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- BOOKINGS-new\2025\TAT - EMA\WK00\WK00 - LTS\"/>
    </mc:Choice>
  </mc:AlternateContent>
  <xr:revisionPtr revIDLastSave="0" documentId="13_ncr:1_{88603760-2238-4EC2-95EC-6A2C659CBD92}" xr6:coauthVersionLast="47" xr6:coauthVersionMax="47" xr10:uidLastSave="{00000000-0000-0000-0000-000000000000}"/>
  <bookViews>
    <workbookView xWindow="-34125" yWindow="4770" windowWidth="30795" windowHeight="15960" xr2:uid="{00000000-000D-0000-FFFF-FFFF00000000}"/>
  </bookViews>
  <sheets>
    <sheet name="LTS - Main" sheetId="6" r:id="rId1"/>
    <sheet name="A_LTS MASTER_DATA" sheetId="5" r:id="rId2"/>
    <sheet name="A_PFS MASTER_DATA" sheetId="10" r:id="rId3"/>
    <sheet name="CMA CODE" sheetId="11" state="hidden" r:id="rId4"/>
    <sheet name="PFS (WIP)" sheetId="9" state="hidden" r:id="rId5"/>
    <sheet name="Terminals" sheetId="8" state="hidden" r:id="rId6"/>
    <sheet name="Vessels" sheetId="7" state="hidden" r:id="rId7"/>
  </sheets>
  <externalReferences>
    <externalReference r:id="rId8"/>
    <externalReference r:id="rId9"/>
  </externalReferences>
  <definedNames>
    <definedName name="\a">#REF!</definedName>
    <definedName name="__123Graph_D" hidden="1">#REF!</definedName>
    <definedName name="_1">#REF!</definedName>
    <definedName name="_1_??">#REF!</definedName>
    <definedName name="_2">#REF!</definedName>
    <definedName name="_3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im1" hidden="1">{"one",#N/A,TRUE,"Vessels";"Two",#N/A,TRUE,"Vessels"}</definedName>
    <definedName name="A">#REF!</definedName>
    <definedName name="aaa">#REF!</definedName>
    <definedName name="aan.all" hidden="1">{"one",#N/A,TRUE,"Vessels";"Two",#N/A,TRUE,"Vessels"}</definedName>
    <definedName name="bBack" hidden="1">TRUE</definedName>
    <definedName name="bBackHomePage" hidden="1">TRUE</definedName>
    <definedName name="bPreview" hidden="1">TRUE</definedName>
    <definedName name="bPrint" hidden="1">TRUE</definedName>
    <definedName name="BTCS">#REF!</definedName>
    <definedName name="bZoom" hidden="1">FALSE</definedName>
    <definedName name="CA" hidden="1">{"'KL Loop JES45'!$A$1:$AI$59"}</definedName>
    <definedName name="CFUB">#REF!</definedName>
    <definedName name="CRMVS">#REF!</definedName>
    <definedName name="CRNBR">#REF!</definedName>
    <definedName name="CRNI">#REF!</definedName>
    <definedName name="CRNPD">#REF!</definedName>
    <definedName name="CSCF">#REF!</definedName>
    <definedName name="_xlnm.Database" hidden="1">[1]Data!$A$7:$CA$170</definedName>
    <definedName name="DIR">#REF!</definedName>
    <definedName name="Distanz">'A_PFS MASTER_DATA'!#REF!</definedName>
    <definedName name="DSMVS">#REF!</definedName>
    <definedName name="FM">#REF!,#REF!,#REF!,#REF!,#REF!,#REF!,#REF!,#REF!,#REF!</definedName>
    <definedName name="Fri_08_00">'[2]NSV DXB'!#REF!</definedName>
    <definedName name="HTML_CodePage" hidden="1">1252</definedName>
    <definedName name="HTML_Control" localSheetId="2" hidden="1">{"'TMM WEB - GULF - NB'!$A$3:$I$29"}</definedName>
    <definedName name="HTML_Control" hidden="1">{"'KL Loop JES45'!$A$1:$AI$59"}</definedName>
    <definedName name="HTML_Description" hidden="1">""</definedName>
    <definedName name="HTML_Email" hidden="1">""</definedName>
    <definedName name="HTML_Header" hidden="1">"KL Loop"</definedName>
    <definedName name="HTML_LastUpdate" hidden="1">"30/11/99"</definedName>
    <definedName name="HTML_LineAfter" hidden="1">FALSE</definedName>
    <definedName name="HTML_LineBefore" hidden="1">FALSE</definedName>
    <definedName name="HTML_Name" hidden="1">"k"</definedName>
    <definedName name="HTML_OBDlg2" localSheetId="2" hidden="1">FALSE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2" hidden="1">"G:\TMM\Schedules\Spanish\gulame_n.htm"</definedName>
    <definedName name="HTML_PathFile" hidden="1">"C:\WINDOWS\Desktop\Manual bits\jan1lts.htm"</definedName>
    <definedName name="HTML_PathTemplate" hidden="1">"G:\TMM\Template\Spanish\gulame_n.htm"</definedName>
    <definedName name="HTML_Title" hidden="1">"KLLTS0299"</definedName>
    <definedName name="kpnw" hidden="1">{"'KL Loop JES45'!$A$1:$AI$59"}</definedName>
    <definedName name="KPNW2008" hidden="1">{"'KL Loop JES45'!$A$1:$AI$59"}</definedName>
    <definedName name="LDMVS">#REF!</definedName>
    <definedName name="LNGCR">#REF!</definedName>
    <definedName name="PANZ" hidden="1">{#N/A,#N/A,FALSE,"HOLIDAY";#N/A,#N/A,FALSE,"aanz98";#N/A,#N/A,FALSE,"AANZ CUTSHEET";#N/A,#N/A,FALSE,"AANZ WORKSHEET";#N/A,#N/A,FALSE,"panz98";#N/A,#N/A,FALSE,"PANZ CUTSHEET";#N/A,#N/A,FALSE,"PANZ WORKSHEET";#N/A,#N/A,FALSE,"SB SCHEDULES";#N/A,#N/A,FALSE,"AJOT";#N/A,#N/A,FALSE,"COMPASS REPORT";#N/A,#N/A,FALSE,"NB COMBINED SCHEDULE"}</definedName>
    <definedName name="PFS_Natco">#REF!</definedName>
    <definedName name="POC_H">'A_PFS MASTER_DATA'!#REF!</definedName>
    <definedName name="POC_V">'A_PFS MASTER_DATA'!#REF!</definedName>
    <definedName name="PORT">#REF!</definedName>
    <definedName name="_xlnm.Print_Area" localSheetId="0">'LTS - Main'!$A$1:$AB$54</definedName>
    <definedName name="Print_Area_MI">#REF!</definedName>
    <definedName name="RSMVS">#REF!</definedName>
    <definedName name="s">#REF!</definedName>
    <definedName name="SEA" hidden="1">{"'KL Loop JES45'!$A$1:$AI$59"}</definedName>
    <definedName name="SLD">#REF!</definedName>
    <definedName name="TO">#REF!,#REF!,#REF!,#REF!,#REF!,#REF!,#REF!,#REF!,#REF!</definedName>
    <definedName name="TTLMVS">#REF!</definedName>
    <definedName name="VSLPD">#REF!</definedName>
    <definedName name="vv" hidden="1">{"'TMM WEB - GULF - NB'!$A$3:$I$29"}</definedName>
    <definedName name="VVD">#REF!</definedName>
    <definedName name="vvv" hidden="1">{"one",#N/A,TRUE,"Vessels";"Two",#N/A,TRUE,"Vessels"}</definedName>
    <definedName name="what" hidden="1">{"one",#N/A,TRUE,"Vessels";"Two",#N/A,TRUE,"Vessels"}</definedName>
    <definedName name="wrn.ALL." hidden="1">{"one",#N/A,TRUE,"Vessels";"Two",#N/A,TRUE,"Vessels"}</definedName>
    <definedName name="wrn.FAAOUTPUT." hidden="1">{#N/A,#N/A,FALSE,"JOC AANZ";#N/A,#N/A,FALSE,"JOC PANZ";#N/A,#N/A,FALSE,"SBCUSSCH";#N/A,#N/A,FALSE,"AJOT";#N/A,#N/A,FALSE,"CARES"}</definedName>
    <definedName name="wrn.FIAOUTPUT." hidden="1">{#N/A,#N/A,FALSE,"JOC";#N/A,#N/A,FALSE,"AJOT";#N/A,#N/A,FALSE,"SBCUSSCH";#N/A,#N/A,FALSE,"NBCUSSCH"}</definedName>
    <definedName name="wrn.Print." hidden="1">{"intro",#N/A,FALSE,"Explanation";"summary1",#N/A,FALSE,"Summary";"summary2",#N/A,FALSE,"Summary";"vols",#N/A,FALSE,"RTW Volumes";"vols",#N/A,FALSE,"USEC Best";"vols",#N/A,FALSE,"USEC Worst";"vols",#N/A,FALSE,"USEC Large";"ttls",#N/A,FALSE,"RTW Stds";"ttls",#N/A,FALSE,"Best Stds";"ttls",#N/A,FALSE,"Worst Stds";"imb_adj",#N/A,FALSE,"Imb_Adj";"cntrs",#N/A,FALSE,"Container Costs";"slots",#N/A,FALSE,"Slot Summary";"vslcosts",#N/A,FALSE,"System Costs";"rtw",#N/A,FALSE,"Synergy";"best",#N/A,FALSE,"Synergy";"worst",#N/A,FALSE,"Synergy";"rtw",#N/A,FALSE,"Sectors";"best",#N/A,FALSE,"Sectors";"worst",#N/A,FALSE,"Sectors";"big",#N/A,FALSE,"Sectors";"sectors",#N/A,FALSE,"RTW Stds";"sectors",#N/A,FALSE,"Best Stds";"sectors",#N/A,FALSE,"Worst Stds"}</definedName>
    <definedName name="wrn.SCHEDULES." hidden="1">{#N/A,#N/A,FALSE,"NB SCHEDULE";#N/A,#N/A,FALSE,"SB SCHEDULE";#N/A,#N/A,FALSE,"JOC";#N/A,#N/A,FALSE,"COMM";#N/A,#N/A,FALSE,"AJOT";#N/A,#N/A,FALSE,"compass"}</definedName>
    <definedName name="wrn.Shedules." hidden="1">{#N/A,#N/A,FALSE,"SB SCHEDULES";#N/A,#N/A,FALSE,"AJOT";#N/A,#N/A,FALSE,"COMPASS REPORT";#N/A,#N/A,FALSE,"NB COMBINED SCHEDULE"}</definedName>
    <definedName name="wrn1.all" hidden="1">{"one",#N/A,TRUE,"Vessels";"Two",#N/A,TRUE,"Vessels"}</definedName>
    <definedName name="wrn10.all" hidden="1">{"one",#N/A,TRUE,"Vessels";"Two",#N/A,TRUE,"Vessels"}</definedName>
    <definedName name="wrn16.all" hidden="1">{"one",#N/A,TRUE,"Vessels";"Two",#N/A,TRUE,"Vessels"}</definedName>
    <definedName name="wrn2.all" hidden="1">{"one",#N/A,TRUE,"Vessels";"Two",#N/A,TRUE,"Vessels"}</definedName>
    <definedName name="wrn21.all" hidden="1">{"one",#N/A,TRUE,"Vessels";"Two",#N/A,TRUE,"Vessels"}</definedName>
    <definedName name="wrn3.all" hidden="1">{"one",#N/A,TRUE,"Vessels";"Two",#N/A,TRUE,"Vessels"}</definedName>
    <definedName name="wrn4.all" hidden="1">{"one",#N/A,TRUE,"Vessels";"Two",#N/A,TRUE,"Vessels"}</definedName>
    <definedName name="wrn5.all" hidden="1">{"one",#N/A,TRUE,"Vessels";"Two",#N/A,TRUE,"Vessels"}</definedName>
    <definedName name="wrn6.all" hidden="1">{"one",#N/A,TRUE,"Vessels";"Two",#N/A,TRUE,"Vessels"}</definedName>
    <definedName name="wrn7.all" hidden="1">{"one",#N/A,TRUE,"Vessels";"Two",#N/A,TRUE,"Vessels"}</definedName>
    <definedName name="wrn8.all" hidden="1">{"one",#N/A,TRUE,"Vessels";"Two",#N/A,TRUE,"Vessels"}</definedName>
    <definedName name="wrn9.all" hidden="1">{"one",#N/A,TRUE,"Vessels";"Two",#N/A,TRUE,"Vessels"}</definedName>
    <definedName name="wrna.all" hidden="1">{"one",#N/A,TRUE,"Vessels";"Two",#N/A,TRUE,"Vessels"}</definedName>
    <definedName name="wrnb.all" hidden="1">{"one",#N/A,TRUE,"Vessels";"Two",#N/A,TRUE,"Vessels"}</definedName>
    <definedName name="wrp2.all" hidden="1">{"one",#N/A,TRUE,"Vessels";"Two",#N/A,TRUE,"Vessels"}</definedName>
    <definedName name="X">#REF!</definedName>
    <definedName name="XXMVS">#REF!</definedName>
    <definedName name="XXX" hidden="1">{"'TMM WEB - GULF - NB'!$A$3:$I$29"}</definedName>
    <definedName name="Y">#REF!</definedName>
    <definedName name="Z">#REF!</definedName>
    <definedName name="요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7" i="6" l="1"/>
  <c r="AA27" i="6"/>
  <c r="Z28" i="6"/>
  <c r="AA28" i="6"/>
  <c r="Z29" i="6"/>
  <c r="AA29" i="6"/>
  <c r="Z30" i="6"/>
  <c r="AA30" i="6"/>
  <c r="Z31" i="6"/>
  <c r="AA31" i="6"/>
  <c r="Z32" i="6"/>
  <c r="AA32" i="6"/>
  <c r="Z33" i="6"/>
  <c r="AA33" i="6"/>
  <c r="Z34" i="6"/>
  <c r="AA34" i="6"/>
  <c r="Z35" i="6"/>
  <c r="AA35" i="6"/>
  <c r="Z36" i="6"/>
  <c r="AA36" i="6"/>
  <c r="Z37" i="6"/>
  <c r="AA37" i="6"/>
  <c r="Z38" i="6"/>
  <c r="AA38" i="6"/>
  <c r="Z39" i="6"/>
  <c r="AA39" i="6"/>
  <c r="Z40" i="6"/>
  <c r="AA40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14" i="6"/>
  <c r="AA14" i="6"/>
  <c r="Z15" i="6"/>
  <c r="AA15" i="6"/>
  <c r="Z16" i="6"/>
  <c r="AA16" i="6"/>
  <c r="Z17" i="6"/>
  <c r="AA17" i="6"/>
  <c r="Z18" i="6"/>
  <c r="AA18" i="6"/>
  <c r="Z19" i="6"/>
  <c r="AA19" i="6"/>
  <c r="AA13" i="6"/>
  <c r="Z13" i="6"/>
  <c r="F40" i="6" l="1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A20" i="6"/>
  <c r="A27" i="6" s="1"/>
  <c r="A34" i="6" s="1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X6" i="6" l="1"/>
  <c r="Q6" i="6"/>
  <c r="Z6" i="6"/>
  <c r="P9" i="6"/>
  <c r="E13" i="6" l="1"/>
  <c r="D15" i="6"/>
  <c r="E15" i="6"/>
  <c r="AC41" i="6"/>
  <c r="AN41" i="6"/>
  <c r="AC42" i="6"/>
  <c r="AN42" i="6"/>
  <c r="AC43" i="6"/>
  <c r="AN43" i="6"/>
  <c r="D13" i="6"/>
  <c r="F13" i="6"/>
  <c r="D14" i="6"/>
  <c r="E14" i="6"/>
  <c r="F14" i="6"/>
  <c r="D16" i="6"/>
  <c r="E16" i="6"/>
  <c r="F16" i="6"/>
  <c r="D17" i="6"/>
  <c r="E17" i="6"/>
  <c r="F17" i="6"/>
  <c r="D18" i="6"/>
  <c r="E18" i="6"/>
  <c r="D19" i="6"/>
  <c r="E19" i="6"/>
  <c r="F19" i="6"/>
  <c r="AF13" i="6" l="1"/>
  <c r="AG14" i="6"/>
  <c r="AG13" i="6"/>
  <c r="AF14" i="6"/>
  <c r="AG12" i="6" l="1"/>
  <c r="AF12" i="6"/>
  <c r="Z9" i="6"/>
  <c r="W9" i="6"/>
  <c r="U9" i="6"/>
  <c r="S9" i="6"/>
  <c r="N9" i="6"/>
  <c r="L9" i="6"/>
  <c r="J9" i="6"/>
  <c r="D3" i="10" l="1"/>
  <c r="AA6" i="6" l="1"/>
  <c r="AB6" i="6" l="1"/>
  <c r="G37" i="10" l="1"/>
  <c r="H37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297" i="6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314" i="6"/>
  <c r="AM315" i="6"/>
  <c r="AM316" i="6"/>
  <c r="AM317" i="6"/>
  <c r="AM318" i="6"/>
  <c r="AM319" i="6"/>
  <c r="AM320" i="6"/>
  <c r="AM321" i="6"/>
  <c r="AM322" i="6"/>
  <c r="AM323" i="6"/>
  <c r="AM324" i="6"/>
  <c r="AM325" i="6"/>
  <c r="AM326" i="6"/>
  <c r="AM327" i="6"/>
  <c r="AM328" i="6"/>
  <c r="AM329" i="6"/>
  <c r="AM330" i="6"/>
  <c r="AM331" i="6"/>
  <c r="AM332" i="6"/>
  <c r="AM333" i="6"/>
  <c r="AM334" i="6"/>
  <c r="AM335" i="6"/>
  <c r="AM336" i="6"/>
  <c r="AM337" i="6"/>
  <c r="AM338" i="6"/>
  <c r="AM339" i="6"/>
  <c r="AM340" i="6"/>
  <c r="AM341" i="6"/>
  <c r="AM342" i="6"/>
  <c r="AM343" i="6"/>
  <c r="AM344" i="6"/>
  <c r="AM345" i="6"/>
  <c r="AM346" i="6"/>
  <c r="AM347" i="6"/>
  <c r="AM348" i="6"/>
  <c r="AM349" i="6"/>
  <c r="AM350" i="6"/>
  <c r="AM351" i="6"/>
  <c r="AM352" i="6"/>
  <c r="AM353" i="6"/>
  <c r="AM354" i="6"/>
  <c r="AM355" i="6"/>
  <c r="AM356" i="6"/>
  <c r="AM357" i="6"/>
  <c r="AM358" i="6"/>
  <c r="AM359" i="6"/>
  <c r="AM360" i="6"/>
  <c r="AM361" i="6"/>
  <c r="AM362" i="6"/>
  <c r="AM363" i="6"/>
  <c r="AM364" i="6"/>
  <c r="AM365" i="6"/>
  <c r="AM366" i="6"/>
  <c r="AM367" i="6"/>
  <c r="AM368" i="6"/>
  <c r="AM369" i="6"/>
  <c r="AM370" i="6"/>
  <c r="AM371" i="6"/>
  <c r="AM372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6" i="6"/>
  <c r="AM387" i="6"/>
  <c r="AM388" i="6"/>
  <c r="AM389" i="6"/>
  <c r="AM390" i="6"/>
  <c r="AM391" i="6"/>
  <c r="AM392" i="6"/>
  <c r="AM393" i="6"/>
  <c r="AM394" i="6"/>
  <c r="AM395" i="6"/>
  <c r="AM396" i="6"/>
  <c r="AM397" i="6"/>
  <c r="AM398" i="6"/>
  <c r="AM399" i="6"/>
  <c r="AM400" i="6"/>
  <c r="AM401" i="6"/>
  <c r="AM402" i="6"/>
  <c r="AM403" i="6"/>
  <c r="AM404" i="6"/>
  <c r="AM405" i="6"/>
  <c r="AM406" i="6"/>
  <c r="AM407" i="6"/>
  <c r="AM408" i="6"/>
  <c r="AM409" i="6"/>
  <c r="AM410" i="6"/>
  <c r="AM411" i="6"/>
  <c r="AM412" i="6"/>
  <c r="AM413" i="6"/>
  <c r="AM414" i="6"/>
  <c r="AM415" i="6"/>
  <c r="AM416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442" i="6"/>
  <c r="AM443" i="6"/>
  <c r="AM444" i="6"/>
  <c r="AM445" i="6"/>
  <c r="AM446" i="6"/>
  <c r="AM447" i="6"/>
  <c r="AM448" i="6"/>
  <c r="AM449" i="6"/>
  <c r="AM450" i="6"/>
  <c r="AM451" i="6"/>
  <c r="AM452" i="6"/>
  <c r="AM453" i="6"/>
  <c r="AM454" i="6"/>
  <c r="AM455" i="6"/>
  <c r="AM456" i="6"/>
  <c r="AM457" i="6"/>
  <c r="AM458" i="6"/>
  <c r="AM459" i="6"/>
  <c r="AM460" i="6"/>
  <c r="AM461" i="6"/>
  <c r="AM462" i="6"/>
  <c r="AM463" i="6"/>
  <c r="AM464" i="6"/>
  <c r="AM465" i="6"/>
  <c r="AM466" i="6"/>
  <c r="AM467" i="6"/>
  <c r="AM468" i="6"/>
  <c r="AM469" i="6"/>
  <c r="AM470" i="6"/>
  <c r="AM471" i="6"/>
  <c r="AM472" i="6"/>
  <c r="AM473" i="6"/>
  <c r="AM474" i="6"/>
  <c r="AM475" i="6"/>
  <c r="AM476" i="6"/>
  <c r="AM477" i="6"/>
  <c r="AM478" i="6"/>
  <c r="AM479" i="6"/>
  <c r="AM480" i="6"/>
  <c r="AM481" i="6"/>
  <c r="AM482" i="6"/>
  <c r="AM483" i="6"/>
  <c r="AM484" i="6"/>
  <c r="AM485" i="6"/>
  <c r="AM486" i="6"/>
  <c r="AM487" i="6"/>
  <c r="AM488" i="6"/>
  <c r="AM489" i="6"/>
  <c r="AM490" i="6"/>
  <c r="AM491" i="6"/>
  <c r="AM492" i="6"/>
  <c r="AM493" i="6"/>
  <c r="AM494" i="6"/>
  <c r="AM495" i="6"/>
  <c r="AM496" i="6"/>
  <c r="AM497" i="6"/>
  <c r="AM498" i="6"/>
  <c r="AM499" i="6"/>
  <c r="AM500" i="6"/>
  <c r="AM501" i="6"/>
  <c r="AM502" i="6"/>
  <c r="AM503" i="6"/>
  <c r="AM504" i="6"/>
  <c r="AM505" i="6"/>
  <c r="AM506" i="6"/>
  <c r="AM507" i="6"/>
  <c r="AM508" i="6"/>
  <c r="AM509" i="6"/>
  <c r="AM510" i="6"/>
  <c r="AM511" i="6"/>
  <c r="AM512" i="6"/>
  <c r="AM513" i="6"/>
  <c r="AM514" i="6"/>
  <c r="AM515" i="6"/>
  <c r="AM516" i="6"/>
  <c r="AM517" i="6"/>
  <c r="AM518" i="6"/>
  <c r="AM519" i="6"/>
  <c r="AM520" i="6"/>
  <c r="AM521" i="6"/>
  <c r="AM522" i="6"/>
  <c r="AM523" i="6"/>
  <c r="AM524" i="6"/>
  <c r="AM525" i="6"/>
  <c r="AM526" i="6"/>
  <c r="AM527" i="6"/>
  <c r="AM528" i="6"/>
  <c r="AM529" i="6"/>
  <c r="AM530" i="6"/>
  <c r="AM531" i="6"/>
  <c r="AM532" i="6"/>
  <c r="AM533" i="6"/>
  <c r="AM534" i="6"/>
  <c r="AM535" i="6"/>
  <c r="AM536" i="6"/>
  <c r="AM537" i="6"/>
  <c r="AM538" i="6"/>
  <c r="AM539" i="6"/>
  <c r="AM540" i="6"/>
  <c r="AM541" i="6"/>
  <c r="AM542" i="6"/>
  <c r="AM543" i="6"/>
  <c r="AM544" i="6"/>
  <c r="AM545" i="6"/>
  <c r="AM546" i="6"/>
  <c r="AM547" i="6"/>
  <c r="AM548" i="6"/>
  <c r="AM549" i="6"/>
  <c r="AM550" i="6"/>
  <c r="AM551" i="6"/>
  <c r="AM552" i="6"/>
  <c r="AM553" i="6"/>
  <c r="AM554" i="6"/>
  <c r="AM555" i="6"/>
  <c r="AM556" i="6"/>
  <c r="AM557" i="6"/>
  <c r="AM558" i="6"/>
  <c r="AM559" i="6"/>
  <c r="AM560" i="6"/>
  <c r="AM561" i="6"/>
  <c r="AM562" i="6"/>
  <c r="AM563" i="6"/>
  <c r="AM564" i="6"/>
  <c r="AM565" i="6"/>
  <c r="AM566" i="6"/>
  <c r="AM567" i="6"/>
  <c r="AM568" i="6"/>
  <c r="AM569" i="6"/>
  <c r="AM570" i="6"/>
  <c r="AM571" i="6"/>
  <c r="AM572" i="6"/>
  <c r="AM573" i="6"/>
  <c r="AM574" i="6"/>
  <c r="AM575" i="6"/>
  <c r="AM576" i="6"/>
  <c r="AM577" i="6"/>
  <c r="AM578" i="6"/>
  <c r="AM579" i="6"/>
  <c r="AM580" i="6"/>
  <c r="AM581" i="6"/>
  <c r="AM582" i="6"/>
  <c r="AM583" i="6"/>
  <c r="AM584" i="6"/>
  <c r="AM585" i="6"/>
  <c r="AM586" i="6"/>
  <c r="AM587" i="6"/>
  <c r="AM588" i="6"/>
  <c r="AM589" i="6"/>
  <c r="AM590" i="6"/>
  <c r="AM591" i="6"/>
  <c r="AM592" i="6"/>
  <c r="AM593" i="6"/>
  <c r="AM594" i="6"/>
  <c r="AM595" i="6"/>
  <c r="AM596" i="6"/>
  <c r="AM597" i="6"/>
  <c r="AM598" i="6"/>
  <c r="AM599" i="6"/>
  <c r="AM600" i="6"/>
  <c r="AM601" i="6"/>
  <c r="AM602" i="6"/>
  <c r="AM603" i="6"/>
  <c r="AM604" i="6"/>
  <c r="AM605" i="6"/>
  <c r="AM606" i="6"/>
  <c r="AM607" i="6"/>
  <c r="AM608" i="6"/>
  <c r="AM609" i="6"/>
  <c r="AM610" i="6"/>
  <c r="AM611" i="6"/>
  <c r="AM612" i="6"/>
  <c r="AM613" i="6"/>
  <c r="AM614" i="6"/>
  <c r="AM615" i="6"/>
  <c r="AM616" i="6"/>
  <c r="AM617" i="6"/>
  <c r="AM618" i="6"/>
  <c r="AM619" i="6"/>
  <c r="AM620" i="6"/>
  <c r="AM621" i="6"/>
  <c r="AM622" i="6"/>
  <c r="AM623" i="6"/>
  <c r="AM624" i="6"/>
  <c r="AM625" i="6"/>
  <c r="AM626" i="6"/>
  <c r="AM627" i="6"/>
  <c r="AM628" i="6"/>
  <c r="AM629" i="6"/>
  <c r="AM630" i="6"/>
  <c r="AM631" i="6"/>
  <c r="AM632" i="6"/>
  <c r="AM633" i="6"/>
  <c r="AM634" i="6"/>
  <c r="AM635" i="6"/>
  <c r="AM636" i="6"/>
  <c r="AM637" i="6"/>
  <c r="AM638" i="6"/>
  <c r="AM639" i="6"/>
  <c r="AM640" i="6"/>
  <c r="AM641" i="6"/>
  <c r="AM642" i="6"/>
  <c r="AM643" i="6"/>
  <c r="AM644" i="6"/>
  <c r="AM645" i="6"/>
  <c r="AM646" i="6"/>
  <c r="AM647" i="6"/>
  <c r="AM648" i="6"/>
  <c r="AM649" i="6"/>
  <c r="AM650" i="6"/>
  <c r="AM651" i="6"/>
  <c r="AM652" i="6"/>
  <c r="AM653" i="6"/>
  <c r="AM654" i="6"/>
  <c r="AM655" i="6"/>
  <c r="AM656" i="6"/>
  <c r="AM657" i="6"/>
  <c r="AM658" i="6"/>
  <c r="AM659" i="6"/>
  <c r="AM660" i="6"/>
  <c r="AM661" i="6"/>
  <c r="AM662" i="6"/>
  <c r="AM663" i="6"/>
  <c r="AM664" i="6"/>
  <c r="AM665" i="6"/>
  <c r="AM666" i="6"/>
  <c r="AM667" i="6"/>
  <c r="AM668" i="6"/>
  <c r="AM669" i="6"/>
  <c r="AM670" i="6"/>
  <c r="AM671" i="6"/>
  <c r="AM672" i="6"/>
  <c r="AM673" i="6"/>
  <c r="AM674" i="6"/>
  <c r="AM675" i="6"/>
  <c r="AM676" i="6"/>
  <c r="AM677" i="6"/>
  <c r="AM678" i="6"/>
  <c r="AM679" i="6"/>
  <c r="AM680" i="6"/>
  <c r="AM681" i="6"/>
  <c r="AM682" i="6"/>
  <c r="AM683" i="6"/>
  <c r="AM684" i="6"/>
  <c r="AM685" i="6"/>
  <c r="AM686" i="6"/>
  <c r="AM687" i="6"/>
  <c r="AM688" i="6"/>
  <c r="AM689" i="6"/>
  <c r="AM690" i="6"/>
  <c r="AM691" i="6"/>
  <c r="AM692" i="6"/>
  <c r="AM693" i="6"/>
  <c r="AM694" i="6"/>
  <c r="AM695" i="6"/>
  <c r="AM696" i="6"/>
  <c r="AM697" i="6"/>
  <c r="AM698" i="6"/>
  <c r="AM699" i="6"/>
  <c r="AM700" i="6"/>
  <c r="AM701" i="6"/>
  <c r="AM702" i="6"/>
  <c r="AM703" i="6"/>
  <c r="AM704" i="6"/>
  <c r="AM705" i="6"/>
  <c r="AM706" i="6"/>
  <c r="AM707" i="6"/>
  <c r="AM708" i="6"/>
  <c r="AM709" i="6"/>
  <c r="AM710" i="6"/>
  <c r="AM711" i="6"/>
  <c r="AM712" i="6"/>
  <c r="AM713" i="6"/>
  <c r="AM714" i="6"/>
  <c r="AM715" i="6"/>
  <c r="AM716" i="6"/>
  <c r="AM717" i="6"/>
  <c r="AM718" i="6"/>
  <c r="AM719" i="6"/>
  <c r="AM720" i="6"/>
  <c r="AM721" i="6"/>
  <c r="AM722" i="6"/>
  <c r="AM723" i="6"/>
  <c r="AM724" i="6"/>
  <c r="AM725" i="6"/>
  <c r="AM726" i="6"/>
  <c r="AM727" i="6"/>
  <c r="AM728" i="6"/>
  <c r="AM729" i="6"/>
  <c r="AM730" i="6"/>
  <c r="AM731" i="6"/>
  <c r="AM732" i="6"/>
  <c r="AM733" i="6"/>
  <c r="AM734" i="6"/>
  <c r="AM735" i="6"/>
  <c r="AM736" i="6"/>
  <c r="AM737" i="6"/>
  <c r="AM738" i="6"/>
  <c r="AM739" i="6"/>
  <c r="AM740" i="6"/>
  <c r="AM741" i="6"/>
  <c r="AM742" i="6"/>
  <c r="AM743" i="6"/>
  <c r="AM744" i="6"/>
  <c r="AM745" i="6"/>
  <c r="AM746" i="6"/>
  <c r="AM747" i="6"/>
  <c r="AM748" i="6"/>
  <c r="AM749" i="6"/>
  <c r="AM750" i="6"/>
  <c r="AM751" i="6"/>
  <c r="AM752" i="6"/>
  <c r="AM753" i="6"/>
  <c r="AM754" i="6"/>
  <c r="AM755" i="6"/>
  <c r="AM756" i="6"/>
  <c r="AM757" i="6"/>
  <c r="AM758" i="6"/>
  <c r="AM759" i="6"/>
  <c r="AM760" i="6"/>
  <c r="AM761" i="6"/>
  <c r="AM762" i="6"/>
  <c r="AM763" i="6"/>
  <c r="AM764" i="6"/>
  <c r="AM765" i="6"/>
  <c r="AM766" i="6"/>
  <c r="AM767" i="6"/>
  <c r="AM768" i="6"/>
  <c r="AM769" i="6"/>
  <c r="AM770" i="6"/>
  <c r="AM771" i="6"/>
  <c r="AM772" i="6"/>
  <c r="AM773" i="6"/>
  <c r="AM774" i="6"/>
  <c r="AM775" i="6"/>
  <c r="AM776" i="6"/>
  <c r="AM777" i="6"/>
  <c r="AM778" i="6"/>
  <c r="AM779" i="6"/>
  <c r="AM780" i="6"/>
  <c r="AM781" i="6"/>
  <c r="AM782" i="6"/>
  <c r="AM783" i="6"/>
  <c r="AM784" i="6"/>
  <c r="AM785" i="6"/>
  <c r="AM786" i="6"/>
  <c r="AM787" i="6"/>
  <c r="AM788" i="6"/>
  <c r="AM789" i="6"/>
  <c r="AM790" i="6"/>
  <c r="AM791" i="6"/>
  <c r="AM792" i="6"/>
  <c r="AM793" i="6"/>
  <c r="AM794" i="6"/>
  <c r="AM795" i="6"/>
  <c r="AM796" i="6"/>
  <c r="AM797" i="6"/>
  <c r="AM798" i="6"/>
  <c r="AM799" i="6"/>
  <c r="AM800" i="6"/>
  <c r="AM801" i="6"/>
  <c r="AM802" i="6"/>
  <c r="AM803" i="6"/>
  <c r="AM804" i="6"/>
  <c r="AM805" i="6"/>
  <c r="AM806" i="6"/>
  <c r="AM807" i="6"/>
  <c r="AM808" i="6"/>
  <c r="AM809" i="6"/>
  <c r="AM810" i="6"/>
  <c r="AM811" i="6"/>
  <c r="AM812" i="6"/>
  <c r="AM813" i="6"/>
  <c r="AM814" i="6"/>
  <c r="AM815" i="6"/>
  <c r="AM816" i="6"/>
  <c r="AM817" i="6"/>
  <c r="AM818" i="6"/>
  <c r="AM819" i="6"/>
  <c r="AM820" i="6"/>
  <c r="AM821" i="6"/>
  <c r="AM822" i="6"/>
  <c r="AM823" i="6"/>
  <c r="AM824" i="6"/>
  <c r="AM825" i="6"/>
  <c r="AM826" i="6"/>
  <c r="AM827" i="6"/>
  <c r="AM828" i="6"/>
  <c r="AM829" i="6"/>
  <c r="AM830" i="6"/>
  <c r="AM831" i="6"/>
  <c r="AM832" i="6"/>
  <c r="AM833" i="6"/>
  <c r="AM834" i="6"/>
  <c r="AM835" i="6"/>
  <c r="AM836" i="6"/>
  <c r="AM837" i="6"/>
  <c r="AM838" i="6"/>
  <c r="AM839" i="6"/>
  <c r="AM840" i="6"/>
  <c r="AM841" i="6"/>
  <c r="AM842" i="6"/>
  <c r="AM843" i="6"/>
  <c r="AM844" i="6"/>
  <c r="AM845" i="6"/>
  <c r="AM846" i="6"/>
  <c r="AM847" i="6"/>
  <c r="AM848" i="6"/>
  <c r="AM849" i="6"/>
  <c r="AM850" i="6"/>
  <c r="AM851" i="6"/>
  <c r="AM852" i="6"/>
  <c r="AM853" i="6"/>
  <c r="AM854" i="6"/>
  <c r="AM855" i="6"/>
  <c r="AM856" i="6"/>
  <c r="AM857" i="6"/>
  <c r="AM858" i="6"/>
  <c r="AM859" i="6"/>
  <c r="AM860" i="6"/>
  <c r="AM861" i="6"/>
  <c r="AM862" i="6"/>
  <c r="AM863" i="6"/>
  <c r="AM864" i="6"/>
  <c r="AM865" i="6"/>
  <c r="AM866" i="6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D34" i="5"/>
  <c r="Z10" i="6" s="1"/>
  <c r="C34" i="5"/>
  <c r="B34" i="5"/>
  <c r="Z8" i="6" s="1"/>
  <c r="W21" i="10"/>
  <c r="AP6" i="6" s="1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6" i="10"/>
  <c r="G5" i="10"/>
  <c r="W5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" i="11"/>
  <c r="U45" i="10"/>
  <c r="U46" i="10"/>
  <c r="U47" i="10"/>
  <c r="U48" i="10"/>
  <c r="U49" i="10"/>
  <c r="U50" i="10"/>
  <c r="U51" i="10"/>
  <c r="U52" i="10"/>
  <c r="U53" i="10"/>
  <c r="U54" i="10"/>
  <c r="U55" i="10"/>
  <c r="U56" i="10"/>
  <c r="R57" i="10" s="1"/>
  <c r="U57" i="10"/>
  <c r="U58" i="10"/>
  <c r="U44" i="10"/>
  <c r="U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L53" i="10"/>
  <c r="M53" i="10"/>
  <c r="L54" i="10"/>
  <c r="M54" i="10"/>
  <c r="L55" i="10"/>
  <c r="M55" i="10"/>
  <c r="L56" i="10"/>
  <c r="M56" i="10"/>
  <c r="L57" i="10"/>
  <c r="M57" i="10"/>
  <c r="L58" i="10"/>
  <c r="M58" i="10"/>
  <c r="M44" i="10"/>
  <c r="L44" i="10"/>
  <c r="J44" i="10"/>
  <c r="H44" i="10"/>
  <c r="H43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P59" i="10"/>
  <c r="R58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R40" i="10"/>
  <c r="Q40" i="10"/>
  <c r="E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V20" i="10"/>
  <c r="P20" i="10"/>
  <c r="V19" i="10"/>
  <c r="P19" i="10"/>
  <c r="V18" i="10"/>
  <c r="P18" i="10"/>
  <c r="V17" i="10"/>
  <c r="P17" i="10"/>
  <c r="V16" i="10"/>
  <c r="P16" i="10"/>
  <c r="V15" i="10"/>
  <c r="P15" i="10"/>
  <c r="V14" i="10"/>
  <c r="P14" i="10"/>
  <c r="V13" i="10"/>
  <c r="P13" i="10"/>
  <c r="V12" i="10"/>
  <c r="P12" i="10"/>
  <c r="V11" i="10"/>
  <c r="P11" i="10"/>
  <c r="V10" i="10"/>
  <c r="P10" i="10"/>
  <c r="V9" i="10"/>
  <c r="P9" i="10"/>
  <c r="V8" i="10"/>
  <c r="P8" i="10"/>
  <c r="V7" i="10"/>
  <c r="P7" i="10"/>
  <c r="V6" i="10"/>
  <c r="P6" i="10"/>
  <c r="V5" i="10"/>
  <c r="P5" i="10"/>
  <c r="R2" i="10"/>
  <c r="Y6" i="6" l="1"/>
  <c r="R6" i="6"/>
  <c r="V6" i="6"/>
  <c r="W6" i="6"/>
  <c r="AA12" i="6"/>
  <c r="AA11" i="6"/>
  <c r="X11" i="6"/>
  <c r="X12" i="6"/>
  <c r="V12" i="6"/>
  <c r="V11" i="6"/>
  <c r="T12" i="6"/>
  <c r="T11" i="6"/>
  <c r="W3" i="10"/>
  <c r="Q12" i="6"/>
  <c r="Q11" i="6"/>
  <c r="O11" i="6"/>
  <c r="O12" i="6"/>
  <c r="M11" i="6"/>
  <c r="M12" i="6"/>
  <c r="K12" i="6"/>
  <c r="K11" i="6"/>
  <c r="N6" i="6"/>
  <c r="J6" i="6"/>
  <c r="U6" i="6"/>
  <c r="M6" i="6"/>
  <c r="L6" i="6"/>
  <c r="T6" i="6"/>
  <c r="K6" i="6"/>
  <c r="O6" i="6"/>
  <c r="S6" i="6"/>
  <c r="P6" i="6"/>
  <c r="U13" i="10"/>
  <c r="S15" i="10"/>
  <c r="U17" i="10"/>
  <c r="R18" i="10" s="1"/>
  <c r="S19" i="10"/>
  <c r="U25" i="10"/>
  <c r="R26" i="10" s="1"/>
  <c r="S27" i="10"/>
  <c r="U29" i="10"/>
  <c r="R30" i="10" s="1"/>
  <c r="S31" i="10"/>
  <c r="U33" i="10"/>
  <c r="R34" i="10" s="1"/>
  <c r="S35" i="10"/>
  <c r="U5" i="10"/>
  <c r="U7" i="10"/>
  <c r="U9" i="10"/>
  <c r="U12" i="10"/>
  <c r="S14" i="10"/>
  <c r="U16" i="10"/>
  <c r="R17" i="10" s="1"/>
  <c r="S18" i="10"/>
  <c r="U20" i="10"/>
  <c r="U22" i="10"/>
  <c r="U24" i="10"/>
  <c r="S26" i="10"/>
  <c r="U28" i="10"/>
  <c r="R29" i="10" s="1"/>
  <c r="S30" i="10"/>
  <c r="U32" i="10"/>
  <c r="R33" i="10" s="1"/>
  <c r="S34" i="10"/>
  <c r="U36" i="10"/>
  <c r="R37" i="10" s="1"/>
  <c r="U11" i="10"/>
  <c r="U15" i="10"/>
  <c r="R16" i="10" s="1"/>
  <c r="S17" i="10"/>
  <c r="U19" i="10"/>
  <c r="R20" i="10" s="1"/>
  <c r="U27" i="10"/>
  <c r="R28" i="10" s="1"/>
  <c r="S29" i="10"/>
  <c r="U31" i="10"/>
  <c r="R32" i="10" s="1"/>
  <c r="S33" i="10"/>
  <c r="U35" i="10"/>
  <c r="R36" i="10" s="1"/>
  <c r="S37" i="10"/>
  <c r="U6" i="10"/>
  <c r="U8" i="10"/>
  <c r="U10" i="10"/>
  <c r="U14" i="10"/>
  <c r="R15" i="10" s="1"/>
  <c r="S16" i="10"/>
  <c r="U18" i="10"/>
  <c r="R19" i="10" s="1"/>
  <c r="S20" i="10"/>
  <c r="U21" i="10"/>
  <c r="U23" i="10"/>
  <c r="U26" i="10"/>
  <c r="R27" i="10" s="1"/>
  <c r="S28" i="10"/>
  <c r="U30" i="10"/>
  <c r="R31" i="10" s="1"/>
  <c r="S32" i="10"/>
  <c r="U34" i="10"/>
  <c r="R35" i="10" s="1"/>
  <c r="S36" i="10"/>
  <c r="AO6" i="6"/>
  <c r="U59" i="10"/>
  <c r="O13" i="6" l="1"/>
  <c r="V13" i="6"/>
  <c r="X13" i="6"/>
  <c r="Q13" i="6"/>
  <c r="K13" i="6"/>
  <c r="M13" i="6"/>
  <c r="T13" i="6"/>
  <c r="R25" i="10"/>
  <c r="S25" i="10"/>
  <c r="S23" i="10"/>
  <c r="S24" i="10"/>
  <c r="Z11" i="6"/>
  <c r="Z12" i="6"/>
  <c r="W11" i="6"/>
  <c r="W12" i="6"/>
  <c r="S21" i="10"/>
  <c r="U12" i="6"/>
  <c r="U11" i="6"/>
  <c r="R14" i="10"/>
  <c r="S12" i="6"/>
  <c r="S11" i="6"/>
  <c r="R13" i="10"/>
  <c r="P12" i="6"/>
  <c r="P11" i="6"/>
  <c r="S7" i="10"/>
  <c r="N11" i="6"/>
  <c r="N12" i="6"/>
  <c r="S6" i="10"/>
  <c r="L12" i="6"/>
  <c r="L11" i="6"/>
  <c r="S5" i="10"/>
  <c r="J12" i="6"/>
  <c r="J11" i="6"/>
  <c r="S22" i="10"/>
  <c r="S9" i="10"/>
  <c r="S13" i="10"/>
  <c r="S10" i="10"/>
  <c r="R12" i="10"/>
  <c r="S8" i="10"/>
  <c r="S12" i="10"/>
  <c r="R8" i="10"/>
  <c r="R24" i="10"/>
  <c r="R6" i="10"/>
  <c r="S11" i="10"/>
  <c r="R10" i="10"/>
  <c r="R11" i="10"/>
  <c r="R21" i="10"/>
  <c r="R22" i="10"/>
  <c r="R9" i="10"/>
  <c r="R23" i="10"/>
  <c r="R7" i="10"/>
  <c r="AP7" i="6"/>
  <c r="AN48" i="6"/>
  <c r="AN49" i="6"/>
  <c r="AN50" i="6"/>
  <c r="AN51" i="6"/>
  <c r="AN52" i="6"/>
  <c r="AN53" i="6"/>
  <c r="AN54" i="6"/>
  <c r="AN55" i="6"/>
  <c r="AN56" i="6"/>
  <c r="AN57" i="6"/>
  <c r="AN58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8" i="6"/>
  <c r="AN89" i="6"/>
  <c r="AN90" i="6"/>
  <c r="AN91" i="6"/>
  <c r="AN92" i="6"/>
  <c r="AN93" i="6"/>
  <c r="AN94" i="6"/>
  <c r="AN95" i="6"/>
  <c r="AN96" i="6"/>
  <c r="AN97" i="6"/>
  <c r="AN98" i="6"/>
  <c r="AN99" i="6"/>
  <c r="AN100" i="6"/>
  <c r="AN101" i="6"/>
  <c r="AN102" i="6"/>
  <c r="AN103" i="6"/>
  <c r="AN104" i="6"/>
  <c r="AN105" i="6"/>
  <c r="AN106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N173" i="6"/>
  <c r="AN174" i="6"/>
  <c r="AN175" i="6"/>
  <c r="AN176" i="6"/>
  <c r="AN177" i="6"/>
  <c r="AN178" i="6"/>
  <c r="AN179" i="6"/>
  <c r="AN180" i="6"/>
  <c r="AN181" i="6"/>
  <c r="AN182" i="6"/>
  <c r="AN183" i="6"/>
  <c r="AN184" i="6"/>
  <c r="AN185" i="6"/>
  <c r="AN186" i="6"/>
  <c r="AN187" i="6"/>
  <c r="AN188" i="6"/>
  <c r="AN189" i="6"/>
  <c r="AN190" i="6"/>
  <c r="AN191" i="6"/>
  <c r="AN192" i="6"/>
  <c r="AN193" i="6"/>
  <c r="AN194" i="6"/>
  <c r="AN195" i="6"/>
  <c r="AN196" i="6"/>
  <c r="AN197" i="6"/>
  <c r="AN198" i="6"/>
  <c r="AN199" i="6"/>
  <c r="AN200" i="6"/>
  <c r="AN201" i="6"/>
  <c r="AN202" i="6"/>
  <c r="AN203" i="6"/>
  <c r="AN204" i="6"/>
  <c r="AN205" i="6"/>
  <c r="AN206" i="6"/>
  <c r="AN207" i="6"/>
  <c r="AN208" i="6"/>
  <c r="AN209" i="6"/>
  <c r="AN210" i="6"/>
  <c r="AN211" i="6"/>
  <c r="AN212" i="6"/>
  <c r="AN213" i="6"/>
  <c r="AN214" i="6"/>
  <c r="AN215" i="6"/>
  <c r="AN216" i="6"/>
  <c r="AN217" i="6"/>
  <c r="AN218" i="6"/>
  <c r="AN219" i="6"/>
  <c r="AN220" i="6"/>
  <c r="AN221" i="6"/>
  <c r="AN222" i="6"/>
  <c r="AN223" i="6"/>
  <c r="AN224" i="6"/>
  <c r="AN225" i="6"/>
  <c r="AN226" i="6"/>
  <c r="AN227" i="6"/>
  <c r="AN228" i="6"/>
  <c r="AN229" i="6"/>
  <c r="AN230" i="6"/>
  <c r="AN231" i="6"/>
  <c r="AN232" i="6"/>
  <c r="AN233" i="6"/>
  <c r="AN234" i="6"/>
  <c r="AN235" i="6"/>
  <c r="AN236" i="6"/>
  <c r="AN237" i="6"/>
  <c r="AN238" i="6"/>
  <c r="AN239" i="6"/>
  <c r="AN240" i="6"/>
  <c r="AN241" i="6"/>
  <c r="AN242" i="6"/>
  <c r="AN243" i="6"/>
  <c r="AN244" i="6"/>
  <c r="AN245" i="6"/>
  <c r="AN246" i="6"/>
  <c r="AN247" i="6"/>
  <c r="AN248" i="6"/>
  <c r="AN249" i="6"/>
  <c r="AN250" i="6"/>
  <c r="AN251" i="6"/>
  <c r="AN252" i="6"/>
  <c r="AN253" i="6"/>
  <c r="AN254" i="6"/>
  <c r="AN255" i="6"/>
  <c r="AN256" i="6"/>
  <c r="AN257" i="6"/>
  <c r="AN258" i="6"/>
  <c r="AN259" i="6"/>
  <c r="AN260" i="6"/>
  <c r="AN261" i="6"/>
  <c r="AN262" i="6"/>
  <c r="AN263" i="6"/>
  <c r="AN264" i="6"/>
  <c r="AN265" i="6"/>
  <c r="AN266" i="6"/>
  <c r="AN267" i="6"/>
  <c r="AN268" i="6"/>
  <c r="AN269" i="6"/>
  <c r="AN270" i="6"/>
  <c r="AN271" i="6"/>
  <c r="AN272" i="6"/>
  <c r="AN273" i="6"/>
  <c r="AN274" i="6"/>
  <c r="AN275" i="6"/>
  <c r="AN276" i="6"/>
  <c r="AN277" i="6"/>
  <c r="AN278" i="6"/>
  <c r="AN279" i="6"/>
  <c r="AN280" i="6"/>
  <c r="AN281" i="6"/>
  <c r="AN282" i="6"/>
  <c r="AN283" i="6"/>
  <c r="AN284" i="6"/>
  <c r="AN285" i="6"/>
  <c r="AN286" i="6"/>
  <c r="AN287" i="6"/>
  <c r="AN288" i="6"/>
  <c r="AN289" i="6"/>
  <c r="AN290" i="6"/>
  <c r="AN291" i="6"/>
  <c r="AN292" i="6"/>
  <c r="AN293" i="6"/>
  <c r="AN294" i="6"/>
  <c r="AN295" i="6"/>
  <c r="AN296" i="6"/>
  <c r="AN297" i="6"/>
  <c r="AN298" i="6"/>
  <c r="AN299" i="6"/>
  <c r="AN300" i="6"/>
  <c r="AN301" i="6"/>
  <c r="AN302" i="6"/>
  <c r="AN303" i="6"/>
  <c r="AN304" i="6"/>
  <c r="AN305" i="6"/>
  <c r="AN306" i="6"/>
  <c r="AN307" i="6"/>
  <c r="AN308" i="6"/>
  <c r="AN309" i="6"/>
  <c r="AN310" i="6"/>
  <c r="AN311" i="6"/>
  <c r="AN312" i="6"/>
  <c r="AN313" i="6"/>
  <c r="AN314" i="6"/>
  <c r="AN315" i="6"/>
  <c r="AN316" i="6"/>
  <c r="AN317" i="6"/>
  <c r="AN318" i="6"/>
  <c r="AN319" i="6"/>
  <c r="AN320" i="6"/>
  <c r="AN321" i="6"/>
  <c r="AN322" i="6"/>
  <c r="AN323" i="6"/>
  <c r="AN324" i="6"/>
  <c r="AN325" i="6"/>
  <c r="AN326" i="6"/>
  <c r="AN327" i="6"/>
  <c r="AN328" i="6"/>
  <c r="AN329" i="6"/>
  <c r="AN330" i="6"/>
  <c r="AN331" i="6"/>
  <c r="AN332" i="6"/>
  <c r="AN333" i="6"/>
  <c r="AN334" i="6"/>
  <c r="AN335" i="6"/>
  <c r="AN336" i="6"/>
  <c r="AN337" i="6"/>
  <c r="AN338" i="6"/>
  <c r="AN339" i="6"/>
  <c r="AN340" i="6"/>
  <c r="AN341" i="6"/>
  <c r="AN342" i="6"/>
  <c r="AN343" i="6"/>
  <c r="AN344" i="6"/>
  <c r="AN345" i="6"/>
  <c r="AN346" i="6"/>
  <c r="AN347" i="6"/>
  <c r="AN348" i="6"/>
  <c r="AN349" i="6"/>
  <c r="AN350" i="6"/>
  <c r="AN351" i="6"/>
  <c r="AN352" i="6"/>
  <c r="AN353" i="6"/>
  <c r="AN354" i="6"/>
  <c r="AN355" i="6"/>
  <c r="AN356" i="6"/>
  <c r="AN357" i="6"/>
  <c r="AN358" i="6"/>
  <c r="AN359" i="6"/>
  <c r="AN360" i="6"/>
  <c r="AN361" i="6"/>
  <c r="AN362" i="6"/>
  <c r="AN363" i="6"/>
  <c r="AN364" i="6"/>
  <c r="AN365" i="6"/>
  <c r="AN366" i="6"/>
  <c r="AN367" i="6"/>
  <c r="AN368" i="6"/>
  <c r="AN369" i="6"/>
  <c r="AN370" i="6"/>
  <c r="AN371" i="6"/>
  <c r="AN372" i="6"/>
  <c r="AN373" i="6"/>
  <c r="AN374" i="6"/>
  <c r="AN375" i="6"/>
  <c r="AN376" i="6"/>
  <c r="AN377" i="6"/>
  <c r="AN378" i="6"/>
  <c r="AN379" i="6"/>
  <c r="AN380" i="6"/>
  <c r="AN381" i="6"/>
  <c r="AN382" i="6"/>
  <c r="AN383" i="6"/>
  <c r="AN384" i="6"/>
  <c r="AN385" i="6"/>
  <c r="AN386" i="6"/>
  <c r="AN387" i="6"/>
  <c r="AN388" i="6"/>
  <c r="AN389" i="6"/>
  <c r="AN390" i="6"/>
  <c r="AN391" i="6"/>
  <c r="AN392" i="6"/>
  <c r="AN393" i="6"/>
  <c r="AN394" i="6"/>
  <c r="AN395" i="6"/>
  <c r="AN396" i="6"/>
  <c r="AN397" i="6"/>
  <c r="AN398" i="6"/>
  <c r="AN399" i="6"/>
  <c r="AN400" i="6"/>
  <c r="AN401" i="6"/>
  <c r="AN402" i="6"/>
  <c r="AN403" i="6"/>
  <c r="AN404" i="6"/>
  <c r="AN405" i="6"/>
  <c r="AN406" i="6"/>
  <c r="AN407" i="6"/>
  <c r="AN408" i="6"/>
  <c r="AN409" i="6"/>
  <c r="AN410" i="6"/>
  <c r="AN411" i="6"/>
  <c r="AN412" i="6"/>
  <c r="AN413" i="6"/>
  <c r="AN414" i="6"/>
  <c r="AN415" i="6"/>
  <c r="AN416" i="6"/>
  <c r="AN417" i="6"/>
  <c r="AN418" i="6"/>
  <c r="AN419" i="6"/>
  <c r="AN420" i="6"/>
  <c r="AN421" i="6"/>
  <c r="AN422" i="6"/>
  <c r="AN423" i="6"/>
  <c r="AN424" i="6"/>
  <c r="AN425" i="6"/>
  <c r="AN426" i="6"/>
  <c r="AN427" i="6"/>
  <c r="AN428" i="6"/>
  <c r="AN429" i="6"/>
  <c r="AN430" i="6"/>
  <c r="AN431" i="6"/>
  <c r="AN432" i="6"/>
  <c r="AN433" i="6"/>
  <c r="AN434" i="6"/>
  <c r="AN435" i="6"/>
  <c r="AN436" i="6"/>
  <c r="AN437" i="6"/>
  <c r="AN438" i="6"/>
  <c r="AN439" i="6"/>
  <c r="AN440" i="6"/>
  <c r="AN441" i="6"/>
  <c r="AN442" i="6"/>
  <c r="AN443" i="6"/>
  <c r="AN444" i="6"/>
  <c r="AN445" i="6"/>
  <c r="AN446" i="6"/>
  <c r="AN447" i="6"/>
  <c r="AN448" i="6"/>
  <c r="AN449" i="6"/>
  <c r="AN450" i="6"/>
  <c r="AN451" i="6"/>
  <c r="AN452" i="6"/>
  <c r="AN453" i="6"/>
  <c r="AN454" i="6"/>
  <c r="AN455" i="6"/>
  <c r="AN456" i="6"/>
  <c r="AN457" i="6"/>
  <c r="AN458" i="6"/>
  <c r="AN459" i="6"/>
  <c r="AN460" i="6"/>
  <c r="AN461" i="6"/>
  <c r="AN462" i="6"/>
  <c r="AN463" i="6"/>
  <c r="AN464" i="6"/>
  <c r="AN465" i="6"/>
  <c r="AN466" i="6"/>
  <c r="AN467" i="6"/>
  <c r="AN468" i="6"/>
  <c r="AN469" i="6"/>
  <c r="AN470" i="6"/>
  <c r="AN471" i="6"/>
  <c r="AN472" i="6"/>
  <c r="AN473" i="6"/>
  <c r="AN474" i="6"/>
  <c r="AN475" i="6"/>
  <c r="AN476" i="6"/>
  <c r="AN477" i="6"/>
  <c r="AN478" i="6"/>
  <c r="AN479" i="6"/>
  <c r="AN480" i="6"/>
  <c r="AN481" i="6"/>
  <c r="AN482" i="6"/>
  <c r="AN483" i="6"/>
  <c r="AN484" i="6"/>
  <c r="AN485" i="6"/>
  <c r="AN486" i="6"/>
  <c r="AN487" i="6"/>
  <c r="AN488" i="6"/>
  <c r="AN489" i="6"/>
  <c r="AN490" i="6"/>
  <c r="AN491" i="6"/>
  <c r="AN492" i="6"/>
  <c r="AN493" i="6"/>
  <c r="AN494" i="6"/>
  <c r="AN495" i="6"/>
  <c r="AN496" i="6"/>
  <c r="AN497" i="6"/>
  <c r="AN498" i="6"/>
  <c r="AN499" i="6"/>
  <c r="AN500" i="6"/>
  <c r="AN501" i="6"/>
  <c r="AN502" i="6"/>
  <c r="AN503" i="6"/>
  <c r="AN504" i="6"/>
  <c r="AN505" i="6"/>
  <c r="AN506" i="6"/>
  <c r="AN507" i="6"/>
  <c r="AN508" i="6"/>
  <c r="AN509" i="6"/>
  <c r="AN510" i="6"/>
  <c r="AN511" i="6"/>
  <c r="AN512" i="6"/>
  <c r="AN513" i="6"/>
  <c r="AN514" i="6"/>
  <c r="AN515" i="6"/>
  <c r="AN516" i="6"/>
  <c r="AN517" i="6"/>
  <c r="AN518" i="6"/>
  <c r="AN519" i="6"/>
  <c r="AN520" i="6"/>
  <c r="AN521" i="6"/>
  <c r="AN522" i="6"/>
  <c r="AN523" i="6"/>
  <c r="AN524" i="6"/>
  <c r="AN525" i="6"/>
  <c r="AN526" i="6"/>
  <c r="AN527" i="6"/>
  <c r="AN528" i="6"/>
  <c r="AN529" i="6"/>
  <c r="AN530" i="6"/>
  <c r="AN531" i="6"/>
  <c r="AN532" i="6"/>
  <c r="AN533" i="6"/>
  <c r="AN534" i="6"/>
  <c r="AN535" i="6"/>
  <c r="AN536" i="6"/>
  <c r="AN537" i="6"/>
  <c r="AN538" i="6"/>
  <c r="AN539" i="6"/>
  <c r="AN540" i="6"/>
  <c r="AN541" i="6"/>
  <c r="AN542" i="6"/>
  <c r="AN543" i="6"/>
  <c r="AN544" i="6"/>
  <c r="AN545" i="6"/>
  <c r="AN546" i="6"/>
  <c r="AN547" i="6"/>
  <c r="AN548" i="6"/>
  <c r="AN549" i="6"/>
  <c r="AN550" i="6"/>
  <c r="AN551" i="6"/>
  <c r="AN552" i="6"/>
  <c r="AN553" i="6"/>
  <c r="AN554" i="6"/>
  <c r="AN555" i="6"/>
  <c r="AN556" i="6"/>
  <c r="AN557" i="6"/>
  <c r="AN558" i="6"/>
  <c r="AN559" i="6"/>
  <c r="AN560" i="6"/>
  <c r="AN561" i="6"/>
  <c r="AN562" i="6"/>
  <c r="AN563" i="6"/>
  <c r="AN564" i="6"/>
  <c r="AN565" i="6"/>
  <c r="AN566" i="6"/>
  <c r="AN567" i="6"/>
  <c r="AN568" i="6"/>
  <c r="AN569" i="6"/>
  <c r="AN570" i="6"/>
  <c r="AN571" i="6"/>
  <c r="AN572" i="6"/>
  <c r="AN573" i="6"/>
  <c r="AN574" i="6"/>
  <c r="AN575" i="6"/>
  <c r="AN576" i="6"/>
  <c r="AN577" i="6"/>
  <c r="AN578" i="6"/>
  <c r="AN579" i="6"/>
  <c r="AN580" i="6"/>
  <c r="AN581" i="6"/>
  <c r="AN582" i="6"/>
  <c r="AN583" i="6"/>
  <c r="AN584" i="6"/>
  <c r="AN585" i="6"/>
  <c r="AN586" i="6"/>
  <c r="AN587" i="6"/>
  <c r="AN588" i="6"/>
  <c r="AN589" i="6"/>
  <c r="AN590" i="6"/>
  <c r="AN591" i="6"/>
  <c r="AN592" i="6"/>
  <c r="AN593" i="6"/>
  <c r="AN594" i="6"/>
  <c r="AN595" i="6"/>
  <c r="AN596" i="6"/>
  <c r="AN597" i="6"/>
  <c r="AN598" i="6"/>
  <c r="AN599" i="6"/>
  <c r="AN600" i="6"/>
  <c r="AN601" i="6"/>
  <c r="AN602" i="6"/>
  <c r="AN603" i="6"/>
  <c r="AN604" i="6"/>
  <c r="AN605" i="6"/>
  <c r="AN606" i="6"/>
  <c r="AN607" i="6"/>
  <c r="AN608" i="6"/>
  <c r="AN609" i="6"/>
  <c r="AN610" i="6"/>
  <c r="AN611" i="6"/>
  <c r="AN612" i="6"/>
  <c r="AN613" i="6"/>
  <c r="AN614" i="6"/>
  <c r="AN615" i="6"/>
  <c r="AN616" i="6"/>
  <c r="AN617" i="6"/>
  <c r="AN618" i="6"/>
  <c r="AN619" i="6"/>
  <c r="AN620" i="6"/>
  <c r="AN621" i="6"/>
  <c r="AN622" i="6"/>
  <c r="AN623" i="6"/>
  <c r="AN624" i="6"/>
  <c r="AN625" i="6"/>
  <c r="AN626" i="6"/>
  <c r="AN627" i="6"/>
  <c r="AN628" i="6"/>
  <c r="AN629" i="6"/>
  <c r="AN630" i="6"/>
  <c r="AN631" i="6"/>
  <c r="AN632" i="6"/>
  <c r="AN633" i="6"/>
  <c r="AN634" i="6"/>
  <c r="AN635" i="6"/>
  <c r="AN636" i="6"/>
  <c r="AN637" i="6"/>
  <c r="AN638" i="6"/>
  <c r="AN639" i="6"/>
  <c r="AN640" i="6"/>
  <c r="AN641" i="6"/>
  <c r="AN642" i="6"/>
  <c r="AN643" i="6"/>
  <c r="AN644" i="6"/>
  <c r="AN645" i="6"/>
  <c r="AN646" i="6"/>
  <c r="AN647" i="6"/>
  <c r="AN648" i="6"/>
  <c r="AN649" i="6"/>
  <c r="AN650" i="6"/>
  <c r="AN651" i="6"/>
  <c r="AN652" i="6"/>
  <c r="AN653" i="6"/>
  <c r="AN654" i="6"/>
  <c r="AN655" i="6"/>
  <c r="AN656" i="6"/>
  <c r="AN657" i="6"/>
  <c r="AN658" i="6"/>
  <c r="AN659" i="6"/>
  <c r="AN660" i="6"/>
  <c r="AN661" i="6"/>
  <c r="AN662" i="6"/>
  <c r="AN663" i="6"/>
  <c r="AN664" i="6"/>
  <c r="AN665" i="6"/>
  <c r="AN666" i="6"/>
  <c r="AN667" i="6"/>
  <c r="AN668" i="6"/>
  <c r="AN669" i="6"/>
  <c r="AN670" i="6"/>
  <c r="AN671" i="6"/>
  <c r="AN672" i="6"/>
  <c r="AN673" i="6"/>
  <c r="AN674" i="6"/>
  <c r="AN675" i="6"/>
  <c r="AN676" i="6"/>
  <c r="AN677" i="6"/>
  <c r="AN678" i="6"/>
  <c r="AN679" i="6"/>
  <c r="AN680" i="6"/>
  <c r="AN681" i="6"/>
  <c r="AN682" i="6"/>
  <c r="AN683" i="6"/>
  <c r="AN684" i="6"/>
  <c r="AN685" i="6"/>
  <c r="AN686" i="6"/>
  <c r="AN687" i="6"/>
  <c r="AN688" i="6"/>
  <c r="AN689" i="6"/>
  <c r="AN690" i="6"/>
  <c r="AN691" i="6"/>
  <c r="AN692" i="6"/>
  <c r="AN693" i="6"/>
  <c r="AN694" i="6"/>
  <c r="AN695" i="6"/>
  <c r="AN696" i="6"/>
  <c r="AN697" i="6"/>
  <c r="AN698" i="6"/>
  <c r="AN699" i="6"/>
  <c r="AN700" i="6"/>
  <c r="AN701" i="6"/>
  <c r="AN702" i="6"/>
  <c r="AN703" i="6"/>
  <c r="AN704" i="6"/>
  <c r="AN705" i="6"/>
  <c r="AN706" i="6"/>
  <c r="AN707" i="6"/>
  <c r="AN708" i="6"/>
  <c r="AN709" i="6"/>
  <c r="AN710" i="6"/>
  <c r="AN711" i="6"/>
  <c r="AN712" i="6"/>
  <c r="AN713" i="6"/>
  <c r="AN714" i="6"/>
  <c r="AN715" i="6"/>
  <c r="AN716" i="6"/>
  <c r="AN717" i="6"/>
  <c r="AN718" i="6"/>
  <c r="AN719" i="6"/>
  <c r="AN720" i="6"/>
  <c r="AN721" i="6"/>
  <c r="AN722" i="6"/>
  <c r="AN723" i="6"/>
  <c r="AN724" i="6"/>
  <c r="AN725" i="6"/>
  <c r="AN726" i="6"/>
  <c r="AN727" i="6"/>
  <c r="AN728" i="6"/>
  <c r="AN729" i="6"/>
  <c r="AN730" i="6"/>
  <c r="AN731" i="6"/>
  <c r="AN732" i="6"/>
  <c r="AN733" i="6"/>
  <c r="AN734" i="6"/>
  <c r="AN735" i="6"/>
  <c r="AN736" i="6"/>
  <c r="AN737" i="6"/>
  <c r="AN738" i="6"/>
  <c r="AN739" i="6"/>
  <c r="AN740" i="6"/>
  <c r="AN741" i="6"/>
  <c r="AN742" i="6"/>
  <c r="AN743" i="6"/>
  <c r="AN744" i="6"/>
  <c r="AN745" i="6"/>
  <c r="AN746" i="6"/>
  <c r="AN747" i="6"/>
  <c r="AN748" i="6"/>
  <c r="AN749" i="6"/>
  <c r="AN750" i="6"/>
  <c r="AN751" i="6"/>
  <c r="AN752" i="6"/>
  <c r="AN753" i="6"/>
  <c r="AN754" i="6"/>
  <c r="AN755" i="6"/>
  <c r="AN756" i="6"/>
  <c r="AN757" i="6"/>
  <c r="AN758" i="6"/>
  <c r="AN759" i="6"/>
  <c r="AN760" i="6"/>
  <c r="AN761" i="6"/>
  <c r="AN762" i="6"/>
  <c r="AN763" i="6"/>
  <c r="AN764" i="6"/>
  <c r="AN765" i="6"/>
  <c r="AN766" i="6"/>
  <c r="AN767" i="6"/>
  <c r="AN768" i="6"/>
  <c r="AN769" i="6"/>
  <c r="AN770" i="6"/>
  <c r="AN771" i="6"/>
  <c r="AN772" i="6"/>
  <c r="AN773" i="6"/>
  <c r="AN774" i="6"/>
  <c r="AN775" i="6"/>
  <c r="AN776" i="6"/>
  <c r="AN777" i="6"/>
  <c r="AN778" i="6"/>
  <c r="AN779" i="6"/>
  <c r="AN780" i="6"/>
  <c r="AN781" i="6"/>
  <c r="AN782" i="6"/>
  <c r="AN783" i="6"/>
  <c r="AN784" i="6"/>
  <c r="AN785" i="6"/>
  <c r="AN786" i="6"/>
  <c r="AN787" i="6"/>
  <c r="AN788" i="6"/>
  <c r="AN789" i="6"/>
  <c r="AN790" i="6"/>
  <c r="AN791" i="6"/>
  <c r="AN792" i="6"/>
  <c r="AN793" i="6"/>
  <c r="AN794" i="6"/>
  <c r="AN795" i="6"/>
  <c r="AN796" i="6"/>
  <c r="AN797" i="6"/>
  <c r="AN798" i="6"/>
  <c r="AN799" i="6"/>
  <c r="AN800" i="6"/>
  <c r="AN801" i="6"/>
  <c r="AN802" i="6"/>
  <c r="AN803" i="6"/>
  <c r="AN804" i="6"/>
  <c r="AN805" i="6"/>
  <c r="AN806" i="6"/>
  <c r="AN807" i="6"/>
  <c r="AN808" i="6"/>
  <c r="AN809" i="6"/>
  <c r="AN810" i="6"/>
  <c r="AN811" i="6"/>
  <c r="AN812" i="6"/>
  <c r="AN813" i="6"/>
  <c r="AN814" i="6"/>
  <c r="AN815" i="6"/>
  <c r="AN816" i="6"/>
  <c r="AN817" i="6"/>
  <c r="AN818" i="6"/>
  <c r="AN819" i="6"/>
  <c r="AN820" i="6"/>
  <c r="AN821" i="6"/>
  <c r="AN822" i="6"/>
  <c r="AN823" i="6"/>
  <c r="AN824" i="6"/>
  <c r="AN825" i="6"/>
  <c r="AN826" i="6"/>
  <c r="AN827" i="6"/>
  <c r="AN828" i="6"/>
  <c r="AN829" i="6"/>
  <c r="AN830" i="6"/>
  <c r="AN831" i="6"/>
  <c r="AN832" i="6"/>
  <c r="AN833" i="6"/>
  <c r="AN834" i="6"/>
  <c r="AN835" i="6"/>
  <c r="AN836" i="6"/>
  <c r="AN837" i="6"/>
  <c r="AN838" i="6"/>
  <c r="AN839" i="6"/>
  <c r="AN840" i="6"/>
  <c r="AN841" i="6"/>
  <c r="AN842" i="6"/>
  <c r="AN843" i="6"/>
  <c r="AN844" i="6"/>
  <c r="AN845" i="6"/>
  <c r="AN846" i="6"/>
  <c r="AN847" i="6"/>
  <c r="AN848" i="6"/>
  <c r="AN849" i="6"/>
  <c r="AN850" i="6"/>
  <c r="AN851" i="6"/>
  <c r="AN852" i="6"/>
  <c r="AN853" i="6"/>
  <c r="AN854" i="6"/>
  <c r="AN855" i="6"/>
  <c r="AN856" i="6"/>
  <c r="AN857" i="6"/>
  <c r="AN858" i="6"/>
  <c r="AN859" i="6"/>
  <c r="AN860" i="6"/>
  <c r="AN861" i="6"/>
  <c r="AN862" i="6"/>
  <c r="AN863" i="6"/>
  <c r="AN864" i="6"/>
  <c r="AN865" i="6"/>
  <c r="AN866" i="6"/>
  <c r="AN867" i="6"/>
  <c r="AN868" i="6"/>
  <c r="AN869" i="6"/>
  <c r="AN870" i="6"/>
  <c r="AN871" i="6"/>
  <c r="AN872" i="6"/>
  <c r="AN873" i="6"/>
  <c r="AN874" i="6"/>
  <c r="AN875" i="6"/>
  <c r="AN876" i="6"/>
  <c r="AN877" i="6"/>
  <c r="AN878" i="6"/>
  <c r="AN879" i="6"/>
  <c r="AN880" i="6"/>
  <c r="AN881" i="6"/>
  <c r="AN882" i="6"/>
  <c r="AN883" i="6"/>
  <c r="AN884" i="6"/>
  <c r="AN885" i="6"/>
  <c r="AN886" i="6"/>
  <c r="AN887" i="6"/>
  <c r="AN888" i="6"/>
  <c r="AN889" i="6"/>
  <c r="AN890" i="6"/>
  <c r="AN891" i="6"/>
  <c r="AN892" i="6"/>
  <c r="AN893" i="6"/>
  <c r="AN894" i="6"/>
  <c r="AN895" i="6"/>
  <c r="AN896" i="6"/>
  <c r="AN897" i="6"/>
  <c r="AN898" i="6"/>
  <c r="AN899" i="6"/>
  <c r="AN900" i="6"/>
  <c r="AN901" i="6"/>
  <c r="AN902" i="6"/>
  <c r="AN903" i="6"/>
  <c r="AN904" i="6"/>
  <c r="AN905" i="6"/>
  <c r="AN906" i="6"/>
  <c r="AN907" i="6"/>
  <c r="AN908" i="6"/>
  <c r="AN909" i="6"/>
  <c r="AN910" i="6"/>
  <c r="AN911" i="6"/>
  <c r="AN912" i="6"/>
  <c r="AN913" i="6"/>
  <c r="AN914" i="6"/>
  <c r="AN915" i="6"/>
  <c r="AN916" i="6"/>
  <c r="AN917" i="6"/>
  <c r="AN918" i="6"/>
  <c r="AN919" i="6"/>
  <c r="AN920" i="6"/>
  <c r="AN921" i="6"/>
  <c r="AN922" i="6"/>
  <c r="AN923" i="6"/>
  <c r="AN924" i="6"/>
  <c r="AN925" i="6"/>
  <c r="AN926" i="6"/>
  <c r="AN927" i="6"/>
  <c r="AN928" i="6"/>
  <c r="AN929" i="6"/>
  <c r="AN930" i="6"/>
  <c r="AN931" i="6"/>
  <c r="AN932" i="6"/>
  <c r="AN933" i="6"/>
  <c r="AN934" i="6"/>
  <c r="AN935" i="6"/>
  <c r="AN936" i="6"/>
  <c r="AN937" i="6"/>
  <c r="AN938" i="6"/>
  <c r="AN939" i="6"/>
  <c r="AN940" i="6"/>
  <c r="AN941" i="6"/>
  <c r="AN942" i="6"/>
  <c r="AN943" i="6"/>
  <c r="AN944" i="6"/>
  <c r="AN945" i="6"/>
  <c r="AN946" i="6"/>
  <c r="AN947" i="6"/>
  <c r="AN948" i="6"/>
  <c r="AN949" i="6"/>
  <c r="AN950" i="6"/>
  <c r="AN951" i="6"/>
  <c r="AN952" i="6"/>
  <c r="AN953" i="6"/>
  <c r="AN954" i="6"/>
  <c r="AN955" i="6"/>
  <c r="AN956" i="6"/>
  <c r="AN957" i="6"/>
  <c r="AN958" i="6"/>
  <c r="AN959" i="6"/>
  <c r="AN960" i="6"/>
  <c r="AN961" i="6"/>
  <c r="AN962" i="6"/>
  <c r="AN963" i="6"/>
  <c r="AN964" i="6"/>
  <c r="AN965" i="6"/>
  <c r="AN966" i="6"/>
  <c r="AN967" i="6"/>
  <c r="AN968" i="6"/>
  <c r="AN969" i="6"/>
  <c r="AN970" i="6"/>
  <c r="AN971" i="6"/>
  <c r="AN972" i="6"/>
  <c r="AN973" i="6"/>
  <c r="AN974" i="6"/>
  <c r="AN975" i="6"/>
  <c r="AN976" i="6"/>
  <c r="AN977" i="6"/>
  <c r="AN978" i="6"/>
  <c r="AN979" i="6"/>
  <c r="AN980" i="6"/>
  <c r="AN981" i="6"/>
  <c r="AN982" i="6"/>
  <c r="AN983" i="6"/>
  <c r="AN984" i="6"/>
  <c r="AN985" i="6"/>
  <c r="AN986" i="6"/>
  <c r="AN987" i="6"/>
  <c r="AN988" i="6"/>
  <c r="AN989" i="6"/>
  <c r="AN990" i="6"/>
  <c r="AN991" i="6"/>
  <c r="AN992" i="6"/>
  <c r="AN993" i="6"/>
  <c r="AN994" i="6"/>
  <c r="AN995" i="6"/>
  <c r="AN996" i="6"/>
  <c r="AN997" i="6"/>
  <c r="AN998" i="6"/>
  <c r="AN999" i="6"/>
  <c r="AN1000" i="6"/>
  <c r="AN1001" i="6"/>
  <c r="AN1002" i="6"/>
  <c r="AN1003" i="6"/>
  <c r="AN1004" i="6"/>
  <c r="AN1005" i="6"/>
  <c r="AN1006" i="6"/>
  <c r="AN1007" i="6"/>
  <c r="AN1008" i="6"/>
  <c r="AN1009" i="6"/>
  <c r="AN1010" i="6"/>
  <c r="AN1011" i="6"/>
  <c r="AN1012" i="6"/>
  <c r="AN1013" i="6"/>
  <c r="AN1014" i="6"/>
  <c r="AN1015" i="6"/>
  <c r="AN1016" i="6"/>
  <c r="AN1017" i="6"/>
  <c r="AN1018" i="6"/>
  <c r="AN1019" i="6"/>
  <c r="AN1020" i="6"/>
  <c r="AN1021" i="6"/>
  <c r="AN1022" i="6"/>
  <c r="AN1023" i="6"/>
  <c r="AN1024" i="6"/>
  <c r="AN1025" i="6"/>
  <c r="AN1026" i="6"/>
  <c r="AN1027" i="6"/>
  <c r="AN1028" i="6"/>
  <c r="AN1029" i="6"/>
  <c r="AN1030" i="6"/>
  <c r="AN1031" i="6"/>
  <c r="AN1032" i="6"/>
  <c r="AN1033" i="6"/>
  <c r="AN1034" i="6"/>
  <c r="AN1035" i="6"/>
  <c r="AN1036" i="6"/>
  <c r="AN1037" i="6"/>
  <c r="AN1038" i="6"/>
  <c r="AN1039" i="6"/>
  <c r="AN1040" i="6"/>
  <c r="AN1041" i="6"/>
  <c r="AN1042" i="6"/>
  <c r="AN1043" i="6"/>
  <c r="AN1044" i="6"/>
  <c r="AN1045" i="6"/>
  <c r="AN1046" i="6"/>
  <c r="AN1047" i="6"/>
  <c r="AN1048" i="6"/>
  <c r="AN1049" i="6"/>
  <c r="AN1050" i="6"/>
  <c r="AN1051" i="6"/>
  <c r="AN1052" i="6"/>
  <c r="AN1053" i="6"/>
  <c r="AN1054" i="6"/>
  <c r="AN1055" i="6"/>
  <c r="AN1056" i="6"/>
  <c r="AN1057" i="6"/>
  <c r="AN1058" i="6"/>
  <c r="AN1059" i="6"/>
  <c r="AN1060" i="6"/>
  <c r="AN1061" i="6"/>
  <c r="AN1062" i="6"/>
  <c r="AN1063" i="6"/>
  <c r="AN1064" i="6"/>
  <c r="AN1065" i="6"/>
  <c r="AN1066" i="6"/>
  <c r="AN1067" i="6"/>
  <c r="AN1068" i="6"/>
  <c r="AN1069" i="6"/>
  <c r="AN1070" i="6"/>
  <c r="AN1071" i="6"/>
  <c r="AN1072" i="6"/>
  <c r="AN1073" i="6"/>
  <c r="AN1074" i="6"/>
  <c r="AN1075" i="6"/>
  <c r="AN1076" i="6"/>
  <c r="AN1077" i="6"/>
  <c r="AN1078" i="6"/>
  <c r="AN1079" i="6"/>
  <c r="AN1080" i="6"/>
  <c r="AN1081" i="6"/>
  <c r="AN1082" i="6"/>
  <c r="AN1083" i="6"/>
  <c r="AN1084" i="6"/>
  <c r="AN1085" i="6"/>
  <c r="AN1086" i="6"/>
  <c r="AN1087" i="6"/>
  <c r="AN1088" i="6"/>
  <c r="AN1089" i="6"/>
  <c r="AN1090" i="6"/>
  <c r="AN1091" i="6"/>
  <c r="AN1092" i="6"/>
  <c r="AN1093" i="6"/>
  <c r="AN1094" i="6"/>
  <c r="AN1095" i="6"/>
  <c r="AN1096" i="6"/>
  <c r="AN1097" i="6"/>
  <c r="AN1098" i="6"/>
  <c r="AN1099" i="6"/>
  <c r="AN1100" i="6"/>
  <c r="AN1101" i="6"/>
  <c r="AN1102" i="6"/>
  <c r="AN1103" i="6"/>
  <c r="AN1104" i="6"/>
  <c r="AN1105" i="6"/>
  <c r="AN1106" i="6"/>
  <c r="AN1107" i="6"/>
  <c r="AN1108" i="6"/>
  <c r="AN1109" i="6"/>
  <c r="AN1110" i="6"/>
  <c r="AN1111" i="6"/>
  <c r="AN1112" i="6"/>
  <c r="AN1113" i="6"/>
  <c r="AN1114" i="6"/>
  <c r="AN1115" i="6"/>
  <c r="AN1116" i="6"/>
  <c r="AN1117" i="6"/>
  <c r="AN1118" i="6"/>
  <c r="AN1119" i="6"/>
  <c r="AN1120" i="6"/>
  <c r="AN1121" i="6"/>
  <c r="AN1122" i="6"/>
  <c r="AN1123" i="6"/>
  <c r="AN1124" i="6"/>
  <c r="AN1125" i="6"/>
  <c r="AN1126" i="6"/>
  <c r="AN1127" i="6"/>
  <c r="AN1128" i="6"/>
  <c r="AN1129" i="6"/>
  <c r="AN1130" i="6"/>
  <c r="AN1131" i="6"/>
  <c r="AN1132" i="6"/>
  <c r="AN1133" i="6"/>
  <c r="AN1134" i="6"/>
  <c r="AN1135" i="6"/>
  <c r="AN1136" i="6"/>
  <c r="AN1137" i="6"/>
  <c r="AN1138" i="6"/>
  <c r="AN1139" i="6"/>
  <c r="AN1140" i="6"/>
  <c r="AN1141" i="6"/>
  <c r="AN1142" i="6"/>
  <c r="AN1143" i="6"/>
  <c r="AN1144" i="6"/>
  <c r="AN1145" i="6"/>
  <c r="AN1146" i="6"/>
  <c r="AN1147" i="6"/>
  <c r="AN1148" i="6"/>
  <c r="AN1149" i="6"/>
  <c r="AN1150" i="6"/>
  <c r="AN1151" i="6"/>
  <c r="AN1152" i="6"/>
  <c r="AN1153" i="6"/>
  <c r="AN1154" i="6"/>
  <c r="AN1155" i="6"/>
  <c r="AN1156" i="6"/>
  <c r="AN1157" i="6"/>
  <c r="AN1158" i="6"/>
  <c r="AN1159" i="6"/>
  <c r="AN1160" i="6"/>
  <c r="AN1161" i="6"/>
  <c r="AN1162" i="6"/>
  <c r="AN1163" i="6"/>
  <c r="AN1164" i="6"/>
  <c r="AN1165" i="6"/>
  <c r="AN1166" i="6"/>
  <c r="AN1167" i="6"/>
  <c r="AN1168" i="6"/>
  <c r="AN1169" i="6"/>
  <c r="AN1170" i="6"/>
  <c r="AN1171" i="6"/>
  <c r="AN1172" i="6"/>
  <c r="AN1173" i="6"/>
  <c r="AN1174" i="6"/>
  <c r="AN1175" i="6"/>
  <c r="AN1176" i="6"/>
  <c r="AN1177" i="6"/>
  <c r="AN1178" i="6"/>
  <c r="AN1179" i="6"/>
  <c r="AN1180" i="6"/>
  <c r="AN1181" i="6"/>
  <c r="AN1182" i="6"/>
  <c r="AN1183" i="6"/>
  <c r="AN1184" i="6"/>
  <c r="AN1185" i="6"/>
  <c r="AN1186" i="6"/>
  <c r="AN1187" i="6"/>
  <c r="AN1188" i="6"/>
  <c r="AN1189" i="6"/>
  <c r="AN1190" i="6"/>
  <c r="AN1191" i="6"/>
  <c r="AN1192" i="6"/>
  <c r="AN1193" i="6"/>
  <c r="AN1194" i="6"/>
  <c r="AN1195" i="6"/>
  <c r="AN1196" i="6"/>
  <c r="AN1197" i="6"/>
  <c r="AN1198" i="6"/>
  <c r="AN1199" i="6"/>
  <c r="AN1200" i="6"/>
  <c r="AN1201" i="6"/>
  <c r="AN1202" i="6"/>
  <c r="AN1203" i="6"/>
  <c r="AN1204" i="6"/>
  <c r="AN1205" i="6"/>
  <c r="AN1206" i="6"/>
  <c r="AN1207" i="6"/>
  <c r="AN1208" i="6"/>
  <c r="AN1209" i="6"/>
  <c r="AN1210" i="6"/>
  <c r="AN1211" i="6"/>
  <c r="AN1212" i="6"/>
  <c r="AN1213" i="6"/>
  <c r="AN1214" i="6"/>
  <c r="AN1215" i="6"/>
  <c r="AN1216" i="6"/>
  <c r="AN1217" i="6"/>
  <c r="AN1218" i="6"/>
  <c r="AN1219" i="6"/>
  <c r="AN1220" i="6"/>
  <c r="AN1221" i="6"/>
  <c r="AN1222" i="6"/>
  <c r="AN1223" i="6"/>
  <c r="AN1224" i="6"/>
  <c r="AN1225" i="6"/>
  <c r="AN1226" i="6"/>
  <c r="AN1227" i="6"/>
  <c r="AN1228" i="6"/>
  <c r="AN1229" i="6"/>
  <c r="AN1230" i="6"/>
  <c r="AN1231" i="6"/>
  <c r="AN1232" i="6"/>
  <c r="AN1233" i="6"/>
  <c r="AN1234" i="6"/>
  <c r="AN1235" i="6"/>
  <c r="AN1236" i="6"/>
  <c r="AN1237" i="6"/>
  <c r="AN1238" i="6"/>
  <c r="AN1239" i="6"/>
  <c r="AN1240" i="6"/>
  <c r="AN1241" i="6"/>
  <c r="AN1242" i="6"/>
  <c r="AN1243" i="6"/>
  <c r="AN1244" i="6"/>
  <c r="AN1245" i="6"/>
  <c r="AN1246" i="6"/>
  <c r="AN1247" i="6"/>
  <c r="AN1248" i="6"/>
  <c r="AN1249" i="6"/>
  <c r="AN1250" i="6"/>
  <c r="AN1251" i="6"/>
  <c r="AN1252" i="6"/>
  <c r="AN1253" i="6"/>
  <c r="AN1254" i="6"/>
  <c r="AN1255" i="6"/>
  <c r="AN1256" i="6"/>
  <c r="AN1257" i="6"/>
  <c r="AN1258" i="6"/>
  <c r="AN1259" i="6"/>
  <c r="AN1260" i="6"/>
  <c r="AN1261" i="6"/>
  <c r="AN1262" i="6"/>
  <c r="AN1263" i="6"/>
  <c r="AN1264" i="6"/>
  <c r="AN1265" i="6"/>
  <c r="AN1266" i="6"/>
  <c r="AN1267" i="6"/>
  <c r="AN1268" i="6"/>
  <c r="AN1269" i="6"/>
  <c r="AN1270" i="6"/>
  <c r="AN1271" i="6"/>
  <c r="AN1272" i="6"/>
  <c r="AN1273" i="6"/>
  <c r="AN1274" i="6"/>
  <c r="AN1275" i="6"/>
  <c r="AN1276" i="6"/>
  <c r="AN1277" i="6"/>
  <c r="AN1278" i="6"/>
  <c r="AN1279" i="6"/>
  <c r="AN1280" i="6"/>
  <c r="AN1281" i="6"/>
  <c r="AN1282" i="6"/>
  <c r="AN1283" i="6"/>
  <c r="AN1284" i="6"/>
  <c r="AN1285" i="6"/>
  <c r="AN1286" i="6"/>
  <c r="AN1287" i="6"/>
  <c r="AN1288" i="6"/>
  <c r="AN1289" i="6"/>
  <c r="AN1290" i="6"/>
  <c r="AN1291" i="6"/>
  <c r="AN1292" i="6"/>
  <c r="AN1293" i="6"/>
  <c r="AN1294" i="6"/>
  <c r="AN1295" i="6"/>
  <c r="AN1296" i="6"/>
  <c r="AN1297" i="6"/>
  <c r="AN1298" i="6"/>
  <c r="AN1299" i="6"/>
  <c r="AN1300" i="6"/>
  <c r="AN1301" i="6"/>
  <c r="AN1302" i="6"/>
  <c r="AN1303" i="6"/>
  <c r="AN1304" i="6"/>
  <c r="AN1305" i="6"/>
  <c r="AN1306" i="6"/>
  <c r="AN1307" i="6"/>
  <c r="AN1308" i="6"/>
  <c r="AN1309" i="6"/>
  <c r="AN1310" i="6"/>
  <c r="AN1311" i="6"/>
  <c r="AN1312" i="6"/>
  <c r="AN1313" i="6"/>
  <c r="AN1314" i="6"/>
  <c r="AN1315" i="6"/>
  <c r="AN1316" i="6"/>
  <c r="AN1317" i="6"/>
  <c r="AN1318" i="6"/>
  <c r="AN1319" i="6"/>
  <c r="AN1320" i="6"/>
  <c r="AN1321" i="6"/>
  <c r="AN1322" i="6"/>
  <c r="AN1323" i="6"/>
  <c r="AN1324" i="6"/>
  <c r="AN1325" i="6"/>
  <c r="AN1326" i="6"/>
  <c r="AN1327" i="6"/>
  <c r="AN1328" i="6"/>
  <c r="AN1329" i="6"/>
  <c r="AN1330" i="6"/>
  <c r="AN1331" i="6"/>
  <c r="AN1332" i="6"/>
  <c r="AN1333" i="6"/>
  <c r="AN1334" i="6"/>
  <c r="AN1335" i="6"/>
  <c r="AN1336" i="6"/>
  <c r="AN1337" i="6"/>
  <c r="AN1338" i="6"/>
  <c r="AN1339" i="6"/>
  <c r="AN1340" i="6"/>
  <c r="AN1341" i="6"/>
  <c r="AN1342" i="6"/>
  <c r="AN1343" i="6"/>
  <c r="AN1344" i="6"/>
  <c r="AN1345" i="6"/>
  <c r="AN1346" i="6"/>
  <c r="AN1347" i="6"/>
  <c r="AN1348" i="6"/>
  <c r="AN1349" i="6"/>
  <c r="AN1350" i="6"/>
  <c r="AN1351" i="6"/>
  <c r="AN1352" i="6"/>
  <c r="AN1353" i="6"/>
  <c r="AN1354" i="6"/>
  <c r="AN1355" i="6"/>
  <c r="AN1356" i="6"/>
  <c r="AN1357" i="6"/>
  <c r="AN1358" i="6"/>
  <c r="AN1359" i="6"/>
  <c r="AN1360" i="6"/>
  <c r="AN1361" i="6"/>
  <c r="AN1362" i="6"/>
  <c r="AN1363" i="6"/>
  <c r="AN1364" i="6"/>
  <c r="AN1365" i="6"/>
  <c r="AN1366" i="6"/>
  <c r="AN1367" i="6"/>
  <c r="AN1368" i="6"/>
  <c r="AN1369" i="6"/>
  <c r="AN1370" i="6"/>
  <c r="AN1371" i="6"/>
  <c r="AN1372" i="6"/>
  <c r="AN1373" i="6"/>
  <c r="AN1374" i="6"/>
  <c r="AN1375" i="6"/>
  <c r="AN1376" i="6"/>
  <c r="AN1377" i="6"/>
  <c r="AN1378" i="6"/>
  <c r="AN1379" i="6"/>
  <c r="AN1380" i="6"/>
  <c r="AN1381" i="6"/>
  <c r="AN1382" i="6"/>
  <c r="AN1383" i="6"/>
  <c r="AN1384" i="6"/>
  <c r="AN1385" i="6"/>
  <c r="AN1386" i="6"/>
  <c r="AN1387" i="6"/>
  <c r="AN1388" i="6"/>
  <c r="AN1389" i="6"/>
  <c r="AN1390" i="6"/>
  <c r="AN1391" i="6"/>
  <c r="AN1392" i="6"/>
  <c r="AN1393" i="6"/>
  <c r="AN1394" i="6"/>
  <c r="AN1395" i="6"/>
  <c r="AN1396" i="6"/>
  <c r="AN1397" i="6"/>
  <c r="AN1398" i="6"/>
  <c r="AN1399" i="6"/>
  <c r="AN1400" i="6"/>
  <c r="AN1401" i="6"/>
  <c r="AN1402" i="6"/>
  <c r="AN1403" i="6"/>
  <c r="AN1404" i="6"/>
  <c r="AN1405" i="6"/>
  <c r="AN1406" i="6"/>
  <c r="AN1407" i="6"/>
  <c r="AN1408" i="6"/>
  <c r="AN1409" i="6"/>
  <c r="AN1410" i="6"/>
  <c r="AN1411" i="6"/>
  <c r="AN1412" i="6"/>
  <c r="AN1413" i="6"/>
  <c r="AN1414" i="6"/>
  <c r="AN1415" i="6"/>
  <c r="AN1416" i="6"/>
  <c r="AN1417" i="6"/>
  <c r="AN1418" i="6"/>
  <c r="AN1419" i="6"/>
  <c r="AN1420" i="6"/>
  <c r="AN1421" i="6"/>
  <c r="AN1422" i="6"/>
  <c r="AN1423" i="6"/>
  <c r="AN1424" i="6"/>
  <c r="AN1425" i="6"/>
  <c r="AN1426" i="6"/>
  <c r="AN1427" i="6"/>
  <c r="AN1428" i="6"/>
  <c r="AN1429" i="6"/>
  <c r="AN1430" i="6"/>
  <c r="AN1431" i="6"/>
  <c r="AN1432" i="6"/>
  <c r="AN1433" i="6"/>
  <c r="AN1434" i="6"/>
  <c r="AN1435" i="6"/>
  <c r="AN1436" i="6"/>
  <c r="AN1437" i="6"/>
  <c r="AN1438" i="6"/>
  <c r="AN1439" i="6"/>
  <c r="AN1440" i="6"/>
  <c r="AN1441" i="6"/>
  <c r="AN1442" i="6"/>
  <c r="AN1443" i="6"/>
  <c r="AN1444" i="6"/>
  <c r="AN1445" i="6"/>
  <c r="AN1446" i="6"/>
  <c r="AN1447" i="6"/>
  <c r="AN1448" i="6"/>
  <c r="AN1449" i="6"/>
  <c r="AN1450" i="6"/>
  <c r="AN1451" i="6"/>
  <c r="AN1452" i="6"/>
  <c r="AN1453" i="6"/>
  <c r="AN1454" i="6"/>
  <c r="AN1455" i="6"/>
  <c r="AN1456" i="6"/>
  <c r="AN1457" i="6"/>
  <c r="AN1458" i="6"/>
  <c r="AN1459" i="6"/>
  <c r="AN1460" i="6"/>
  <c r="AN1461" i="6"/>
  <c r="AN1462" i="6"/>
  <c r="AN1463" i="6"/>
  <c r="AN1464" i="6"/>
  <c r="AN1465" i="6"/>
  <c r="AN1466" i="6"/>
  <c r="AN1467" i="6"/>
  <c r="AN1468" i="6"/>
  <c r="AN1469" i="6"/>
  <c r="AN1470" i="6"/>
  <c r="AN1471" i="6"/>
  <c r="AN1472" i="6"/>
  <c r="AN1473" i="6"/>
  <c r="AN1474" i="6"/>
  <c r="AN1475" i="6"/>
  <c r="AN1476" i="6"/>
  <c r="AN1477" i="6"/>
  <c r="AN1478" i="6"/>
  <c r="AN1479" i="6"/>
  <c r="AN1480" i="6"/>
  <c r="AN1481" i="6"/>
  <c r="AN1482" i="6"/>
  <c r="AN1483" i="6"/>
  <c r="AN1484" i="6"/>
  <c r="AN1485" i="6"/>
  <c r="AN1486" i="6"/>
  <c r="AN1487" i="6"/>
  <c r="AN1488" i="6"/>
  <c r="AN1489" i="6"/>
  <c r="AN1490" i="6"/>
  <c r="AN1491" i="6"/>
  <c r="AN1492" i="6"/>
  <c r="AN1493" i="6"/>
  <c r="AN1494" i="6"/>
  <c r="AN1495" i="6"/>
  <c r="AN1496" i="6"/>
  <c r="AN1497" i="6"/>
  <c r="AN1498" i="6"/>
  <c r="AN1499" i="6"/>
  <c r="AN1500" i="6"/>
  <c r="AN1501" i="6"/>
  <c r="AN1502" i="6"/>
  <c r="AN1503" i="6"/>
  <c r="AN1504" i="6"/>
  <c r="AN1505" i="6"/>
  <c r="AN1506" i="6"/>
  <c r="AN1507" i="6"/>
  <c r="AN1508" i="6"/>
  <c r="AN1509" i="6"/>
  <c r="AN1510" i="6"/>
  <c r="AN1511" i="6"/>
  <c r="AN1512" i="6"/>
  <c r="AN1513" i="6"/>
  <c r="AN1514" i="6"/>
  <c r="AN1515" i="6"/>
  <c r="AN1516" i="6"/>
  <c r="AN1517" i="6"/>
  <c r="AN1518" i="6"/>
  <c r="AN1519" i="6"/>
  <c r="AN1520" i="6"/>
  <c r="AN1521" i="6"/>
  <c r="AN1522" i="6"/>
  <c r="AN1523" i="6"/>
  <c r="AN1524" i="6"/>
  <c r="AN1525" i="6"/>
  <c r="AN1526" i="6"/>
  <c r="AN1527" i="6"/>
  <c r="AN1528" i="6"/>
  <c r="AN1529" i="6"/>
  <c r="AN1530" i="6"/>
  <c r="AN1531" i="6"/>
  <c r="AN1532" i="6"/>
  <c r="AN1533" i="6"/>
  <c r="AN1534" i="6"/>
  <c r="AN1535" i="6"/>
  <c r="AN1536" i="6"/>
  <c r="AN1537" i="6"/>
  <c r="AN1538" i="6"/>
  <c r="AN1539" i="6"/>
  <c r="AN1540" i="6"/>
  <c r="AN1541" i="6"/>
  <c r="AN1542" i="6"/>
  <c r="AN1543" i="6"/>
  <c r="AN1544" i="6"/>
  <c r="AN1545" i="6"/>
  <c r="AN1546" i="6"/>
  <c r="AN1547" i="6"/>
  <c r="AN1548" i="6"/>
  <c r="AN1549" i="6"/>
  <c r="AN1550" i="6"/>
  <c r="AN1551" i="6"/>
  <c r="AN1552" i="6"/>
  <c r="AN1553" i="6"/>
  <c r="AN1554" i="6"/>
  <c r="AN1555" i="6"/>
  <c r="AN1556" i="6"/>
  <c r="W13" i="6" l="1"/>
  <c r="S13" i="6"/>
  <c r="U13" i="6"/>
  <c r="L13" i="6"/>
  <c r="N13" i="6"/>
  <c r="J13" i="6"/>
  <c r="P13" i="6"/>
  <c r="AQ7" i="6"/>
  <c r="B7" i="9"/>
  <c r="L3" i="5"/>
  <c r="AR7" i="6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" i="5"/>
  <c r="C3" i="5"/>
  <c r="V27" i="9"/>
  <c r="U27" i="9"/>
  <c r="T27" i="9"/>
  <c r="S27" i="9"/>
  <c r="R27" i="9"/>
  <c r="Q27" i="9"/>
  <c r="P27" i="9"/>
  <c r="M27" i="9"/>
  <c r="L27" i="9"/>
  <c r="W22" i="9"/>
  <c r="O20" i="9"/>
  <c r="W20" i="9" s="1"/>
  <c r="O18" i="9"/>
  <c r="W18" i="9" s="1"/>
  <c r="O16" i="9"/>
  <c r="W16" i="9" s="1"/>
  <c r="O14" i="9"/>
  <c r="W14" i="9" s="1"/>
  <c r="O12" i="9"/>
  <c r="W12" i="9" s="1"/>
  <c r="O10" i="9"/>
  <c r="W10" i="9" s="1"/>
  <c r="O8" i="9"/>
  <c r="O27" i="9" s="1"/>
  <c r="C7" i="9"/>
  <c r="B9" i="9" s="1"/>
  <c r="AS7" i="6" l="1"/>
  <c r="W27" i="9"/>
  <c r="I7" i="9"/>
  <c r="K7" i="9"/>
  <c r="J7" i="9"/>
  <c r="F7" i="9"/>
  <c r="G7" i="9"/>
  <c r="H7" i="9"/>
  <c r="W8" i="9"/>
  <c r="N27" i="9"/>
  <c r="AT7" i="6" l="1"/>
  <c r="G9" i="9"/>
  <c r="F9" i="9"/>
  <c r="C9" i="9"/>
  <c r="B11" i="9" s="1"/>
  <c r="H9" i="9"/>
  <c r="AU7" i="6" l="1"/>
  <c r="K9" i="9"/>
  <c r="J9" i="9"/>
  <c r="I9" i="9"/>
  <c r="AV7" i="6" l="1"/>
  <c r="C11" i="9"/>
  <c r="B13" i="9" s="1"/>
  <c r="H11" i="9"/>
  <c r="G11" i="9"/>
  <c r="F11" i="9"/>
  <c r="AW7" i="6" l="1"/>
  <c r="I11" i="9"/>
  <c r="K11" i="9"/>
  <c r="J11" i="9"/>
  <c r="AX7" i="6" l="1"/>
  <c r="G13" i="9"/>
  <c r="F13" i="9"/>
  <c r="C13" i="9"/>
  <c r="B15" i="9" s="1"/>
  <c r="H13" i="9"/>
  <c r="AY7" i="6" l="1"/>
  <c r="K13" i="9"/>
  <c r="J13" i="9"/>
  <c r="I13" i="9"/>
  <c r="AZ7" i="6" l="1"/>
  <c r="BA7" i="6" s="1"/>
  <c r="C15" i="9"/>
  <c r="B17" i="9" s="1"/>
  <c r="H15" i="9"/>
  <c r="G15" i="9"/>
  <c r="F15" i="9"/>
  <c r="BB7" i="6" l="1"/>
  <c r="I15" i="9"/>
  <c r="K15" i="9"/>
  <c r="J15" i="9"/>
  <c r="BC7" i="6" l="1"/>
  <c r="G17" i="9"/>
  <c r="F17" i="9"/>
  <c r="C17" i="9"/>
  <c r="B19" i="9" s="1"/>
  <c r="H17" i="9"/>
  <c r="BD7" i="6" l="1"/>
  <c r="K17" i="9"/>
  <c r="J17" i="9"/>
  <c r="I17" i="9"/>
  <c r="BE7" i="6" l="1"/>
  <c r="F19" i="9"/>
  <c r="C19" i="9"/>
  <c r="B21" i="9" s="1"/>
  <c r="H19" i="9"/>
  <c r="G19" i="9"/>
  <c r="BF7" i="6" l="1"/>
  <c r="J19" i="9"/>
  <c r="I19" i="9"/>
  <c r="K19" i="9"/>
  <c r="BG7" i="6" l="1"/>
  <c r="H21" i="9"/>
  <c r="G21" i="9"/>
  <c r="F21" i="9"/>
  <c r="C21" i="9"/>
  <c r="BH7" i="6" l="1"/>
  <c r="K21" i="9"/>
  <c r="J21" i="9"/>
  <c r="I21" i="9"/>
  <c r="BI7" i="6" l="1"/>
  <c r="B4" i="5"/>
  <c r="L8" i="6" s="1"/>
  <c r="AP12" i="6" s="1"/>
  <c r="B5" i="5"/>
  <c r="N8" i="6" s="1"/>
  <c r="AQ12" i="6" s="1"/>
  <c r="B6" i="5"/>
  <c r="P8" i="6" s="1"/>
  <c r="AR12" i="6" s="1"/>
  <c r="B7" i="5"/>
  <c r="AS12" i="6" s="1"/>
  <c r="B8" i="5"/>
  <c r="B9" i="5"/>
  <c r="B10" i="5"/>
  <c r="B11" i="5"/>
  <c r="B12" i="5"/>
  <c r="B13" i="5"/>
  <c r="B14" i="5"/>
  <c r="B15" i="5"/>
  <c r="B16" i="5"/>
  <c r="B17" i="5"/>
  <c r="B18" i="5"/>
  <c r="S8" i="6" s="1"/>
  <c r="AT12" i="6" s="1"/>
  <c r="B19" i="5"/>
  <c r="U8" i="6" s="1"/>
  <c r="AU12" i="6" s="1"/>
  <c r="B20" i="5"/>
  <c r="W8" i="6" s="1"/>
  <c r="AV12" i="6" s="1"/>
  <c r="B21" i="5"/>
  <c r="AW12" i="6" s="1"/>
  <c r="B22" i="5"/>
  <c r="AX12" i="6" s="1"/>
  <c r="B23" i="5"/>
  <c r="B24" i="5"/>
  <c r="B25" i="5"/>
  <c r="B26" i="5"/>
  <c r="B27" i="5"/>
  <c r="B28" i="5"/>
  <c r="B29" i="5"/>
  <c r="B30" i="5"/>
  <c r="B31" i="5"/>
  <c r="B32" i="5"/>
  <c r="B33" i="5"/>
  <c r="B3" i="5"/>
  <c r="J8" i="6" s="1"/>
  <c r="AO12" i="6" s="1"/>
  <c r="D25" i="5"/>
  <c r="D26" i="5"/>
  <c r="D27" i="5"/>
  <c r="D28" i="5"/>
  <c r="D29" i="5"/>
  <c r="D30" i="5"/>
  <c r="D31" i="5"/>
  <c r="D32" i="5"/>
  <c r="D33" i="5"/>
  <c r="D16" i="5"/>
  <c r="D17" i="5"/>
  <c r="D18" i="5"/>
  <c r="S10" i="6" s="1"/>
  <c r="D19" i="5"/>
  <c r="U10" i="6" s="1"/>
  <c r="D20" i="5"/>
  <c r="W10" i="6" s="1"/>
  <c r="D21" i="5"/>
  <c r="D22" i="5"/>
  <c r="D23" i="5"/>
  <c r="D24" i="5"/>
  <c r="D4" i="5"/>
  <c r="L10" i="6" s="1"/>
  <c r="D5" i="5"/>
  <c r="N10" i="6" s="1"/>
  <c r="D6" i="5"/>
  <c r="P10" i="6" s="1"/>
  <c r="D7" i="5"/>
  <c r="D8" i="5"/>
  <c r="D9" i="5"/>
  <c r="D10" i="5"/>
  <c r="D11" i="5"/>
  <c r="D12" i="5"/>
  <c r="D13" i="5"/>
  <c r="D14" i="5"/>
  <c r="D15" i="5"/>
  <c r="D3" i="5"/>
  <c r="J10" i="6" s="1"/>
  <c r="F15" i="6" l="1"/>
  <c r="G14" i="6"/>
  <c r="G13" i="6"/>
  <c r="AI13" i="6"/>
  <c r="H13" i="6" s="1"/>
  <c r="AI14" i="6"/>
  <c r="H14" i="6" s="1"/>
  <c r="AJ14" i="6"/>
  <c r="I14" i="6" s="1"/>
  <c r="AJ13" i="6"/>
  <c r="I13" i="6" s="1"/>
  <c r="F18" i="6"/>
  <c r="BJ7" i="6"/>
  <c r="G40" i="6" l="1"/>
  <c r="AF36" i="6"/>
  <c r="H36" i="6" s="1"/>
  <c r="AF35" i="6"/>
  <c r="AI35" i="6"/>
  <c r="G39" i="6"/>
  <c r="AI38" i="6"/>
  <c r="H38" i="6" s="1"/>
  <c r="AG39" i="6"/>
  <c r="AG40" i="6"/>
  <c r="AI39" i="6"/>
  <c r="H39" i="6" s="1"/>
  <c r="AJ37" i="6"/>
  <c r="I37" i="6" s="1"/>
  <c r="G38" i="6"/>
  <c r="AI40" i="6"/>
  <c r="H40" i="6" s="1"/>
  <c r="AF39" i="6"/>
  <c r="AF37" i="6"/>
  <c r="AF38" i="6"/>
  <c r="AJ40" i="6"/>
  <c r="I40" i="6" s="1"/>
  <c r="AJ36" i="6"/>
  <c r="G35" i="6"/>
  <c r="G36" i="6"/>
  <c r="AG36" i="6"/>
  <c r="I36" i="6" s="1"/>
  <c r="AJ39" i="6"/>
  <c r="I39" i="6" s="1"/>
  <c r="AF34" i="6"/>
  <c r="AJ34" i="6"/>
  <c r="I34" i="6" s="1"/>
  <c r="AG34" i="6"/>
  <c r="AI34" i="6"/>
  <c r="H34" i="6" s="1"/>
  <c r="AJ35" i="6"/>
  <c r="AJ38" i="6"/>
  <c r="I38" i="6" s="1"/>
  <c r="AG37" i="6"/>
  <c r="AF40" i="6"/>
  <c r="AI36" i="6"/>
  <c r="G37" i="6"/>
  <c r="AG35" i="6"/>
  <c r="I35" i="6" s="1"/>
  <c r="AG38" i="6"/>
  <c r="AI37" i="6"/>
  <c r="H37" i="6" s="1"/>
  <c r="G34" i="6"/>
  <c r="AG32" i="6"/>
  <c r="AG33" i="6"/>
  <c r="AF31" i="6"/>
  <c r="G32" i="6"/>
  <c r="AI33" i="6"/>
  <c r="H33" i="6" s="1"/>
  <c r="AJ30" i="6"/>
  <c r="I30" i="6" s="1"/>
  <c r="AI27" i="6"/>
  <c r="H27" i="6" s="1"/>
  <c r="AF29" i="6"/>
  <c r="H29" i="6" s="1"/>
  <c r="AF30" i="6"/>
  <c r="AI32" i="6"/>
  <c r="H32" i="6" s="1"/>
  <c r="AJ27" i="6"/>
  <c r="I27" i="6" s="1"/>
  <c r="AI31" i="6"/>
  <c r="H31" i="6" s="1"/>
  <c r="G29" i="6"/>
  <c r="AG27" i="6"/>
  <c r="G30" i="6"/>
  <c r="AJ29" i="6"/>
  <c r="AI28" i="6"/>
  <c r="G28" i="6"/>
  <c r="AF32" i="6"/>
  <c r="AF33" i="6"/>
  <c r="AJ33" i="6"/>
  <c r="I33" i="6" s="1"/>
  <c r="G27" i="6"/>
  <c r="AJ28" i="6"/>
  <c r="AG30" i="6"/>
  <c r="AG31" i="6"/>
  <c r="AJ31" i="6"/>
  <c r="I31" i="6" s="1"/>
  <c r="G31" i="6"/>
  <c r="AG28" i="6"/>
  <c r="AI30" i="6"/>
  <c r="H30" i="6" s="1"/>
  <c r="AF27" i="6"/>
  <c r="AF28" i="6"/>
  <c r="AJ32" i="6"/>
  <c r="I32" i="6" s="1"/>
  <c r="AI29" i="6"/>
  <c r="AG29" i="6"/>
  <c r="I29" i="6" s="1"/>
  <c r="G33" i="6"/>
  <c r="AG25" i="6"/>
  <c r="AG26" i="6"/>
  <c r="G25" i="6"/>
  <c r="AI21" i="6"/>
  <c r="AI20" i="6"/>
  <c r="H20" i="6" s="1"/>
  <c r="AF20" i="6"/>
  <c r="AF22" i="6"/>
  <c r="H22" i="6" s="1"/>
  <c r="AF23" i="6"/>
  <c r="AF24" i="6"/>
  <c r="AJ22" i="6"/>
  <c r="G22" i="6"/>
  <c r="AI26" i="6"/>
  <c r="H26" i="6" s="1"/>
  <c r="AG22" i="6"/>
  <c r="I22" i="6" s="1"/>
  <c r="AI23" i="6"/>
  <c r="H23" i="6" s="1"/>
  <c r="AG20" i="6"/>
  <c r="AG21" i="6"/>
  <c r="AI25" i="6"/>
  <c r="H25" i="6" s="1"/>
  <c r="AI22" i="6"/>
  <c r="AJ26" i="6"/>
  <c r="I26" i="6" s="1"/>
  <c r="AF26" i="6"/>
  <c r="AI24" i="6"/>
  <c r="H24" i="6" s="1"/>
  <c r="AF25" i="6"/>
  <c r="AG24" i="6"/>
  <c r="AJ21" i="6"/>
  <c r="AJ25" i="6"/>
  <c r="I25" i="6" s="1"/>
  <c r="AJ23" i="6"/>
  <c r="I23" i="6" s="1"/>
  <c r="G21" i="6"/>
  <c r="AF21" i="6"/>
  <c r="H21" i="6" s="1"/>
  <c r="AJ20" i="6"/>
  <c r="I20" i="6" s="1"/>
  <c r="AG23" i="6"/>
  <c r="G23" i="6"/>
  <c r="G26" i="6"/>
  <c r="AJ24" i="6"/>
  <c r="I24" i="6" s="1"/>
  <c r="G20" i="6"/>
  <c r="AJ17" i="6"/>
  <c r="I17" i="6" s="1"/>
  <c r="AI16" i="6"/>
  <c r="H16" i="6" s="1"/>
  <c r="G17" i="6"/>
  <c r="AI17" i="6"/>
  <c r="H17" i="6" s="1"/>
  <c r="G16" i="6"/>
  <c r="AJ16" i="6"/>
  <c r="I16" i="6" s="1"/>
  <c r="AI42" i="6"/>
  <c r="AJ42" i="6"/>
  <c r="G15" i="6"/>
  <c r="AN15" i="6" s="1"/>
  <c r="AJ15" i="6"/>
  <c r="AI15" i="6"/>
  <c r="AF15" i="6"/>
  <c r="AG17" i="6"/>
  <c r="AF17" i="6"/>
  <c r="AF16" i="6"/>
  <c r="AG15" i="6"/>
  <c r="AG16" i="6"/>
  <c r="AI43" i="6"/>
  <c r="AJ41" i="6"/>
  <c r="G18" i="6"/>
  <c r="G19" i="6"/>
  <c r="AI19" i="6"/>
  <c r="H19" i="6" s="1"/>
  <c r="AJ18" i="6"/>
  <c r="AI18" i="6"/>
  <c r="AJ19" i="6"/>
  <c r="I19" i="6" s="1"/>
  <c r="AG42" i="6"/>
  <c r="AG19" i="6"/>
  <c r="AG43" i="6"/>
  <c r="AF19" i="6"/>
  <c r="AG18" i="6"/>
  <c r="AF42" i="6"/>
  <c r="AF18" i="6"/>
  <c r="AF43" i="6"/>
  <c r="AF41" i="6"/>
  <c r="AG41" i="6"/>
  <c r="AJ43" i="6"/>
  <c r="AI41" i="6"/>
  <c r="AI46" i="6"/>
  <c r="AJ45" i="6"/>
  <c r="AI45" i="6"/>
  <c r="AJ47" i="6"/>
  <c r="AJ44" i="6"/>
  <c r="AI44" i="6"/>
  <c r="AI47" i="6"/>
  <c r="AJ46" i="6"/>
  <c r="BK7" i="6"/>
  <c r="H35" i="6" l="1"/>
  <c r="I28" i="6"/>
  <c r="H15" i="6"/>
  <c r="H28" i="6"/>
  <c r="I15" i="6"/>
  <c r="I21" i="6"/>
  <c r="AC37" i="6"/>
  <c r="AN37" i="6"/>
  <c r="AC39" i="6"/>
  <c r="AN39" i="6"/>
  <c r="AN34" i="6"/>
  <c r="AC34" i="6"/>
  <c r="AC36" i="6"/>
  <c r="AN36" i="6"/>
  <c r="AC38" i="6"/>
  <c r="AN38" i="6"/>
  <c r="AN35" i="6"/>
  <c r="AC35" i="6"/>
  <c r="AN40" i="6"/>
  <c r="AC40" i="6"/>
  <c r="AN30" i="6"/>
  <c r="AC30" i="6"/>
  <c r="AC27" i="6"/>
  <c r="AN27" i="6"/>
  <c r="AC29" i="6"/>
  <c r="AN29" i="6"/>
  <c r="AC32" i="6"/>
  <c r="AN32" i="6"/>
  <c r="AN33" i="6"/>
  <c r="AC33" i="6"/>
  <c r="AC31" i="6"/>
  <c r="AN31" i="6"/>
  <c r="AN28" i="6"/>
  <c r="AC28" i="6"/>
  <c r="AN23" i="6"/>
  <c r="AC23" i="6"/>
  <c r="AC24" i="6"/>
  <c r="AN24" i="6"/>
  <c r="AC20" i="6"/>
  <c r="AN20" i="6"/>
  <c r="AN21" i="6"/>
  <c r="AC21" i="6"/>
  <c r="AC22" i="6"/>
  <c r="AN22" i="6"/>
  <c r="AC25" i="6"/>
  <c r="AN25" i="6"/>
  <c r="AC26" i="6"/>
  <c r="AN26" i="6"/>
  <c r="H18" i="6"/>
  <c r="I18" i="6"/>
  <c r="AC15" i="6"/>
  <c r="E48" i="6" s="1"/>
  <c r="AC13" i="6"/>
  <c r="E53" i="6" s="1"/>
  <c r="AN13" i="6"/>
  <c r="AN17" i="6"/>
  <c r="AC17" i="6"/>
  <c r="AN14" i="6"/>
  <c r="AC14" i="6"/>
  <c r="E52" i="6" s="1"/>
  <c r="AN19" i="6"/>
  <c r="AC19" i="6"/>
  <c r="AC18" i="6"/>
  <c r="AN18" i="6"/>
  <c r="AN16" i="6"/>
  <c r="AC16" i="6"/>
  <c r="E51" i="6"/>
  <c r="E49" i="6"/>
  <c r="BL7" i="6"/>
  <c r="E50" i="6" l="1"/>
  <c r="BM7" i="6"/>
  <c r="BN7" i="6" l="1"/>
  <c r="BO7" i="6" l="1"/>
  <c r="BP7" i="6" l="1"/>
  <c r="BQ7" i="6" l="1"/>
  <c r="BR7" i="6" l="1"/>
  <c r="BS7" i="6" l="1"/>
  <c r="BT7" i="6" l="1"/>
  <c r="BU7" i="6" l="1"/>
  <c r="B14" i="6" l="1"/>
  <c r="BV7" i="6"/>
  <c r="V14" i="6" l="1"/>
  <c r="X14" i="6"/>
  <c r="T14" i="6"/>
  <c r="W14" i="6"/>
  <c r="S14" i="6"/>
  <c r="U14" i="6"/>
  <c r="O14" i="6"/>
  <c r="M14" i="6"/>
  <c r="Q14" i="6"/>
  <c r="K14" i="6"/>
  <c r="L14" i="6"/>
  <c r="P14" i="6"/>
  <c r="J14" i="6"/>
  <c r="N14" i="6"/>
  <c r="B15" i="6"/>
  <c r="BW7" i="6"/>
  <c r="X15" i="6" l="1"/>
  <c r="V15" i="6"/>
  <c r="T15" i="6"/>
  <c r="U15" i="6"/>
  <c r="W15" i="6"/>
  <c r="S15" i="6"/>
  <c r="O15" i="6"/>
  <c r="K15" i="6"/>
  <c r="M15" i="6"/>
  <c r="Q15" i="6"/>
  <c r="J15" i="6"/>
  <c r="L15" i="6"/>
  <c r="P15" i="6"/>
  <c r="N15" i="6"/>
  <c r="B16" i="6"/>
  <c r="BX7" i="6"/>
  <c r="V16" i="6" l="1"/>
  <c r="X16" i="6"/>
  <c r="T16" i="6"/>
  <c r="U16" i="6"/>
  <c r="W16" i="6"/>
  <c r="S16" i="6"/>
  <c r="Q16" i="6"/>
  <c r="K16" i="6"/>
  <c r="O16" i="6"/>
  <c r="M16" i="6"/>
  <c r="J16" i="6"/>
  <c r="L16" i="6"/>
  <c r="P16" i="6"/>
  <c r="N16" i="6"/>
  <c r="B17" i="6"/>
  <c r="B18" i="6" s="1"/>
  <c r="BY7" i="6"/>
  <c r="T18" i="6" l="1"/>
  <c r="X18" i="6"/>
  <c r="V18" i="6"/>
  <c r="S18" i="6"/>
  <c r="W18" i="6"/>
  <c r="U18" i="6"/>
  <c r="X17" i="6"/>
  <c r="V17" i="6"/>
  <c r="T17" i="6"/>
  <c r="U17" i="6"/>
  <c r="S17" i="6"/>
  <c r="W17" i="6"/>
  <c r="M18" i="6"/>
  <c r="Q18" i="6"/>
  <c r="O18" i="6"/>
  <c r="K18" i="6"/>
  <c r="N18" i="6"/>
  <c r="P18" i="6"/>
  <c r="J18" i="6"/>
  <c r="L18" i="6"/>
  <c r="Q17" i="6"/>
  <c r="K17" i="6"/>
  <c r="O17" i="6"/>
  <c r="M17" i="6"/>
  <c r="J17" i="6"/>
  <c r="N17" i="6"/>
  <c r="L17" i="6"/>
  <c r="P17" i="6"/>
  <c r="B19" i="6"/>
  <c r="B20" i="6" s="1"/>
  <c r="BZ7" i="6"/>
  <c r="B21" i="6" l="1"/>
  <c r="O20" i="6"/>
  <c r="X20" i="6"/>
  <c r="V20" i="6"/>
  <c r="Q20" i="6"/>
  <c r="T20" i="6"/>
  <c r="M20" i="6"/>
  <c r="K20" i="6"/>
  <c r="L20" i="6"/>
  <c r="W20" i="6"/>
  <c r="P20" i="6"/>
  <c r="U20" i="6"/>
  <c r="J20" i="6"/>
  <c r="S20" i="6"/>
  <c r="N20" i="6"/>
  <c r="T19" i="6"/>
  <c r="X19" i="6"/>
  <c r="V19" i="6"/>
  <c r="U19" i="6"/>
  <c r="S19" i="6"/>
  <c r="W19" i="6"/>
  <c r="K19" i="6"/>
  <c r="M19" i="6"/>
  <c r="Q19" i="6"/>
  <c r="O19" i="6"/>
  <c r="N19" i="6"/>
  <c r="P19" i="6"/>
  <c r="J19" i="6"/>
  <c r="L19" i="6"/>
  <c r="CA7" i="6"/>
  <c r="B22" i="6" l="1"/>
  <c r="K21" i="6"/>
  <c r="M21" i="6"/>
  <c r="T21" i="6"/>
  <c r="O21" i="6"/>
  <c r="X21" i="6"/>
  <c r="V21" i="6"/>
  <c r="Q21" i="6"/>
  <c r="P21" i="6"/>
  <c r="W21" i="6"/>
  <c r="L21" i="6"/>
  <c r="S21" i="6"/>
  <c r="N21" i="6"/>
  <c r="U21" i="6"/>
  <c r="J21" i="6"/>
  <c r="CB7" i="6"/>
  <c r="B23" i="6" l="1"/>
  <c r="Q22" i="6"/>
  <c r="M22" i="6"/>
  <c r="K22" i="6"/>
  <c r="V22" i="6"/>
  <c r="T22" i="6"/>
  <c r="O22" i="6"/>
  <c r="X22" i="6"/>
  <c r="N22" i="6"/>
  <c r="U22" i="6"/>
  <c r="J22" i="6"/>
  <c r="P22" i="6"/>
  <c r="W22" i="6"/>
  <c r="L22" i="6"/>
  <c r="S22" i="6"/>
  <c r="CC7" i="6"/>
  <c r="B24" i="6" l="1"/>
  <c r="T23" i="6"/>
  <c r="V23" i="6"/>
  <c r="Q23" i="6"/>
  <c r="K23" i="6"/>
  <c r="X23" i="6"/>
  <c r="O23" i="6"/>
  <c r="M23" i="6"/>
  <c r="L23" i="6"/>
  <c r="S23" i="6"/>
  <c r="W23" i="6"/>
  <c r="N23" i="6"/>
  <c r="U23" i="6"/>
  <c r="J23" i="6"/>
  <c r="P23" i="6"/>
  <c r="CD7" i="6"/>
  <c r="B25" i="6" l="1"/>
  <c r="Q24" i="6"/>
  <c r="K24" i="6"/>
  <c r="M24" i="6"/>
  <c r="T24" i="6"/>
  <c r="O24" i="6"/>
  <c r="X24" i="6"/>
  <c r="V24" i="6"/>
  <c r="S24" i="6"/>
  <c r="P24" i="6"/>
  <c r="N24" i="6"/>
  <c r="W24" i="6"/>
  <c r="L24" i="6"/>
  <c r="U24" i="6"/>
  <c r="J24" i="6"/>
  <c r="CE7" i="6"/>
  <c r="B26" i="6" l="1"/>
  <c r="B27" i="6" s="1"/>
  <c r="X25" i="6"/>
  <c r="Q25" i="6"/>
  <c r="M25" i="6"/>
  <c r="O25" i="6"/>
  <c r="K25" i="6"/>
  <c r="T25" i="6"/>
  <c r="V25" i="6"/>
  <c r="N25" i="6"/>
  <c r="U25" i="6"/>
  <c r="J25" i="6"/>
  <c r="P25" i="6"/>
  <c r="W25" i="6"/>
  <c r="S25" i="6"/>
  <c r="L25" i="6"/>
  <c r="CF7" i="6"/>
  <c r="B28" i="6" l="1"/>
  <c r="Q27" i="6"/>
  <c r="M27" i="6"/>
  <c r="V27" i="6"/>
  <c r="T27" i="6"/>
  <c r="X27" i="6"/>
  <c r="O27" i="6"/>
  <c r="K27" i="6"/>
  <c r="N27" i="6"/>
  <c r="W27" i="6"/>
  <c r="U27" i="6"/>
  <c r="J27" i="6"/>
  <c r="P27" i="6"/>
  <c r="L27" i="6"/>
  <c r="S27" i="6"/>
  <c r="M26" i="6"/>
  <c r="K26" i="6"/>
  <c r="T26" i="6"/>
  <c r="O26" i="6"/>
  <c r="X26" i="6"/>
  <c r="V26" i="6"/>
  <c r="Q26" i="6"/>
  <c r="W26" i="6"/>
  <c r="L26" i="6"/>
  <c r="S26" i="6"/>
  <c r="N26" i="6"/>
  <c r="U26" i="6"/>
  <c r="P26" i="6"/>
  <c r="J26" i="6"/>
  <c r="CG7" i="6"/>
  <c r="B29" i="6" l="1"/>
  <c r="X28" i="6"/>
  <c r="Q28" i="6"/>
  <c r="O28" i="6"/>
  <c r="K28" i="6"/>
  <c r="M28" i="6"/>
  <c r="V28" i="6"/>
  <c r="T28" i="6"/>
  <c r="P28" i="6"/>
  <c r="W28" i="6"/>
  <c r="L28" i="6"/>
  <c r="S28" i="6"/>
  <c r="N28" i="6"/>
  <c r="J28" i="6"/>
  <c r="U28" i="6"/>
  <c r="CH7" i="6"/>
  <c r="B30" i="6" l="1"/>
  <c r="M29" i="6"/>
  <c r="V29" i="6"/>
  <c r="T29" i="6"/>
  <c r="O29" i="6"/>
  <c r="X29" i="6"/>
  <c r="K29" i="6"/>
  <c r="Q29" i="6"/>
  <c r="J29" i="6"/>
  <c r="P29" i="6"/>
  <c r="L29" i="6"/>
  <c r="S29" i="6"/>
  <c r="W29" i="6"/>
  <c r="U29" i="6"/>
  <c r="N29" i="6"/>
  <c r="CI7" i="6"/>
  <c r="B31" i="6" l="1"/>
  <c r="X30" i="6"/>
  <c r="Q30" i="6"/>
  <c r="M30" i="6"/>
  <c r="V30" i="6"/>
  <c r="T30" i="6"/>
  <c r="O30" i="6"/>
  <c r="K30" i="6"/>
  <c r="L30" i="6"/>
  <c r="S30" i="6"/>
  <c r="U30" i="6"/>
  <c r="N30" i="6"/>
  <c r="J30" i="6"/>
  <c r="P30" i="6"/>
  <c r="W30" i="6"/>
  <c r="CJ7" i="6"/>
  <c r="B32" i="6" l="1"/>
  <c r="X31" i="6"/>
  <c r="O31" i="6"/>
  <c r="K31" i="6"/>
  <c r="Q31" i="6"/>
  <c r="M31" i="6"/>
  <c r="V31" i="6"/>
  <c r="T31" i="6"/>
  <c r="U31" i="6"/>
  <c r="P31" i="6"/>
  <c r="W31" i="6"/>
  <c r="L31" i="6"/>
  <c r="N31" i="6"/>
  <c r="J31" i="6"/>
  <c r="S31" i="6"/>
  <c r="CK7" i="6"/>
  <c r="B33" i="6" l="1"/>
  <c r="B34" i="6" s="1"/>
  <c r="V32" i="6"/>
  <c r="Q32" i="6"/>
  <c r="T32" i="6"/>
  <c r="O32" i="6"/>
  <c r="X32" i="6"/>
  <c r="K32" i="6"/>
  <c r="M32" i="6"/>
  <c r="N32" i="6"/>
  <c r="U32" i="6"/>
  <c r="J32" i="6"/>
  <c r="P32" i="6"/>
  <c r="W32" i="6"/>
  <c r="S32" i="6"/>
  <c r="L32" i="6"/>
  <c r="B35" i="6" l="1"/>
  <c r="M34" i="6"/>
  <c r="Q34" i="6"/>
  <c r="T34" i="6"/>
  <c r="X34" i="6"/>
  <c r="K34" i="6"/>
  <c r="O34" i="6"/>
  <c r="V34" i="6"/>
  <c r="U34" i="6"/>
  <c r="J34" i="6"/>
  <c r="L34" i="6"/>
  <c r="N34" i="6"/>
  <c r="P34" i="6"/>
  <c r="W34" i="6"/>
  <c r="S34" i="6"/>
  <c r="O33" i="6"/>
  <c r="K33" i="6"/>
  <c r="Q33" i="6"/>
  <c r="M33" i="6"/>
  <c r="V33" i="6"/>
  <c r="T33" i="6"/>
  <c r="X33" i="6"/>
  <c r="W33" i="6"/>
  <c r="S33" i="6"/>
  <c r="L33" i="6"/>
  <c r="N33" i="6"/>
  <c r="P33" i="6"/>
  <c r="J33" i="6"/>
  <c r="U33" i="6"/>
  <c r="B36" i="6" l="1"/>
  <c r="T35" i="6"/>
  <c r="X35" i="6"/>
  <c r="K35" i="6"/>
  <c r="O35" i="6"/>
  <c r="V35" i="6"/>
  <c r="Q35" i="6"/>
  <c r="M35" i="6"/>
  <c r="W35" i="6"/>
  <c r="P35" i="6"/>
  <c r="L35" i="6"/>
  <c r="S35" i="6"/>
  <c r="N35" i="6"/>
  <c r="U35" i="6"/>
  <c r="J35" i="6"/>
  <c r="B37" i="6" l="1"/>
  <c r="Q36" i="6"/>
  <c r="M36" i="6"/>
  <c r="K36" i="6"/>
  <c r="X36" i="6"/>
  <c r="O36" i="6"/>
  <c r="V36" i="6"/>
  <c r="T36" i="6"/>
  <c r="U36" i="6"/>
  <c r="J36" i="6"/>
  <c r="P36" i="6"/>
  <c r="W36" i="6"/>
  <c r="L36" i="6"/>
  <c r="S36" i="6"/>
  <c r="N36" i="6"/>
  <c r="B38" i="6" l="1"/>
  <c r="O37" i="6"/>
  <c r="V37" i="6"/>
  <c r="Q37" i="6"/>
  <c r="M37" i="6"/>
  <c r="T37" i="6"/>
  <c r="X37" i="6"/>
  <c r="K37" i="6"/>
  <c r="L37" i="6"/>
  <c r="N37" i="6"/>
  <c r="W37" i="6"/>
  <c r="U37" i="6"/>
  <c r="J37" i="6"/>
  <c r="P37" i="6"/>
  <c r="S37" i="6"/>
  <c r="B39" i="6" l="1"/>
  <c r="T38" i="6"/>
  <c r="X38" i="6"/>
  <c r="K38" i="6"/>
  <c r="O38" i="6"/>
  <c r="V38" i="6"/>
  <c r="M38" i="6"/>
  <c r="Q38" i="6"/>
  <c r="P38" i="6"/>
  <c r="W38" i="6"/>
  <c r="S38" i="6"/>
  <c r="U38" i="6"/>
  <c r="L38" i="6"/>
  <c r="N38" i="6"/>
  <c r="J38" i="6"/>
  <c r="B40" i="6" l="1"/>
  <c r="Q39" i="6"/>
  <c r="M39" i="6"/>
  <c r="T39" i="6"/>
  <c r="X39" i="6"/>
  <c r="K39" i="6"/>
  <c r="O39" i="6"/>
  <c r="V39" i="6"/>
  <c r="N39" i="6"/>
  <c r="U39" i="6"/>
  <c r="J39" i="6"/>
  <c r="P39" i="6"/>
  <c r="W39" i="6"/>
  <c r="S39" i="6"/>
  <c r="L39" i="6"/>
  <c r="X40" i="6" l="1"/>
  <c r="K40" i="6"/>
  <c r="O40" i="6"/>
  <c r="V40" i="6"/>
  <c r="Q40" i="6"/>
  <c r="M40" i="6"/>
  <c r="T40" i="6"/>
  <c r="S40" i="6"/>
  <c r="L40" i="6"/>
  <c r="W40" i="6"/>
  <c r="N40" i="6"/>
  <c r="U40" i="6"/>
  <c r="J40" i="6"/>
  <c r="P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Krueger</author>
  </authors>
  <commentList>
    <comment ref="W5" authorId="0" shapeId="0" xr:uid="{BC1E56B8-CEFD-43BA-98BD-3A0CBB94D5CD}">
      <text>
        <r>
          <rPr>
            <b/>
            <sz val="9"/>
            <color indexed="81"/>
            <rFont val="Tahoma"/>
            <family val="2"/>
          </rPr>
          <t>Patrick Krueger:</t>
        </r>
        <r>
          <rPr>
            <sz val="9"/>
            <color indexed="81"/>
            <rFont val="Tahoma"/>
            <family val="2"/>
          </rPr>
          <t xml:space="preserve">
Anzahl POC abfrage</t>
        </r>
      </text>
    </comment>
  </commentList>
</comments>
</file>

<file path=xl/sharedStrings.xml><?xml version="1.0" encoding="utf-8"?>
<sst xmlns="http://schemas.openxmlformats.org/spreadsheetml/2006/main" count="9694" uniqueCount="5608">
  <si>
    <t/>
  </si>
  <si>
    <t>Port</t>
  </si>
  <si>
    <t>CMA</t>
  </si>
  <si>
    <t>Week</t>
  </si>
  <si>
    <t>Terminal List</t>
    <phoneticPr fontId="0" type="noConversion"/>
  </si>
  <si>
    <t>FACILITY</t>
    <phoneticPr fontId="0" type="noConversion"/>
  </si>
  <si>
    <t>PORT</t>
    <phoneticPr fontId="0" type="noConversion"/>
  </si>
  <si>
    <t>cycle</t>
    <phoneticPr fontId="13" type="noConversion"/>
  </si>
  <si>
    <t>REMARKS:</t>
  </si>
  <si>
    <t>CYCLE</t>
  </si>
  <si>
    <t>FRLEH</t>
  </si>
  <si>
    <t>LEH06</t>
  </si>
  <si>
    <t>BEANR</t>
  </si>
  <si>
    <t>NLRTM</t>
  </si>
  <si>
    <t>DEBRV</t>
  </si>
  <si>
    <t>BRV02</t>
  </si>
  <si>
    <t>USCHS</t>
  </si>
  <si>
    <t>USSAV</t>
  </si>
  <si>
    <t>SAV01</t>
  </si>
  <si>
    <t>GBSOU</t>
  </si>
  <si>
    <t>USNYC</t>
  </si>
  <si>
    <t>USORF</t>
  </si>
  <si>
    <t>COS</t>
  </si>
  <si>
    <t>EMC</t>
  </si>
  <si>
    <t>OOL</t>
  </si>
  <si>
    <t>NYC01</t>
  </si>
  <si>
    <t>ANR07</t>
  </si>
  <si>
    <t>SOU01</t>
  </si>
  <si>
    <t>OOCL ASIA</t>
  </si>
  <si>
    <t>OOCL EUROPE</t>
  </si>
  <si>
    <t>N02</t>
  </si>
  <si>
    <t>SP6</t>
  </si>
  <si>
    <t>CODE</t>
  </si>
  <si>
    <t>CHS03</t>
  </si>
  <si>
    <t>remark</t>
  </si>
  <si>
    <t>TAE</t>
  </si>
  <si>
    <t>ORF01</t>
  </si>
  <si>
    <t>CHS04</t>
  </si>
  <si>
    <t>RTM04</t>
  </si>
  <si>
    <t>ANR01</t>
  </si>
  <si>
    <t>LEH07</t>
  </si>
  <si>
    <t>NIT</t>
  </si>
  <si>
    <t>RTM06</t>
  </si>
  <si>
    <t>CMA CGM LA TRAVIATA</t>
  </si>
  <si>
    <t>QES</t>
  </si>
  <si>
    <t>USBAL</t>
  </si>
  <si>
    <t>BAL01</t>
  </si>
  <si>
    <t>SOU</t>
  </si>
  <si>
    <t>ANR</t>
  </si>
  <si>
    <t>RTM</t>
  </si>
  <si>
    <t>BRV</t>
  </si>
  <si>
    <t>CHS</t>
  </si>
  <si>
    <t>SAV</t>
  </si>
  <si>
    <t>T83</t>
  </si>
  <si>
    <t>CMA CGM OTELLO</t>
  </si>
  <si>
    <t>R3M</t>
  </si>
  <si>
    <t>EVER LASTING</t>
  </si>
  <si>
    <t>QZ7</t>
  </si>
  <si>
    <t>CMA CGM TOSCA</t>
  </si>
  <si>
    <t>R1I</t>
  </si>
  <si>
    <t>OOCL ATLANTA</t>
  </si>
  <si>
    <t>NK3</t>
  </si>
  <si>
    <t>OOCL SEOUL</t>
  </si>
  <si>
    <t>NK9</t>
  </si>
  <si>
    <t>$$$</t>
  </si>
  <si>
    <t>ORF03</t>
  </si>
  <si>
    <t>R53</t>
  </si>
  <si>
    <t>IRIS CODE</t>
  </si>
  <si>
    <t>BLANK</t>
  </si>
  <si>
    <t>OPERATOR</t>
  </si>
  <si>
    <t>Vessel Name</t>
  </si>
  <si>
    <t>IRIS VOYAGE</t>
  </si>
  <si>
    <t>AL MANAMAH</t>
  </si>
  <si>
    <t>RG1</t>
  </si>
  <si>
    <t>AMOLIANI</t>
  </si>
  <si>
    <t>N9M</t>
  </si>
  <si>
    <t>APL ANTWERP</t>
  </si>
  <si>
    <t>NN3</t>
  </si>
  <si>
    <t>APL CHANGI</t>
  </si>
  <si>
    <t>NM7</t>
  </si>
  <si>
    <t>APL FULLERTON</t>
  </si>
  <si>
    <t>NM3</t>
  </si>
  <si>
    <t>APL LION CITY</t>
  </si>
  <si>
    <t>NM5</t>
  </si>
  <si>
    <t>APL MERLION</t>
  </si>
  <si>
    <t>NG4</t>
  </si>
  <si>
    <t>APL MINNESOTA</t>
  </si>
  <si>
    <t>NG9</t>
  </si>
  <si>
    <t>APL NEW JERSEY</t>
  </si>
  <si>
    <t>NH1</t>
  </si>
  <si>
    <t>APL NEW YORK</t>
  </si>
  <si>
    <t>NU8</t>
  </si>
  <si>
    <t>APL SINGAPURA</t>
  </si>
  <si>
    <t>NM4</t>
  </si>
  <si>
    <t>APL TEMASEK</t>
  </si>
  <si>
    <t>NN1</t>
  </si>
  <si>
    <t>APL VANDA</t>
  </si>
  <si>
    <t>NG7</t>
  </si>
  <si>
    <t>AS CONSTANTINA</t>
  </si>
  <si>
    <t>T30</t>
  </si>
  <si>
    <t>AS PAOLA</t>
  </si>
  <si>
    <t>2VX</t>
  </si>
  <si>
    <t>BALTIC BRIDGE</t>
  </si>
  <si>
    <t>SMV</t>
  </si>
  <si>
    <t>BELITA</t>
  </si>
  <si>
    <t>S4H</t>
  </si>
  <si>
    <t>BERLIN EXPRESS</t>
  </si>
  <si>
    <t>NGG</t>
  </si>
  <si>
    <t>BERNHARD SCHULTE</t>
  </si>
  <si>
    <t>QM2</t>
  </si>
  <si>
    <t>BREMEN EXPRESS</t>
  </si>
  <si>
    <t>Q04</t>
  </si>
  <si>
    <t>BRUSSELS</t>
  </si>
  <si>
    <t>ST2</t>
  </si>
  <si>
    <t>BUXCLIFF</t>
  </si>
  <si>
    <t>Q3H</t>
  </si>
  <si>
    <t>BUXCOAST</t>
  </si>
  <si>
    <t>R8D</t>
  </si>
  <si>
    <t>CALLAO EXPRESS</t>
  </si>
  <si>
    <t>N3V</t>
  </si>
  <si>
    <t>CAP SAN ANTONIO</t>
  </si>
  <si>
    <t>N8G</t>
  </si>
  <si>
    <t>CAP SAN ARTEMISSIO</t>
  </si>
  <si>
    <t>N9H</t>
  </si>
  <si>
    <t>CAP SAN AUGUSTIN</t>
  </si>
  <si>
    <t>N9G</t>
  </si>
  <si>
    <t>CAP SAN LORENZO</t>
  </si>
  <si>
    <t>N7G</t>
  </si>
  <si>
    <t>CAP SAN MALEAS</t>
  </si>
  <si>
    <t>N1J</t>
  </si>
  <si>
    <t>CAP SAN MARCO</t>
  </si>
  <si>
    <t>N7H</t>
  </si>
  <si>
    <t>CAP SAN NICOLAS</t>
  </si>
  <si>
    <t>N6H</t>
  </si>
  <si>
    <t>CAP SAN RAPHAEL</t>
  </si>
  <si>
    <t>N8H</t>
  </si>
  <si>
    <t>CARTAGENA EXPRESS</t>
  </si>
  <si>
    <t>M05</t>
  </si>
  <si>
    <t>CHICAGO EXPRESS</t>
  </si>
  <si>
    <t>CMA CGM ANTOINE DE SAINT EXUPE</t>
  </si>
  <si>
    <t>N1S</t>
  </si>
  <si>
    <t>CMA CGM ARKANSAS</t>
  </si>
  <si>
    <t>R1J</t>
  </si>
  <si>
    <t>CMA CGM BALI</t>
  </si>
  <si>
    <t>NEO</t>
  </si>
  <si>
    <t>CMA CGM BENJAMIN FRANKLIN</t>
  </si>
  <si>
    <t>R2M</t>
  </si>
  <si>
    <t>CMA CGM BOUGAINVILLE</t>
  </si>
  <si>
    <t>Q9Y</t>
  </si>
  <si>
    <t>CMA CGM CENDRILLON</t>
  </si>
  <si>
    <t>R4G</t>
  </si>
  <si>
    <t>CMA CGM CHAMPS ELYSEES</t>
  </si>
  <si>
    <t>NWD</t>
  </si>
  <si>
    <t>CMA CGM COLUMBIA</t>
  </si>
  <si>
    <t>S8S</t>
  </si>
  <si>
    <t>CMA CGM CONCORDE</t>
  </si>
  <si>
    <t>RJH</t>
  </si>
  <si>
    <t>CMA CGM CONGO</t>
  </si>
  <si>
    <t>R9B</t>
  </si>
  <si>
    <t>CMA CGM CORNEILLE</t>
  </si>
  <si>
    <t>Q2H</t>
  </si>
  <si>
    <t>CMA CGM DALILA</t>
  </si>
  <si>
    <t>R2G</t>
  </si>
  <si>
    <t>CMA CGM ESTELLE</t>
  </si>
  <si>
    <t>N1Y</t>
  </si>
  <si>
    <t>CMA CGM EVERGLADE</t>
  </si>
  <si>
    <t>NZN</t>
  </si>
  <si>
    <t>CMA CGM GEORG FORSTER</t>
  </si>
  <si>
    <t>Q5N</t>
  </si>
  <si>
    <t>CMA CGM JACQUES SAADE</t>
  </si>
  <si>
    <t>NUO</t>
  </si>
  <si>
    <t>CMA CGM JEAN GABRIEL</t>
  </si>
  <si>
    <t>NAO</t>
  </si>
  <si>
    <t>CMA CGM JEAN MERMOZ</t>
  </si>
  <si>
    <t>NAV</t>
  </si>
  <si>
    <t>CMA CGM KERGUELEN</t>
  </si>
  <si>
    <t>Q4H</t>
  </si>
  <si>
    <t>CMA CGM KIMBERLEY</t>
  </si>
  <si>
    <t>NWU</t>
  </si>
  <si>
    <t>CMA CGM LAMARTINE</t>
  </si>
  <si>
    <t>Q8G</t>
  </si>
  <si>
    <t>CMA CGM LISA MARIE</t>
  </si>
  <si>
    <t>N7J</t>
  </si>
  <si>
    <t>CMA CGM LOUIS BLERIOT</t>
  </si>
  <si>
    <t>NEB</t>
  </si>
  <si>
    <t>CMA CGM LOUVRE</t>
  </si>
  <si>
    <t>NXV</t>
  </si>
  <si>
    <t>CMA CGM MEKONG</t>
  </si>
  <si>
    <t>R4B</t>
  </si>
  <si>
    <t>CMA CGM MONTMARTRE</t>
  </si>
  <si>
    <t>NZL</t>
  </si>
  <si>
    <t>CMA CGM MUSSET</t>
  </si>
  <si>
    <t>S8C</t>
  </si>
  <si>
    <t>CMA CGM NERVAL</t>
  </si>
  <si>
    <t>N1B</t>
  </si>
  <si>
    <t>CMA CGM NORMA</t>
  </si>
  <si>
    <t>Q7A</t>
  </si>
  <si>
    <t>CMA CGM OHIO</t>
  </si>
  <si>
    <t>S5C</t>
  </si>
  <si>
    <t>CMA CGM PALAIS ROYAL</t>
  </si>
  <si>
    <t>NWE</t>
  </si>
  <si>
    <t>CMA CGM PATAGONIA</t>
  </si>
  <si>
    <t>NZM</t>
  </si>
  <si>
    <t>CMA CGM RIVOLI</t>
  </si>
  <si>
    <t>NYP</t>
  </si>
  <si>
    <t>CMA CGM SORBONNE</t>
  </si>
  <si>
    <t>R9K</t>
  </si>
  <si>
    <t>CMA CGM TANYA</t>
  </si>
  <si>
    <t>S1T</t>
  </si>
  <si>
    <t>CMA CGM TENERE</t>
  </si>
  <si>
    <t>NVG</t>
  </si>
  <si>
    <t>CMA CGM THAMES</t>
  </si>
  <si>
    <t>QZJ</t>
  </si>
  <si>
    <t>CMA CGM TITUS</t>
  </si>
  <si>
    <t>Q4B</t>
  </si>
  <si>
    <t>CMA CGM TROCADERO</t>
  </si>
  <si>
    <t>RXJ</t>
  </si>
  <si>
    <t>CMA CGM UNITY</t>
  </si>
  <si>
    <t>NYC</t>
  </si>
  <si>
    <t>CMA CGM VASCO DE GAMA</t>
  </si>
  <si>
    <t>Q2X</t>
  </si>
  <si>
    <t>CMA CGM VOLGA</t>
  </si>
  <si>
    <t>QZG</t>
  </si>
  <si>
    <t>CMA CGM ZHENG HE</t>
  </si>
  <si>
    <t>Q4X</t>
  </si>
  <si>
    <t>CORONA J</t>
  </si>
  <si>
    <t>P21</t>
  </si>
  <si>
    <t>COSCO BELGIUM</t>
  </si>
  <si>
    <t>CCM</t>
  </si>
  <si>
    <t>COSCO DENMARK</t>
  </si>
  <si>
    <t>CCU</t>
  </si>
  <si>
    <t>COSCO FRANCE</t>
  </si>
  <si>
    <t>CCP</t>
  </si>
  <si>
    <t>COSCO GLORY</t>
  </si>
  <si>
    <t>TAG</t>
  </si>
  <si>
    <t>COSCO HARMONY</t>
  </si>
  <si>
    <t>TAI</t>
  </si>
  <si>
    <t>COSCO HELLAS</t>
  </si>
  <si>
    <t>T41</t>
  </si>
  <si>
    <t>COSCO JAPAN</t>
  </si>
  <si>
    <t>T91</t>
  </si>
  <si>
    <t>COSCO MALAYSIA</t>
  </si>
  <si>
    <t>T95</t>
  </si>
  <si>
    <t>COSCO OCEANIA</t>
  </si>
  <si>
    <t>CCG</t>
  </si>
  <si>
    <t>COSCO PACIFIC</t>
  </si>
  <si>
    <t>CCI</t>
  </si>
  <si>
    <t>COSCO PHILIPPINES</t>
  </si>
  <si>
    <t>COSCO PRIDE</t>
  </si>
  <si>
    <t>TAH</t>
  </si>
  <si>
    <t>COSCO SHIPPING ARIES</t>
  </si>
  <si>
    <t>CNE</t>
  </si>
  <si>
    <t>COSCO SHIPPING GALAXY</t>
  </si>
  <si>
    <t>CSH</t>
  </si>
  <si>
    <t>COSCO SHIPPING GEMINI</t>
  </si>
  <si>
    <t>CSA</t>
  </si>
  <si>
    <t>COSCO SHIPPING LEO</t>
  </si>
  <si>
    <t>CNF</t>
  </si>
  <si>
    <t>COSCO SHIPPING LIBRA</t>
  </si>
  <si>
    <t>CSB</t>
  </si>
  <si>
    <t>COSCO SHIPPING NEBULA</t>
  </si>
  <si>
    <t>CSG</t>
  </si>
  <si>
    <t>COSCO SHIPPING PISCES</t>
  </si>
  <si>
    <t>CND</t>
  </si>
  <si>
    <t>COSCO SHIPPING SAGITTARIUS</t>
  </si>
  <si>
    <t>CSE</t>
  </si>
  <si>
    <t>COSCO SHIPPING SCORPIO</t>
  </si>
  <si>
    <t>CNC</t>
  </si>
  <si>
    <t>COSCO SHIPPING SEINE</t>
  </si>
  <si>
    <t>CHD</t>
  </si>
  <si>
    <t>COSCO SHIPPING SOLAR</t>
  </si>
  <si>
    <t>CSI</t>
  </si>
  <si>
    <t>COSCO SHIPPING STAR</t>
  </si>
  <si>
    <t>CSJ</t>
  </si>
  <si>
    <t>COSCO SHIPPING TAURUS</t>
  </si>
  <si>
    <t>CSC</t>
  </si>
  <si>
    <t>COSCO SHIPPING UNIVERSE</t>
  </si>
  <si>
    <t>CSF</t>
  </si>
  <si>
    <t>COSCO SHIPPING VIRGO</t>
  </si>
  <si>
    <t>CSD</t>
  </si>
  <si>
    <t>COSCO SHIPPING VOLGA</t>
  </si>
  <si>
    <t>CHB</t>
  </si>
  <si>
    <t>CSCL ARCTIC OCEAN</t>
  </si>
  <si>
    <t>R9E</t>
  </si>
  <si>
    <t>CSCL ATLANTIC OCEAN</t>
  </si>
  <si>
    <t>QIP</t>
  </si>
  <si>
    <t>CSCL BOHAI SEA</t>
  </si>
  <si>
    <t>HCB</t>
  </si>
  <si>
    <t>CSCL GLOBE</t>
  </si>
  <si>
    <t>Q8W</t>
  </si>
  <si>
    <t>CSCL JUPITER</t>
  </si>
  <si>
    <t>SVW</t>
  </si>
  <si>
    <t>CSCL MARS</t>
  </si>
  <si>
    <t>SVA</t>
  </si>
  <si>
    <t>CSCL PACIFIC OCEAN</t>
  </si>
  <si>
    <t>Q9L</t>
  </si>
  <si>
    <t>CSCL SATURN</t>
  </si>
  <si>
    <t>SVX</t>
  </si>
  <si>
    <t>CSCL STAR</t>
  </si>
  <si>
    <t>SVD</t>
  </si>
  <si>
    <t>CSCL SYDNEY</t>
  </si>
  <si>
    <t>Q8I</t>
  </si>
  <si>
    <t>CSCL URANUS</t>
  </si>
  <si>
    <t>QF3</t>
  </si>
  <si>
    <t>CSCL VENUS</t>
  </si>
  <si>
    <t>SVE</t>
  </si>
  <si>
    <t>CSCL WINTER</t>
  </si>
  <si>
    <t>HCW</t>
  </si>
  <si>
    <t>DALIAN EXPRESS</t>
  </si>
  <si>
    <t>S7K</t>
  </si>
  <si>
    <t>EVER ALP</t>
  </si>
  <si>
    <t>M50</t>
  </si>
  <si>
    <t>EVER GENIUS</t>
  </si>
  <si>
    <t>S31</t>
  </si>
  <si>
    <t>EVER GENTLE</t>
  </si>
  <si>
    <t>NGV</t>
  </si>
  <si>
    <t>EVER GIFTED</t>
  </si>
  <si>
    <t>S37</t>
  </si>
  <si>
    <t>EVER GIVEN</t>
  </si>
  <si>
    <t>SB9</t>
  </si>
  <si>
    <t>EVER GLOBE</t>
  </si>
  <si>
    <t>NKH</t>
  </si>
  <si>
    <t>EVER GLORY</t>
  </si>
  <si>
    <t>NIN</t>
  </si>
  <si>
    <t>EVER GOLDEN</t>
  </si>
  <si>
    <t>SZ5</t>
  </si>
  <si>
    <t>EVER GOODS</t>
  </si>
  <si>
    <t>SB6</t>
  </si>
  <si>
    <t>EVER GOVERN</t>
  </si>
  <si>
    <t>NKI</t>
  </si>
  <si>
    <t>EVER GRADE</t>
  </si>
  <si>
    <t>EVER GREET</t>
  </si>
  <si>
    <t>NLM</t>
  </si>
  <si>
    <t>EVER SALUTE</t>
  </si>
  <si>
    <t>QJ9</t>
  </si>
  <si>
    <t>EVER STRONG</t>
  </si>
  <si>
    <t>FRANKFURT EXPRESS</t>
  </si>
  <si>
    <t>SQK</t>
  </si>
  <si>
    <t>GUAYAQUIL EXPRESS</t>
  </si>
  <si>
    <t>N4V</t>
  </si>
  <si>
    <t>GULF BRIDGE</t>
  </si>
  <si>
    <t>S24</t>
  </si>
  <si>
    <t>JOHANNA SCHULTE</t>
  </si>
  <si>
    <t>NWV</t>
  </si>
  <si>
    <t>JOSEPH SCHULTE</t>
  </si>
  <si>
    <t>S2E</t>
  </si>
  <si>
    <t>JUDITH SCHULTE</t>
  </si>
  <si>
    <t>S7U</t>
  </si>
  <si>
    <t>KOI</t>
  </si>
  <si>
    <t>RTZ</t>
  </si>
  <si>
    <t>KYOTO EXPRESS</t>
  </si>
  <si>
    <t>NKC</t>
  </si>
  <si>
    <t>LOTUS A</t>
  </si>
  <si>
    <t>RMM</t>
  </si>
  <si>
    <t>MIMMI SCHULTE</t>
  </si>
  <si>
    <t>M54</t>
  </si>
  <si>
    <t>MOL GUARDIAN</t>
  </si>
  <si>
    <t>R2R</t>
  </si>
  <si>
    <t>MONTREAL EXPRESS</t>
  </si>
  <si>
    <t>NHI</t>
  </si>
  <si>
    <t>MSC MARIA CLARA</t>
  </si>
  <si>
    <t>NX5</t>
  </si>
  <si>
    <t>MSC SAO PAULO</t>
  </si>
  <si>
    <t>SM1</t>
  </si>
  <si>
    <t>MYNY</t>
  </si>
  <si>
    <t>NIM</t>
  </si>
  <si>
    <t>NAGOYA EXPRESS</t>
  </si>
  <si>
    <t>NKB</t>
  </si>
  <si>
    <t>NAVI BALTIC</t>
  </si>
  <si>
    <t>U35</t>
  </si>
  <si>
    <t>NAVIOS INDIGO</t>
  </si>
  <si>
    <t>UEP</t>
  </si>
  <si>
    <t>NAVIOS SPRING</t>
  </si>
  <si>
    <t>Q6S</t>
  </si>
  <si>
    <t>NAVIOS VERMILION</t>
  </si>
  <si>
    <t>N7E</t>
  </si>
  <si>
    <t>NELE MAERSK</t>
  </si>
  <si>
    <t>UT3</t>
  </si>
  <si>
    <t>NICOLAS DELMAS</t>
  </si>
  <si>
    <t>SR1</t>
  </si>
  <si>
    <t>NINGBO EXPRESS</t>
  </si>
  <si>
    <t>N3J</t>
  </si>
  <si>
    <t>ONE HENRY HUDSON</t>
  </si>
  <si>
    <t>S17</t>
  </si>
  <si>
    <t>OOCL FRANCE</t>
  </si>
  <si>
    <t>NJ4</t>
  </si>
  <si>
    <t>OOCL GERMANY</t>
  </si>
  <si>
    <t>SHO</t>
  </si>
  <si>
    <t>OOCL HONG KONG</t>
  </si>
  <si>
    <t>QHL</t>
  </si>
  <si>
    <t>OOCL INDONESIA</t>
  </si>
  <si>
    <t>N2G</t>
  </si>
  <si>
    <t>OOCL JAPAN</t>
  </si>
  <si>
    <t>OJP</t>
  </si>
  <si>
    <t>OOCL KOBE</t>
  </si>
  <si>
    <t>N08</t>
  </si>
  <si>
    <t>OOCL MALAYSIA</t>
  </si>
  <si>
    <t>NH8</t>
  </si>
  <si>
    <t>OOCL MEMPHIS</t>
  </si>
  <si>
    <t>NJ9</t>
  </si>
  <si>
    <t>OOCL MONTREAL</t>
  </si>
  <si>
    <t>NHH</t>
  </si>
  <si>
    <t>OOCL RAUMA</t>
  </si>
  <si>
    <t>UC2</t>
  </si>
  <si>
    <t>OOCL SCANDINAVIA</t>
  </si>
  <si>
    <t>NQ3</t>
  </si>
  <si>
    <t>OOCL ST. LAWRENCE</t>
  </si>
  <si>
    <t>OSC</t>
  </si>
  <si>
    <t>OOCL UNITED KINGDOM</t>
  </si>
  <si>
    <t>NQ2</t>
  </si>
  <si>
    <t>OSAKA EXPRESS</t>
  </si>
  <si>
    <t>SHB</t>
  </si>
  <si>
    <t>OTTAWA EXPRESS</t>
  </si>
  <si>
    <t>NHF</t>
  </si>
  <si>
    <t>PRAGUE EXPRESS</t>
  </si>
  <si>
    <t>RYQ</t>
  </si>
  <si>
    <t>QUEBEC EXPRESS</t>
  </si>
  <si>
    <t>STW</t>
  </si>
  <si>
    <t>REN JIAN 17</t>
  </si>
  <si>
    <t>M71</t>
  </si>
  <si>
    <t>ROZA A</t>
  </si>
  <si>
    <t>R85</t>
  </si>
  <si>
    <t>SANTOS EXPRESS</t>
  </si>
  <si>
    <t>NX7</t>
  </si>
  <si>
    <t>SEASPAN CHIBA</t>
  </si>
  <si>
    <t>QEE</t>
  </si>
  <si>
    <t>SEASPAN KOBE</t>
  </si>
  <si>
    <t>RSF</t>
  </si>
  <si>
    <t>SEASPAN LAHORE</t>
  </si>
  <si>
    <t>S2Z</t>
  </si>
  <si>
    <t>SEATRADE RED</t>
  </si>
  <si>
    <t>UFE</t>
  </si>
  <si>
    <t>SOFIA EXPRESS</t>
  </si>
  <si>
    <t>Q03</t>
  </si>
  <si>
    <t>STADT DRESDEN</t>
  </si>
  <si>
    <t>AKD</t>
  </si>
  <si>
    <t>SVEN D</t>
  </si>
  <si>
    <t>UW8</t>
  </si>
  <si>
    <t>TAMPA TRIUMPH</t>
  </si>
  <si>
    <t>NH2</t>
  </si>
  <si>
    <t>TAURUS</t>
  </si>
  <si>
    <t>UZ1</t>
  </si>
  <si>
    <t>TEXAS TRIUMPH</t>
  </si>
  <si>
    <t>NH7</t>
  </si>
  <si>
    <t>THALASSA AVRA</t>
  </si>
  <si>
    <t>QPH</t>
  </si>
  <si>
    <t>THALASSA AXIA</t>
  </si>
  <si>
    <t>QVB</t>
  </si>
  <si>
    <t>THALASSA DOXA</t>
  </si>
  <si>
    <t>QSZ</t>
  </si>
  <si>
    <t>THALASSA ELPIDA</t>
  </si>
  <si>
    <t>QMW</t>
  </si>
  <si>
    <t>THALASSA HELLAS</t>
  </si>
  <si>
    <t>QGE</t>
  </si>
  <si>
    <t>THALASSA MANA</t>
  </si>
  <si>
    <t>QSP</t>
  </si>
  <si>
    <t>THALASSA NIKI</t>
  </si>
  <si>
    <t>QSO</t>
  </si>
  <si>
    <t>THALASSA PATRIS</t>
  </si>
  <si>
    <t>QJI</t>
  </si>
  <si>
    <t>THALASSA PISTIS</t>
  </si>
  <si>
    <t>QLU</t>
  </si>
  <si>
    <t>THALASSA TYHI</t>
  </si>
  <si>
    <t>QSQ</t>
  </si>
  <si>
    <t>THESEUS</t>
  </si>
  <si>
    <t>S3Z</t>
  </si>
  <si>
    <t>TIAN FU</t>
  </si>
  <si>
    <t>M24</t>
  </si>
  <si>
    <t>TITAN</t>
  </si>
  <si>
    <t>S2D</t>
  </si>
  <si>
    <t>TOKYO BAY</t>
  </si>
  <si>
    <t>NUS</t>
  </si>
  <si>
    <t>TORONTO EXPRESS</t>
  </si>
  <si>
    <t>NHK</t>
  </si>
  <si>
    <t>TRITON</t>
  </si>
  <si>
    <t>S1D</t>
  </si>
  <si>
    <t>TROUPER</t>
  </si>
  <si>
    <t>TCP</t>
  </si>
  <si>
    <t>TSINGTAO EXPRESS</t>
  </si>
  <si>
    <t>NOB</t>
  </si>
  <si>
    <t>TYNDALL</t>
  </si>
  <si>
    <t>R9W</t>
  </si>
  <si>
    <t>UNI ASSURE</t>
  </si>
  <si>
    <t>S71</t>
  </si>
  <si>
    <t>UNI-ACTIVE</t>
  </si>
  <si>
    <t>AGF</t>
  </si>
  <si>
    <t>UNI-PROMOTE</t>
  </si>
  <si>
    <t>SH5</t>
  </si>
  <si>
    <t>VALPARAISO EXPRESS</t>
  </si>
  <si>
    <t>N2V</t>
  </si>
  <si>
    <t>VIENNA EXPRESS</t>
  </si>
  <si>
    <t>Q05</t>
  </si>
  <si>
    <t>XIN DA YANG ZHOU</t>
  </si>
  <si>
    <t>QB3</t>
  </si>
  <si>
    <t>XIN LOS ANGELES</t>
  </si>
  <si>
    <t>RZL</t>
  </si>
  <si>
    <t>XIN PU DONG</t>
  </si>
  <si>
    <t>QG7</t>
  </si>
  <si>
    <t>XIN QING DAO</t>
  </si>
  <si>
    <t>RYG</t>
  </si>
  <si>
    <t>XIN TIAN JIN</t>
  </si>
  <si>
    <t>RUV</t>
  </si>
  <si>
    <t>X-PRESS ANNAPURNA</t>
  </si>
  <si>
    <t>NDZ</t>
  </si>
  <si>
    <t>X-PRESS MONTE ROSA</t>
  </si>
  <si>
    <t>NWB</t>
  </si>
  <si>
    <t>YANTIAN</t>
  </si>
  <si>
    <t>NSW</t>
  </si>
  <si>
    <t>YANTIAN EXPRESS</t>
  </si>
  <si>
    <t>SSA</t>
  </si>
  <si>
    <t>YM EVOLUTION</t>
  </si>
  <si>
    <t>Q7R</t>
  </si>
  <si>
    <t>YM FOUNTAIN</t>
  </si>
  <si>
    <t>SFO</t>
  </si>
  <si>
    <t>5T-CODE</t>
  </si>
  <si>
    <t>5L-Code</t>
  </si>
  <si>
    <t>Terminal Name</t>
  </si>
  <si>
    <t>Area_</t>
  </si>
  <si>
    <t>AAD01</t>
  </si>
  <si>
    <t>DZAAD</t>
  </si>
  <si>
    <t>Enterprise Portuaire d'Alger</t>
  </si>
  <si>
    <t>Alger</t>
  </si>
  <si>
    <t>Africa</t>
  </si>
  <si>
    <t>AAD03</t>
  </si>
  <si>
    <t>Port Sec</t>
  </si>
  <si>
    <t>AAD05</t>
  </si>
  <si>
    <t>Mageco Port Sec</t>
  </si>
  <si>
    <t>AAD06</t>
  </si>
  <si>
    <t>Atlantic Entrepots et Magasins Gene</t>
  </si>
  <si>
    <t>AAE01</t>
  </si>
  <si>
    <t>DZAAE</t>
  </si>
  <si>
    <t>Entreprise Portuaire Annaba</t>
  </si>
  <si>
    <t>Annaba</t>
  </si>
  <si>
    <t>AAL01</t>
  </si>
  <si>
    <t>DKAAL</t>
  </si>
  <si>
    <t>Aalborg Container Port</t>
  </si>
  <si>
    <t>Aalborg</t>
  </si>
  <si>
    <t>Europe</t>
  </si>
  <si>
    <t>AAP01</t>
  </si>
  <si>
    <t>TRAAP</t>
  </si>
  <si>
    <t>ASSAN Liman Isletmeleri A.S.</t>
  </si>
  <si>
    <t>Assanport</t>
  </si>
  <si>
    <t>AAV01</t>
  </si>
  <si>
    <t>NOAAV</t>
  </si>
  <si>
    <t>Elkem Bjolvefossen</t>
  </si>
  <si>
    <t>Aalvik</t>
  </si>
  <si>
    <t>ABJ01</t>
  </si>
  <si>
    <t>CIABJ</t>
  </si>
  <si>
    <t>IVORY COAST PORT AUTHORITY TERMINAL</t>
  </si>
  <si>
    <t>Abidjan</t>
  </si>
  <si>
    <t>ABR11</t>
  </si>
  <si>
    <t>ARABR</t>
  </si>
  <si>
    <t>Rosario Port Terminal</t>
  </si>
  <si>
    <t>Rosario</t>
  </si>
  <si>
    <t>South America</t>
  </si>
  <si>
    <t>ACC11</t>
  </si>
  <si>
    <t>JPACC</t>
  </si>
  <si>
    <t>Mizushima Terminal</t>
  </si>
  <si>
    <t>Mizushima</t>
  </si>
  <si>
    <t>Asia</t>
  </si>
  <si>
    <t>ACE01</t>
  </si>
  <si>
    <t>ESACE</t>
  </si>
  <si>
    <t>Estibadorn de Lanzarote S.L.</t>
  </si>
  <si>
    <t>Arrecife</t>
  </si>
  <si>
    <t>ADE01</t>
  </si>
  <si>
    <t>YEADE</t>
  </si>
  <si>
    <t>Aden Container Terminal</t>
  </si>
  <si>
    <t>Aden</t>
  </si>
  <si>
    <t>ADL01</t>
  </si>
  <si>
    <t>AUADL</t>
  </si>
  <si>
    <t>Flinders Adelaide ContainerTerminal</t>
  </si>
  <si>
    <t>Adelaide</t>
  </si>
  <si>
    <t>Oceania</t>
  </si>
  <si>
    <t>AES01</t>
  </si>
  <si>
    <t>NOAES</t>
  </si>
  <si>
    <t>Tyrholm &amp; Farstad AS</t>
  </si>
  <si>
    <t>Alesund</t>
  </si>
  <si>
    <t>AES02</t>
  </si>
  <si>
    <t>Frigocare Aalesund AS</t>
  </si>
  <si>
    <t>AEU02</t>
  </si>
  <si>
    <t>BRAEU</t>
  </si>
  <si>
    <t>Chibatao Navegacao E Comercio Ltda</t>
  </si>
  <si>
    <t>Manaus</t>
  </si>
  <si>
    <t>AFG01</t>
  </si>
  <si>
    <t>CLAFG</t>
  </si>
  <si>
    <t>Antofagasta Terminal Int'l S.A.</t>
  </si>
  <si>
    <t>Antofagasta</t>
  </si>
  <si>
    <t>AFU01</t>
  </si>
  <si>
    <t>BGAFU</t>
  </si>
  <si>
    <t>Container Terminal  Port Varna West</t>
  </si>
  <si>
    <t>Varna</t>
  </si>
  <si>
    <t>AGA01</t>
  </si>
  <si>
    <t>MAAGA</t>
  </si>
  <si>
    <t>ODEP(Office D'Explotation des Ports</t>
  </si>
  <si>
    <t>Agadir</t>
  </si>
  <si>
    <t>AGA02</t>
  </si>
  <si>
    <t>Marsa Maroc</t>
  </si>
  <si>
    <t>AGA03</t>
  </si>
  <si>
    <t>Manusouss</t>
  </si>
  <si>
    <t>AGA11</t>
  </si>
  <si>
    <t>Repfrico Sarl.</t>
  </si>
  <si>
    <t>AGP01</t>
  </si>
  <si>
    <t>ESAGP</t>
  </si>
  <si>
    <t>Terminales del Sudeste S.A.</t>
  </si>
  <si>
    <t>Malaga</t>
  </si>
  <si>
    <t>AHS01</t>
  </si>
  <si>
    <t>DKAHS</t>
  </si>
  <si>
    <t>Port of Aarhus, AAT</t>
  </si>
  <si>
    <t>Aarhus</t>
  </si>
  <si>
    <t>AHU01</t>
  </si>
  <si>
    <t>SEAHU</t>
  </si>
  <si>
    <t>Ahus Hamn &amp; Stuvery AB</t>
  </si>
  <si>
    <t>Ahus</t>
  </si>
  <si>
    <t>AJM01</t>
  </si>
  <si>
    <t>AEAJM</t>
  </si>
  <si>
    <t>Ajman  Port</t>
  </si>
  <si>
    <t>Ajman</t>
  </si>
  <si>
    <t>AJT01</t>
  </si>
  <si>
    <t>SVAJT</t>
  </si>
  <si>
    <t>CEPA</t>
  </si>
  <si>
    <t>Acajutla</t>
  </si>
  <si>
    <t>North America</t>
  </si>
  <si>
    <t>AKL01</t>
  </si>
  <si>
    <t>NZAKL</t>
  </si>
  <si>
    <t>Axis Fergusson Terminal</t>
  </si>
  <si>
    <t>Auckland</t>
  </si>
  <si>
    <t>ALG01</t>
  </si>
  <si>
    <t>ESALG</t>
  </si>
  <si>
    <t>TCA</t>
  </si>
  <si>
    <t>Algeciras</t>
  </si>
  <si>
    <t>ALG02</t>
  </si>
  <si>
    <t>APM Terminals</t>
  </si>
  <si>
    <t>ALG03</t>
  </si>
  <si>
    <t>Total Terminal Int'l Algeciras</t>
  </si>
  <si>
    <t>ALG04</t>
  </si>
  <si>
    <t>Algeciras - ML Terminal</t>
  </si>
  <si>
    <t>ALI01</t>
  </si>
  <si>
    <t>TRIZM</t>
  </si>
  <si>
    <t>TCEEGE CONTAINER TERMINAL</t>
  </si>
  <si>
    <t>Izmir</t>
  </si>
  <si>
    <t>ALI02</t>
  </si>
  <si>
    <t>TRALI</t>
  </si>
  <si>
    <t>NEMPORT CONTAINER TERMINAL</t>
  </si>
  <si>
    <t>Aliaga</t>
  </si>
  <si>
    <t>ALI03</t>
  </si>
  <si>
    <t>SOCAR TERMINALS</t>
  </si>
  <si>
    <t>ALM01</t>
  </si>
  <si>
    <t>KZALM</t>
  </si>
  <si>
    <t>WTS AF JSC Kedentransservice</t>
  </si>
  <si>
    <t>Almaty</t>
  </si>
  <si>
    <t>ALY01</t>
  </si>
  <si>
    <t>EGALY</t>
  </si>
  <si>
    <t>Alexandria Container Handling Co.</t>
  </si>
  <si>
    <t>Alexandria</t>
  </si>
  <si>
    <t>ALY02</t>
  </si>
  <si>
    <t>Alexandria Int'l Ctn Tmls (AICT)</t>
  </si>
  <si>
    <t>ALY03</t>
  </si>
  <si>
    <t>Alexanderia Int'l Container Tml</t>
  </si>
  <si>
    <t>ALY11</t>
  </si>
  <si>
    <t>El-Dekheala Container Terminal</t>
  </si>
  <si>
    <t>ANC01</t>
  </si>
  <si>
    <t>USANC</t>
  </si>
  <si>
    <t>Totem Ocean Trailer Exp.Terminal</t>
  </si>
  <si>
    <t>Anchorage</t>
  </si>
  <si>
    <t>ANJ01</t>
  </si>
  <si>
    <t>CNHZH</t>
  </si>
  <si>
    <t>Anji Rivertech Logistics Co.,Ltd</t>
  </si>
  <si>
    <t>Huzhou</t>
  </si>
  <si>
    <t>Hesse-Noord Natie NV Quay 869</t>
  </si>
  <si>
    <t>Antwerp</t>
  </si>
  <si>
    <t>ANR02</t>
  </si>
  <si>
    <t>Hesse-Noord Natie NV Quay 913</t>
  </si>
  <si>
    <t>ANR04</t>
  </si>
  <si>
    <t>Dp World Belgium Nv - Quay 742</t>
  </si>
  <si>
    <t>ANR05</t>
  </si>
  <si>
    <t>Europa Terminal Kaai 869 Antwerp</t>
  </si>
  <si>
    <t>ANR06</t>
  </si>
  <si>
    <t>PSA Antwerp NV - Quay 420</t>
  </si>
  <si>
    <t>Antwerp Gateway N.V. Quay 1700</t>
  </si>
  <si>
    <t>ANR08</t>
  </si>
  <si>
    <t>MPET - Quay 1742</t>
  </si>
  <si>
    <t>ANR09</t>
  </si>
  <si>
    <t>MSC Home Terminal quay 702-730</t>
  </si>
  <si>
    <t>ANR40</t>
  </si>
  <si>
    <t>Katoen Natie Terminals NV</t>
  </si>
  <si>
    <t>ANR41</t>
  </si>
  <si>
    <t>Deurganck Terminal</t>
  </si>
  <si>
    <t>ANR42</t>
  </si>
  <si>
    <t>Katoen Natie Terminals N.V.</t>
  </si>
  <si>
    <t>ANR43</t>
  </si>
  <si>
    <t>Independent Maritime Terminal NV</t>
  </si>
  <si>
    <t>ANR47</t>
  </si>
  <si>
    <t>Antwerp Euroterminal NV</t>
  </si>
  <si>
    <t>ANR92</t>
  </si>
  <si>
    <t>Becomar 614</t>
  </si>
  <si>
    <t>APA01</t>
  </si>
  <si>
    <t>NGAPA</t>
  </si>
  <si>
    <t>Nigerian Ports Authority Apapa Tml</t>
  </si>
  <si>
    <t>Apapa</t>
  </si>
  <si>
    <t>APA02</t>
  </si>
  <si>
    <t>Ap Moeller Terminal Apapa Ltd</t>
  </si>
  <si>
    <t>APT01</t>
  </si>
  <si>
    <t>GNAPT</t>
  </si>
  <si>
    <t>CONAKRY TERMINAL</t>
  </si>
  <si>
    <t>Conakry</t>
  </si>
  <si>
    <t>APU03</t>
  </si>
  <si>
    <t>CNJIA</t>
  </si>
  <si>
    <t>Jiaxing Hangzhou Bay Terminal Co.</t>
  </si>
  <si>
    <t>Jiangyin</t>
  </si>
  <si>
    <t>AQB01</t>
  </si>
  <si>
    <t>JOAQB</t>
  </si>
  <si>
    <t>Aqaba Port Corperation</t>
  </si>
  <si>
    <t>Aqaba</t>
  </si>
  <si>
    <t>AQB02</t>
  </si>
  <si>
    <t>Amman Terminal</t>
  </si>
  <si>
    <t>AQG01</t>
  </si>
  <si>
    <t>CNAQG</t>
  </si>
  <si>
    <t>Anqing Port Int'l Ctn Transport Co</t>
  </si>
  <si>
    <t>Anqing</t>
  </si>
  <si>
    <t>ARI01</t>
  </si>
  <si>
    <t>CLARI</t>
  </si>
  <si>
    <t>Terminal Puerto Arica S.A.</t>
  </si>
  <si>
    <t>Arica</t>
  </si>
  <si>
    <t>ASA01</t>
  </si>
  <si>
    <t>IRASA</t>
  </si>
  <si>
    <t>Assalouyeh</t>
  </si>
  <si>
    <t>ASH01</t>
  </si>
  <si>
    <t>ILASH</t>
  </si>
  <si>
    <t>Ashdod</t>
  </si>
  <si>
    <t>ASM11</t>
  </si>
  <si>
    <t>NLASM</t>
  </si>
  <si>
    <t>BCTN Alblasserdam B.V.</t>
  </si>
  <si>
    <t>Alblasserdam</t>
  </si>
  <si>
    <t>ASU11</t>
  </si>
  <si>
    <t>PYASU</t>
  </si>
  <si>
    <t>ANNP</t>
  </si>
  <si>
    <t>Asuncion</t>
  </si>
  <si>
    <t>ASV01</t>
  </si>
  <si>
    <t>NOASV</t>
  </si>
  <si>
    <t>Austevoll Fiskeindustri AS</t>
  </si>
  <si>
    <t>Austevoll</t>
  </si>
  <si>
    <t>ASY01</t>
  </si>
  <si>
    <t>TRASY</t>
  </si>
  <si>
    <t>ASYAPORT Liman A.S.</t>
  </si>
  <si>
    <t>Asyaport</t>
  </si>
  <si>
    <t>ATM01</t>
  </si>
  <si>
    <t>MXATM</t>
  </si>
  <si>
    <t>Infraestructura Portuaria Mexicana</t>
  </si>
  <si>
    <t>Altamira</t>
  </si>
  <si>
    <t>ATM02</t>
  </si>
  <si>
    <t>Altamira Terminal Portuaria SA</t>
  </si>
  <si>
    <t>AUO01</t>
  </si>
  <si>
    <t>ITAUO</t>
  </si>
  <si>
    <t>Tml Ctn Frittelli MaritimeGroup Spa</t>
  </si>
  <si>
    <t>Ancona</t>
  </si>
  <si>
    <t>AXT01</t>
  </si>
  <si>
    <t>JPAXT</t>
  </si>
  <si>
    <t>Oohama Futo Container Terminal</t>
  </si>
  <si>
    <t>Akita</t>
  </si>
  <si>
    <t>AYT01</t>
  </si>
  <si>
    <t>TRAYT</t>
  </si>
  <si>
    <t>Port of Akdeniz</t>
  </si>
  <si>
    <t>Antalya</t>
  </si>
  <si>
    <t>BAH01</t>
  </si>
  <si>
    <t>BHBAH</t>
  </si>
  <si>
    <t>Apm Terminals Bahrain</t>
  </si>
  <si>
    <t>Bahrain</t>
  </si>
  <si>
    <t>BAK01</t>
  </si>
  <si>
    <t>AZBAK</t>
  </si>
  <si>
    <t>Baku Railway Station</t>
  </si>
  <si>
    <t>Baku</t>
  </si>
  <si>
    <t>Seagirt Marine Terminal</t>
  </si>
  <si>
    <t>Baltimore</t>
  </si>
  <si>
    <t>BAQ01</t>
  </si>
  <si>
    <t>COBAQ</t>
  </si>
  <si>
    <t>SPRB</t>
  </si>
  <si>
    <t>Barranquilla</t>
  </si>
  <si>
    <t>BBA01</t>
  </si>
  <si>
    <t>PABBA</t>
  </si>
  <si>
    <t>Panama Ports Company-Port of Balboa</t>
  </si>
  <si>
    <t>Balboa</t>
  </si>
  <si>
    <t>BBA02</t>
  </si>
  <si>
    <t>PA Ports Company- Port of Cristobal</t>
  </si>
  <si>
    <t>BCN01</t>
  </si>
  <si>
    <t>ESBCN</t>
  </si>
  <si>
    <t>Tml de Contenedores de Barcelona</t>
  </si>
  <si>
    <t>Barcelona</t>
  </si>
  <si>
    <t>BCN02</t>
  </si>
  <si>
    <t>Terminal Catalunya S.A.</t>
  </si>
  <si>
    <t>BCN03</t>
  </si>
  <si>
    <t>Terminal Port Nou S.A.</t>
  </si>
  <si>
    <t>BCN04</t>
  </si>
  <si>
    <t>Unio Tmls Estibadors Llevant S.L.</t>
  </si>
  <si>
    <t>BCN05</t>
  </si>
  <si>
    <t>Tercat BEST</t>
  </si>
  <si>
    <t>BCR11</t>
  </si>
  <si>
    <t>NLBCR</t>
  </si>
  <si>
    <t>CT-Vrede Steinweg B.V.</t>
  </si>
  <si>
    <t>Amsterdam</t>
  </si>
  <si>
    <t>BEB01</t>
  </si>
  <si>
    <t>CNBEB</t>
  </si>
  <si>
    <t>Bengbu Port Int'l Container Tml Co.</t>
  </si>
  <si>
    <t>Bengbu</t>
  </si>
  <si>
    <t>BED01</t>
  </si>
  <si>
    <t>CNBED</t>
  </si>
  <si>
    <t>Kaiping Benda Port Co., Ltd</t>
  </si>
  <si>
    <t>Benda</t>
  </si>
  <si>
    <t>BEG12</t>
  </si>
  <si>
    <t>RSBEG</t>
  </si>
  <si>
    <t>NELT CO. d.o.o.</t>
  </si>
  <si>
    <t>Belgrade</t>
  </si>
  <si>
    <t>BEL01</t>
  </si>
  <si>
    <t>GBBEL</t>
  </si>
  <si>
    <t>Coastal Containers Belfast</t>
  </si>
  <si>
    <t>Belfast</t>
  </si>
  <si>
    <t>BEL02</t>
  </si>
  <si>
    <t>O'Connor &amp; Mc Cann, York Dock Tml</t>
  </si>
  <si>
    <t>BEP01</t>
  </si>
  <si>
    <t>NOBEP</t>
  </si>
  <si>
    <t>Linco-Frakt AS</t>
  </si>
  <si>
    <t>Bodo</t>
  </si>
  <si>
    <t>BEW01</t>
  </si>
  <si>
    <t>MZBEW</t>
  </si>
  <si>
    <t>Cornelder</t>
  </si>
  <si>
    <t>Beira</t>
  </si>
  <si>
    <t>BEY01</t>
  </si>
  <si>
    <t>LBBEY</t>
  </si>
  <si>
    <t>Beirut Container Terminal</t>
  </si>
  <si>
    <t>Beirut</t>
  </si>
  <si>
    <t>BFG01</t>
  </si>
  <si>
    <t>CNBFG</t>
  </si>
  <si>
    <t>BuFeng</t>
  </si>
  <si>
    <t>Bufeng</t>
  </si>
  <si>
    <t>BGO01</t>
  </si>
  <si>
    <t>NOBGO</t>
  </si>
  <si>
    <t>Greencarrier AS Bergen</t>
  </si>
  <si>
    <t>Bergen</t>
  </si>
  <si>
    <t>BHG01</t>
  </si>
  <si>
    <t>VNBHG</t>
  </si>
  <si>
    <t>Binh Duong Port</t>
  </si>
  <si>
    <t>Binh Duong</t>
  </si>
  <si>
    <t>BHY01</t>
  </si>
  <si>
    <t>CNBHY</t>
  </si>
  <si>
    <t>Beihai Internationals Container Co （WaiMao)</t>
  </si>
  <si>
    <t>Beihai</t>
  </si>
  <si>
    <t>BHY02</t>
  </si>
  <si>
    <t>Beihai Internationals Container Co （NeiMao)</t>
  </si>
  <si>
    <t>BHZ01</t>
  </si>
  <si>
    <t>LYBHZ</t>
  </si>
  <si>
    <t>Socialist Company For Ports</t>
  </si>
  <si>
    <t>Benghazi</t>
  </si>
  <si>
    <t>BIO01</t>
  </si>
  <si>
    <t>ESBIO</t>
  </si>
  <si>
    <t>Terminales Maritimas de Bilbao</t>
  </si>
  <si>
    <t>Bilbao</t>
  </si>
  <si>
    <t>BIO02</t>
  </si>
  <si>
    <t>Abra Terminales Maritimas S.A.</t>
  </si>
  <si>
    <t>BIU01</t>
  </si>
  <si>
    <t>IDBIU</t>
  </si>
  <si>
    <t>Bitung Port</t>
  </si>
  <si>
    <t>Bitung</t>
  </si>
  <si>
    <t>BIU02</t>
  </si>
  <si>
    <t>Terminal Petikemas Bitung</t>
  </si>
  <si>
    <t>BIZ01</t>
  </si>
  <si>
    <t>TNBIZ</t>
  </si>
  <si>
    <t>Port of Bizerte</t>
  </si>
  <si>
    <t>Bizerte</t>
  </si>
  <si>
    <t>BKI01</t>
  </si>
  <si>
    <t>MYBKI</t>
  </si>
  <si>
    <t>Sabah Ports Authority</t>
  </si>
  <si>
    <t>Kota kinabalu</t>
  </si>
  <si>
    <t>BKK01</t>
  </si>
  <si>
    <t>THBKK</t>
  </si>
  <si>
    <t>BDS Terminal Co., Ltd.</t>
  </si>
  <si>
    <t>Bangkok</t>
  </si>
  <si>
    <t>BKK02</t>
  </si>
  <si>
    <t>Port Authority of Thailand (PAT)</t>
  </si>
  <si>
    <t>BKK03</t>
  </si>
  <si>
    <t>Bangkok Modern Terminal</t>
  </si>
  <si>
    <t>BKK04</t>
  </si>
  <si>
    <t>Thai Prosperity Terminal</t>
  </si>
  <si>
    <t>BKK05</t>
  </si>
  <si>
    <t>SAHATHAI TERMINAL</t>
  </si>
  <si>
    <t>BKK06</t>
  </si>
  <si>
    <t>Ts Transport&amp;Logistics Co.,Ltd</t>
  </si>
  <si>
    <t>BKO01</t>
  </si>
  <si>
    <t>IRBKO</t>
  </si>
  <si>
    <t>Bandar Immam Khomeini</t>
  </si>
  <si>
    <t>BLW01</t>
  </si>
  <si>
    <t>IDBLW</t>
  </si>
  <si>
    <t>Gabion Belawan Terminal</t>
  </si>
  <si>
    <t>Belawan</t>
  </si>
  <si>
    <t>BLW02</t>
  </si>
  <si>
    <t>Unit Terminal Peti Kemas Belawan</t>
  </si>
  <si>
    <t>BND01</t>
  </si>
  <si>
    <t>IRBND</t>
  </si>
  <si>
    <t>Shahid Rajaee S.E.Z, Bandar Abbas</t>
  </si>
  <si>
    <t>Shahid Rajaee Special Economic Zone</t>
  </si>
  <si>
    <t>BND02</t>
  </si>
  <si>
    <t>Shahid Rajaee Terminal</t>
  </si>
  <si>
    <t>BNE06</t>
  </si>
  <si>
    <t>AUBNE</t>
  </si>
  <si>
    <t>Patrick Berth 7</t>
  </si>
  <si>
    <t>Brisbane</t>
  </si>
  <si>
    <t>BNE07</t>
  </si>
  <si>
    <t>Brisbane Container Terminals PtyLtd</t>
  </si>
  <si>
    <t>BNE08</t>
  </si>
  <si>
    <t>DP World Brisbane</t>
  </si>
  <si>
    <t>BNE09</t>
  </si>
  <si>
    <t>Australian Amalgamated Terminals</t>
  </si>
  <si>
    <t>BNF01</t>
  </si>
  <si>
    <t>CNBNF</t>
  </si>
  <si>
    <t>Baini (Shengtong) Nantuo Ctn Tml</t>
  </si>
  <si>
    <t>Baini</t>
  </si>
  <si>
    <t>BNJ01</t>
  </si>
  <si>
    <t>IDBNJ</t>
  </si>
  <si>
    <t>Trisakti - Banjarmasin Port</t>
  </si>
  <si>
    <t>Banjarmasin</t>
  </si>
  <si>
    <t>BNZ01</t>
  </si>
  <si>
    <t>CNBNZ</t>
  </si>
  <si>
    <t>Binzhou Qinggang Int'l Terminal Co.</t>
  </si>
  <si>
    <t>Binzhou</t>
  </si>
  <si>
    <t>BOA01</t>
  </si>
  <si>
    <t>IDBOA</t>
  </si>
  <si>
    <t>Benoa Port</t>
  </si>
  <si>
    <t>Benoa</t>
  </si>
  <si>
    <t>BOB01</t>
  </si>
  <si>
    <t>CNBOB</t>
  </si>
  <si>
    <t>Boluo Hongxing Development Co.,Ltd</t>
  </si>
  <si>
    <t>Boluo</t>
  </si>
  <si>
    <t>BOM01</t>
  </si>
  <si>
    <t>INBOM</t>
  </si>
  <si>
    <t>Mumbai Port</t>
  </si>
  <si>
    <t>Mumbai</t>
  </si>
  <si>
    <t>BOS01</t>
  </si>
  <si>
    <t>USBOS</t>
  </si>
  <si>
    <t>Conley Terminal</t>
  </si>
  <si>
    <t>Boston</t>
  </si>
  <si>
    <t>BOX01</t>
  </si>
  <si>
    <t>CNBOX</t>
  </si>
  <si>
    <t>Hainan Basuo Port Company Limited</t>
  </si>
  <si>
    <t>Basuo</t>
  </si>
  <si>
    <t>BPN01</t>
  </si>
  <si>
    <t>IDBPN</t>
  </si>
  <si>
    <t>Semayang Port</t>
  </si>
  <si>
    <t>Balikpapan</t>
  </si>
  <si>
    <t>BQD01</t>
  </si>
  <si>
    <t>UABQD</t>
  </si>
  <si>
    <t>Port Of IlyichevskContainerTerminal</t>
  </si>
  <si>
    <t>Ilyichevsk</t>
  </si>
  <si>
    <t>BQD02</t>
  </si>
  <si>
    <t>Ilyichevsk Sea Fishing Port Ltd</t>
  </si>
  <si>
    <t>BQT01</t>
  </si>
  <si>
    <t>BYBQT</t>
  </si>
  <si>
    <t>BREST-CENTRAL railway station</t>
  </si>
  <si>
    <t>Brest</t>
  </si>
  <si>
    <t>BRI01</t>
  </si>
  <si>
    <t>ITBRI</t>
  </si>
  <si>
    <t>IPM S.p.A.</t>
  </si>
  <si>
    <t>Bari</t>
  </si>
  <si>
    <t>BRV01</t>
  </si>
  <si>
    <t>EUROGATE / CT1</t>
  </si>
  <si>
    <t>Bremerhaven</t>
  </si>
  <si>
    <t>Eurogate Ctn Tml Bremerhaven GMBH</t>
  </si>
  <si>
    <t>BRV03</t>
  </si>
  <si>
    <t>MSC Gate Bremerhaven</t>
  </si>
  <si>
    <t>BRV04</t>
  </si>
  <si>
    <t>NTB North Sea Terminal Bremerhaven</t>
  </si>
  <si>
    <t>BSL13</t>
  </si>
  <si>
    <t>CHBSL</t>
  </si>
  <si>
    <t>CONTEBA AG</t>
  </si>
  <si>
    <t>Basel</t>
  </si>
  <si>
    <t>BTG01</t>
  </si>
  <si>
    <t>PHBTG</t>
  </si>
  <si>
    <t>Asian Terminalas Inc.,</t>
  </si>
  <si>
    <t>Batangas</t>
  </si>
  <si>
    <t>BTH01</t>
  </si>
  <si>
    <t>IDBTH</t>
  </si>
  <si>
    <t>Batu Ampar Terminal</t>
  </si>
  <si>
    <t>Batu Ampar</t>
  </si>
  <si>
    <t>BTL01</t>
  </si>
  <si>
    <t>RUBTL</t>
  </si>
  <si>
    <t>Baltiysk (add fuel)</t>
  </si>
  <si>
    <t>Baltiysk</t>
  </si>
  <si>
    <t>BTS31</t>
  </si>
  <si>
    <t>SKBTS</t>
  </si>
  <si>
    <t>CSKD Intrans s.r.o.</t>
  </si>
  <si>
    <t>Bratislava</t>
  </si>
  <si>
    <t>BTU01</t>
  </si>
  <si>
    <t>MYBTU</t>
  </si>
  <si>
    <t>Bintulu Port Sdn Bhd</t>
  </si>
  <si>
    <t>Bintulu</t>
  </si>
  <si>
    <t>BTU02</t>
  </si>
  <si>
    <t>Jayasas Sdn Bhd</t>
  </si>
  <si>
    <t>BUD31</t>
  </si>
  <si>
    <t>HUBUD</t>
  </si>
  <si>
    <t>Bilk Budapest railway station</t>
  </si>
  <si>
    <t>Budapest</t>
  </si>
  <si>
    <t>BUD32</t>
  </si>
  <si>
    <t>Mahart Container Center</t>
  </si>
  <si>
    <t>BUE01</t>
  </si>
  <si>
    <t>ARBUE</t>
  </si>
  <si>
    <t>Buenos Aires Ctn Tml Services S.A.</t>
  </si>
  <si>
    <t>Buenos aires</t>
  </si>
  <si>
    <t>BUE02</t>
  </si>
  <si>
    <t>Terminales Rio de la Plata</t>
  </si>
  <si>
    <t>BUE03</t>
  </si>
  <si>
    <t>Apm Termnals</t>
  </si>
  <si>
    <t>BUE04</t>
  </si>
  <si>
    <t>Exolgan S.A.</t>
  </si>
  <si>
    <t>BUN01</t>
  </si>
  <si>
    <t>COBUN</t>
  </si>
  <si>
    <t>Sociedad Portuaria De Buenaventura</t>
  </si>
  <si>
    <t>Buenaventura</t>
  </si>
  <si>
    <t>BUN02</t>
  </si>
  <si>
    <t>Sociedad Puerto Indus AGUADULCE SA</t>
  </si>
  <si>
    <t>BUR02</t>
  </si>
  <si>
    <t>AUBUR</t>
  </si>
  <si>
    <t>Toll ANL Bass Strait Shipping BUR</t>
  </si>
  <si>
    <t>Burnie</t>
  </si>
  <si>
    <t>BUZ01</t>
  </si>
  <si>
    <t>IRBUZ</t>
  </si>
  <si>
    <t>Bushehr Sea Port</t>
  </si>
  <si>
    <t>Bushehr</t>
  </si>
  <si>
    <t>BVK01</t>
  </si>
  <si>
    <t>NOBVK</t>
  </si>
  <si>
    <t>North Sea terminal</t>
  </si>
  <si>
    <t>Brevik</t>
  </si>
  <si>
    <t>BWH01</t>
  </si>
  <si>
    <t>MYBWH</t>
  </si>
  <si>
    <t>Penang Port Sdn Bhd</t>
  </si>
  <si>
    <t>Butterworth</t>
  </si>
  <si>
    <t>CAD01</t>
  </si>
  <si>
    <t>ESCAD</t>
  </si>
  <si>
    <t>Compania Gaditana de Contenedores</t>
  </si>
  <si>
    <t>Cadiz</t>
  </si>
  <si>
    <t>CAG01</t>
  </si>
  <si>
    <t>ITCAG</t>
  </si>
  <si>
    <t>Cagliari Int'l Container Tml CICT</t>
  </si>
  <si>
    <t>Cagliari</t>
  </si>
  <si>
    <t>CAT01</t>
  </si>
  <si>
    <t>ESCAT</t>
  </si>
  <si>
    <t>Terminal de Castellon</t>
  </si>
  <si>
    <t>Castellon</t>
  </si>
  <si>
    <t>CAT02</t>
  </si>
  <si>
    <t>Terminal Polivalente Castellon S.A.</t>
  </si>
  <si>
    <t>CAU01</t>
  </si>
  <si>
    <t>DOCAU</t>
  </si>
  <si>
    <t>Zona Franca Multimodal Caucedo</t>
  </si>
  <si>
    <t>Caucedo</t>
  </si>
  <si>
    <t>CCT01</t>
  </si>
  <si>
    <t>PACCT</t>
  </si>
  <si>
    <t>Colon Container Terminal  S.A.</t>
  </si>
  <si>
    <t>Colon</t>
  </si>
  <si>
    <t>CCU01</t>
  </si>
  <si>
    <t>INCCU</t>
  </si>
  <si>
    <t>Calcutta Port</t>
  </si>
  <si>
    <t>Calcutta</t>
  </si>
  <si>
    <t>CEB01</t>
  </si>
  <si>
    <t>PHCEB</t>
  </si>
  <si>
    <t>Cebu International Port</t>
  </si>
  <si>
    <t>Cebu</t>
  </si>
  <si>
    <t>CEB02</t>
  </si>
  <si>
    <t>CIA DOMESTIC PORT</t>
  </si>
  <si>
    <t>CFD01</t>
  </si>
  <si>
    <t>CNCFD</t>
  </si>
  <si>
    <t>Tangshan Caofeidian Port CompanyLtd</t>
  </si>
  <si>
    <t>Caofeidian</t>
  </si>
  <si>
    <t>CFD02</t>
  </si>
  <si>
    <t>CAOFEIDIAN C.B.Z. HARBOR CO.,LTD</t>
  </si>
  <si>
    <t>CGD01</t>
  </si>
  <si>
    <t>CNCGD</t>
  </si>
  <si>
    <t>Changde Port Authority Hongyun Tml</t>
  </si>
  <si>
    <t>Changde</t>
  </si>
  <si>
    <t>CGO31</t>
  </si>
  <si>
    <t>CNCGO</t>
  </si>
  <si>
    <t>Zhengzhou Railway Eaststation</t>
  </si>
  <si>
    <t>Zhengzhou</t>
  </si>
  <si>
    <t>CGP01</t>
  </si>
  <si>
    <t>BDCGP</t>
  </si>
  <si>
    <t>Chittagong Port Authority</t>
  </si>
  <si>
    <t>Chittagong</t>
  </si>
  <si>
    <t>CGQ01</t>
  </si>
  <si>
    <t>CNCGQ</t>
  </si>
  <si>
    <t>Changchun RAIL STATION</t>
  </si>
  <si>
    <t>Changchun</t>
  </si>
  <si>
    <t>CGU01</t>
  </si>
  <si>
    <t>CNCGU</t>
  </si>
  <si>
    <t>Changshu Xinghua Changjiang Dvpt Co</t>
  </si>
  <si>
    <t>Changshu</t>
  </si>
  <si>
    <t>CGU02</t>
  </si>
  <si>
    <t>Changshu, Jiangsu Lee and Man port</t>
  </si>
  <si>
    <t>CGU03</t>
  </si>
  <si>
    <t>Upm (China) Company Limited</t>
  </si>
  <si>
    <t>CGY01</t>
  </si>
  <si>
    <t>PHCGY</t>
  </si>
  <si>
    <t>Cagayan de Oro</t>
  </si>
  <si>
    <t>CHB01</t>
  </si>
  <si>
    <t>THCHB</t>
  </si>
  <si>
    <t>Sriracha Harbour Public Co.,Ltd</t>
  </si>
  <si>
    <t>Chonburi</t>
  </si>
  <si>
    <t>CHB02</t>
  </si>
  <si>
    <t>THLCH</t>
  </si>
  <si>
    <t>Kerry Siam Seaport Limited</t>
  </si>
  <si>
    <t>Laem Chabang</t>
  </si>
  <si>
    <t>CHS01</t>
  </si>
  <si>
    <t>Columbus Street Terminal</t>
  </si>
  <si>
    <t>Charleston</t>
  </si>
  <si>
    <t>CHS02</t>
  </si>
  <si>
    <t>COSCO C/O Ceres Marine Terminal</t>
  </si>
  <si>
    <t>SC State PA-Wando Welch Tml</t>
  </si>
  <si>
    <t>North Charleston Terminal</t>
  </si>
  <si>
    <t>CHS05</t>
  </si>
  <si>
    <t>Hugh K. Leatherman, Sr. Terminal</t>
  </si>
  <si>
    <t>CIA01</t>
  </si>
  <si>
    <t>JPCIA</t>
  </si>
  <si>
    <t>Chiba Chuo Futo Container Terminal</t>
  </si>
  <si>
    <t>Chiba</t>
  </si>
  <si>
    <t>CIO01</t>
  </si>
  <si>
    <t>NICIO</t>
  </si>
  <si>
    <t>Corinto</t>
  </si>
  <si>
    <t>CKG01</t>
  </si>
  <si>
    <t>CNCKG</t>
  </si>
  <si>
    <t>Gangjiu Co.,Ltd. Jiulonggpo Branch</t>
  </si>
  <si>
    <t>Chongqing</t>
  </si>
  <si>
    <t>CKG02</t>
  </si>
  <si>
    <t>Chongqing Lee&amp;Man Terminal</t>
  </si>
  <si>
    <t>CKG03</t>
  </si>
  <si>
    <t>Chongqing Nine Dragon Terminal</t>
  </si>
  <si>
    <t>CKG04</t>
  </si>
  <si>
    <t>Chongqing Xingang Transport Co.,Ltd</t>
  </si>
  <si>
    <t>CKG05</t>
  </si>
  <si>
    <t>Chongqing Shipping Fu'eryan Branch</t>
  </si>
  <si>
    <t>CKG06</t>
  </si>
  <si>
    <t>Changming Int'l Logistics Co.,Ltd</t>
  </si>
  <si>
    <t>CKG07</t>
  </si>
  <si>
    <t>Chongqing Taigang Transportation Co</t>
  </si>
  <si>
    <t>CKG08</t>
  </si>
  <si>
    <t>Chongqing Chemical Terminal Co.,Ltd</t>
  </si>
  <si>
    <t>CKG09</t>
  </si>
  <si>
    <t>Chongqing Guoyuan Ctn Tml Co.,Ltd</t>
  </si>
  <si>
    <t>CKG33</t>
  </si>
  <si>
    <t>China United Int'l Rail Containers</t>
  </si>
  <si>
    <t>CKG38</t>
  </si>
  <si>
    <t>National Railway Yuzui Station</t>
  </si>
  <si>
    <t>CKL99</t>
  </si>
  <si>
    <t>DECKL</t>
  </si>
  <si>
    <t>Kiel Canal</t>
  </si>
  <si>
    <t>CLL01</t>
  </si>
  <si>
    <t>PECLL</t>
  </si>
  <si>
    <t>APM Terminals Callao SA.</t>
  </si>
  <si>
    <t>Callao</t>
  </si>
  <si>
    <t>CLL02</t>
  </si>
  <si>
    <t>DP World Callao S.R.L.</t>
  </si>
  <si>
    <t>CMB01</t>
  </si>
  <si>
    <t>LKCMB</t>
  </si>
  <si>
    <t>Jaye Container Terminal</t>
  </si>
  <si>
    <t>Colombo</t>
  </si>
  <si>
    <t>CMB02</t>
  </si>
  <si>
    <t>South Asia Gateway Tml Pvt(SAGT)</t>
  </si>
  <si>
    <t>CMB03</t>
  </si>
  <si>
    <t>Colombo Int'l Container Terminals</t>
  </si>
  <si>
    <t>CMP01</t>
  </si>
  <si>
    <t>VNCMP</t>
  </si>
  <si>
    <t>Tan Cang - Cai Mep</t>
  </si>
  <si>
    <t>Ba Ria-Vung Tau(CM-TV)</t>
  </si>
  <si>
    <t>CMP02</t>
  </si>
  <si>
    <t>SP-PSA International Port</t>
  </si>
  <si>
    <t>CMP03</t>
  </si>
  <si>
    <t>SITV Saigon Int'l Terminals Vietnam</t>
  </si>
  <si>
    <t>CMP04</t>
  </si>
  <si>
    <t>TCIT Tan Cang - Cai Mep Int'l Tml</t>
  </si>
  <si>
    <t>CMP05</t>
  </si>
  <si>
    <t>CMIT Cai Mep Int'l Terminal Co.,Ltd</t>
  </si>
  <si>
    <t>CMP06</t>
  </si>
  <si>
    <t>Tan Cang-Cai Mep Thi Vai Tml (TCTT)</t>
  </si>
  <si>
    <t>CMP07</t>
  </si>
  <si>
    <t>SSIT SP-SSA International Terminal</t>
  </si>
  <si>
    <t>CMP08</t>
  </si>
  <si>
    <t>GEMALINK CONTAINER TERMINAL</t>
  </si>
  <si>
    <t>CND01</t>
  </si>
  <si>
    <t>ROCND</t>
  </si>
  <si>
    <t>Sc Umex Sa</t>
  </si>
  <si>
    <t>Constantza</t>
  </si>
  <si>
    <t>CND02</t>
  </si>
  <si>
    <t>Socep SA</t>
  </si>
  <si>
    <t>CND03</t>
  </si>
  <si>
    <t>Constanta South Container Tml SRL</t>
  </si>
  <si>
    <t>CNL01</t>
  </si>
  <si>
    <t>CLCNL</t>
  </si>
  <si>
    <t>Puerto de Coronel S.A.</t>
  </si>
  <si>
    <t>Coronel</t>
  </si>
  <si>
    <t>COD01</t>
  </si>
  <si>
    <t>USCOD</t>
  </si>
  <si>
    <t>Alaska Marine Lines, Inc</t>
  </si>
  <si>
    <t>Cordova</t>
  </si>
  <si>
    <t>COK01</t>
  </si>
  <si>
    <t>INCOK</t>
  </si>
  <si>
    <t>IGTPL</t>
  </si>
  <si>
    <t>Cochin</t>
  </si>
  <si>
    <t>COK03</t>
  </si>
  <si>
    <t>India Gateway Tml Pvt Ltd(IGTPL)</t>
  </si>
  <si>
    <t>COO01</t>
  </si>
  <si>
    <t>BJCOO</t>
  </si>
  <si>
    <t>SMTC</t>
  </si>
  <si>
    <t>Cotonou</t>
  </si>
  <si>
    <t>COO02</t>
  </si>
  <si>
    <t>Benin Terminal</t>
  </si>
  <si>
    <t>COO03</t>
  </si>
  <si>
    <t>COMAN SA</t>
  </si>
  <si>
    <t>CPH01</t>
  </si>
  <si>
    <t>DKCPH</t>
  </si>
  <si>
    <t>Copenhagen Malmoe Port (CMP)</t>
  </si>
  <si>
    <t>Copenhagen</t>
  </si>
  <si>
    <t>CPH02</t>
  </si>
  <si>
    <t>Railion Kombiterminalen</t>
  </si>
  <si>
    <t>CPT01</t>
  </si>
  <si>
    <t>ZACPT</t>
  </si>
  <si>
    <t>Cape Town Container Terminal</t>
  </si>
  <si>
    <t>Cape Town</t>
  </si>
  <si>
    <t>CPT08</t>
  </si>
  <si>
    <t>Cape Town Multi-Purpose Terminal</t>
  </si>
  <si>
    <t>CPT09</t>
  </si>
  <si>
    <t>FREIGHT PRODUCE TERMINAL</t>
  </si>
  <si>
    <t>CRB01</t>
  </si>
  <si>
    <t>PACRB</t>
  </si>
  <si>
    <t>Cristobal</t>
  </si>
  <si>
    <t>CRG21</t>
  </si>
  <si>
    <t>USCRG</t>
  </si>
  <si>
    <t>Alaska Marine Lines</t>
  </si>
  <si>
    <t>Craig</t>
  </si>
  <si>
    <t>CSC01</t>
  </si>
  <si>
    <t>MACSC</t>
  </si>
  <si>
    <t>Casablanca Port</t>
  </si>
  <si>
    <t>Casablanca</t>
  </si>
  <si>
    <t>CSC02</t>
  </si>
  <si>
    <t>SOMAPORT Terminal</t>
  </si>
  <si>
    <t>CSU01</t>
  </si>
  <si>
    <t>CNCSU</t>
  </si>
  <si>
    <t>Wuzhou Yuexin Chishui Terminal Co</t>
  </si>
  <si>
    <t>Chishui</t>
  </si>
  <si>
    <t>CSX01</t>
  </si>
  <si>
    <t>CNCSX</t>
  </si>
  <si>
    <t>Changsha Port Xianing Harbour Co.</t>
  </si>
  <si>
    <t>Changsha</t>
  </si>
  <si>
    <t>CSX02</t>
  </si>
  <si>
    <t>ChangshaPort Authority Xihuqiao Tml</t>
  </si>
  <si>
    <t>CSX03</t>
  </si>
  <si>
    <t>Changsha Port Authority Nanhu Tml</t>
  </si>
  <si>
    <t>CSX31</t>
  </si>
  <si>
    <t>Changsha Railway Bei Container Tml</t>
  </si>
  <si>
    <t>CTA01</t>
  </si>
  <si>
    <t>ITCTA</t>
  </si>
  <si>
    <t>Europea Servizi Terminalistici Srl</t>
  </si>
  <si>
    <t>Catania</t>
  </si>
  <si>
    <t>CTG01</t>
  </si>
  <si>
    <t>COCTG</t>
  </si>
  <si>
    <t>SPRC</t>
  </si>
  <si>
    <t>Cartagena</t>
  </si>
  <si>
    <t>CTG02</t>
  </si>
  <si>
    <t>CONTECAR SA</t>
  </si>
  <si>
    <t>CTU11</t>
  </si>
  <si>
    <t>CNCTU</t>
  </si>
  <si>
    <t>Chengdu Railway East Station</t>
  </si>
  <si>
    <t>Chengdu</t>
  </si>
  <si>
    <t>CUL01</t>
  </si>
  <si>
    <t>VNCUL</t>
  </si>
  <si>
    <t>Chu Lai Port</t>
  </si>
  <si>
    <t>Chu Lai</t>
  </si>
  <si>
    <t>CWN02</t>
  </si>
  <si>
    <t>CNCWN</t>
  </si>
  <si>
    <t>Chiwan Container Terminal Co.,Ltd</t>
  </si>
  <si>
    <t>Chiwan</t>
  </si>
  <si>
    <t>CWN03</t>
  </si>
  <si>
    <t>Shenzhen Mawan Terminals Co., Ltd.</t>
  </si>
  <si>
    <t>CWN11</t>
  </si>
  <si>
    <t>Shenzhen Chiwan Harbour Ctn Company</t>
  </si>
  <si>
    <t>CWN9N</t>
  </si>
  <si>
    <t>Dummy Facility For Chiwan</t>
  </si>
  <si>
    <t>CXG01</t>
  </si>
  <si>
    <t>CNCXG</t>
  </si>
  <si>
    <t>Zhejiang Changxing JietongLogistics</t>
  </si>
  <si>
    <t>Changxing</t>
  </si>
  <si>
    <t>CZH01</t>
  </si>
  <si>
    <t>CNCZH</t>
  </si>
  <si>
    <t>Chizhou Terminal</t>
  </si>
  <si>
    <t>Chizhou</t>
  </si>
  <si>
    <t>CZX01</t>
  </si>
  <si>
    <t>CNCZX</t>
  </si>
  <si>
    <t>Changzhou Port</t>
  </si>
  <si>
    <t>Changzhou</t>
  </si>
  <si>
    <t>CZX02</t>
  </si>
  <si>
    <t>Changzhou Lu 'anzhou Tml Changjiang</t>
  </si>
  <si>
    <t>DAD01</t>
  </si>
  <si>
    <t>VNDAD</t>
  </si>
  <si>
    <t>Danang Port</t>
  </si>
  <si>
    <t>Danang</t>
  </si>
  <si>
    <t>DAM02</t>
  </si>
  <si>
    <t>EGDAM</t>
  </si>
  <si>
    <t>Damietta Container Handling Co DCHC</t>
  </si>
  <si>
    <t>Damietta</t>
  </si>
  <si>
    <t>DAO01</t>
  </si>
  <si>
    <t>CNDAO</t>
  </si>
  <si>
    <t>Xinhui Zhongji Container Co., Ltd.</t>
  </si>
  <si>
    <t>Da'ao</t>
  </si>
  <si>
    <t>DAR01</t>
  </si>
  <si>
    <t>TZDAR</t>
  </si>
  <si>
    <t>Tanzania Intl Container Terminal</t>
  </si>
  <si>
    <t>Dar Es Salaam</t>
  </si>
  <si>
    <t>DAR02</t>
  </si>
  <si>
    <t>Tanzania Ports Authority</t>
  </si>
  <si>
    <t>DCB01</t>
  </si>
  <si>
    <t>CNDCB</t>
  </si>
  <si>
    <t>Shenzhen Dachan Bay Modern Port Dvp</t>
  </si>
  <si>
    <t>Dachan Bay</t>
  </si>
  <si>
    <t>DCB02</t>
  </si>
  <si>
    <t>DDG01</t>
  </si>
  <si>
    <t>CNDDG</t>
  </si>
  <si>
    <t>Dandong Container Terminal</t>
  </si>
  <si>
    <t>Dandong</t>
  </si>
  <si>
    <t>DES01</t>
  </si>
  <si>
    <t>KRDES</t>
  </si>
  <si>
    <t>Daesan(KEC)</t>
  </si>
  <si>
    <t>Daesan</t>
  </si>
  <si>
    <t>DFA01</t>
  </si>
  <si>
    <t>CNNSH</t>
  </si>
  <si>
    <t>Dongfa  Container  Terminal</t>
  </si>
  <si>
    <t>Nansha</t>
  </si>
  <si>
    <t>DFE01</t>
  </si>
  <si>
    <t>CNDFE</t>
  </si>
  <si>
    <t>Dafeng Harbor Port Co., Ltd</t>
  </si>
  <si>
    <t>Dafeng</t>
  </si>
  <si>
    <t>DGG01</t>
  </si>
  <si>
    <t>CNDGG</t>
  </si>
  <si>
    <t>Dongguan Humen Hongye Ctn Tml ltd</t>
  </si>
  <si>
    <t>Dongguan</t>
  </si>
  <si>
    <t>DGG02</t>
  </si>
  <si>
    <t>Dongguan Int'l Wharf Co (shatian)</t>
  </si>
  <si>
    <t>DGG03</t>
  </si>
  <si>
    <t>Mayong 2nd Industrial Dvpt District</t>
  </si>
  <si>
    <t>DGG04</t>
  </si>
  <si>
    <t>Win Road Int'l Shipping Agency Ltd</t>
  </si>
  <si>
    <t>DGG05</t>
  </si>
  <si>
    <t>Dongguan Heighten Terminal Services</t>
  </si>
  <si>
    <t>DGG06</t>
  </si>
  <si>
    <t>Dongguan Wealth-in Container Wharf</t>
  </si>
  <si>
    <t>DGG07</t>
  </si>
  <si>
    <t>Guangdong Lee&amp;Man Paper Mafg.Ltd.</t>
  </si>
  <si>
    <t>DGL01</t>
  </si>
  <si>
    <t>CNDGL</t>
  </si>
  <si>
    <t>Dongguan Liwen</t>
  </si>
  <si>
    <t>DGN01</t>
  </si>
  <si>
    <t>VNDGN</t>
  </si>
  <si>
    <t>Dong Nai Port</t>
  </si>
  <si>
    <t>Dong Nai</t>
  </si>
  <si>
    <t>DGY01</t>
  </si>
  <si>
    <t>CNDGY</t>
  </si>
  <si>
    <t>Shandong Wantong Dongying Port</t>
  </si>
  <si>
    <t>Dongying</t>
  </si>
  <si>
    <t>DHA01</t>
  </si>
  <si>
    <t>CNDHA</t>
  </si>
  <si>
    <t>Shantou Donghai Harbour Service Co</t>
  </si>
  <si>
    <t>Donghai</t>
  </si>
  <si>
    <t>DJA01</t>
  </si>
  <si>
    <t>CNDJA</t>
  </si>
  <si>
    <t>Qingdao Int'l Co. Dongjiakou Branch</t>
  </si>
  <si>
    <t>Dongjiakou</t>
  </si>
  <si>
    <t>DJB01</t>
  </si>
  <si>
    <t>IDDJB</t>
  </si>
  <si>
    <t>PT.Samudera Indonesia- Jambi</t>
  </si>
  <si>
    <t>Jambi</t>
  </si>
  <si>
    <t>DJK01</t>
  </si>
  <si>
    <t>CNHUA</t>
  </si>
  <si>
    <t>Guangzhou Dongjiangkou Wharf Co.</t>
  </si>
  <si>
    <t>Huangpu</t>
  </si>
  <si>
    <t>DJS11</t>
  </si>
  <si>
    <t>SKDJS</t>
  </si>
  <si>
    <t>Metrans a.s.</t>
  </si>
  <si>
    <t>Dunajska Streda</t>
  </si>
  <si>
    <t>DKK01</t>
  </si>
  <si>
    <t>FRDKK</t>
  </si>
  <si>
    <t>Terminal des Flandres</t>
  </si>
  <si>
    <t>Dunkirk</t>
  </si>
  <si>
    <t>DKR01</t>
  </si>
  <si>
    <t>SNDKR</t>
  </si>
  <si>
    <t>S.C.V. Senegal</t>
  </si>
  <si>
    <t>Dakar</t>
  </si>
  <si>
    <t>DKR02</t>
  </si>
  <si>
    <t>SE2M Dakar</t>
  </si>
  <si>
    <t>DKR03</t>
  </si>
  <si>
    <t>DP World Dakar</t>
  </si>
  <si>
    <t>DLA02</t>
  </si>
  <si>
    <t>CMDLA</t>
  </si>
  <si>
    <t>Douala International Terminal</t>
  </si>
  <si>
    <t>Douala</t>
  </si>
  <si>
    <t>DLC01</t>
  </si>
  <si>
    <t>CNDLC</t>
  </si>
  <si>
    <t>Dalian Container Terminal  Co.,ltd.</t>
  </si>
  <si>
    <t>Dalian</t>
  </si>
  <si>
    <t>DLC02</t>
  </si>
  <si>
    <t>Dalian China Shipping Ctn Tml Co.</t>
  </si>
  <si>
    <t>DLC03</t>
  </si>
  <si>
    <t>Dalian Port Container Terminal Co.</t>
  </si>
  <si>
    <t>DLC04</t>
  </si>
  <si>
    <t>Dalian Beiliang Co., Ltd of China</t>
  </si>
  <si>
    <t>DLC05</t>
  </si>
  <si>
    <t>Dalian Int'l Container Terminal Co.</t>
  </si>
  <si>
    <t>DLC1R</t>
  </si>
  <si>
    <t>COSCO SHIPPING HEAVY INDUSTRY</t>
  </si>
  <si>
    <t>DLC2R</t>
  </si>
  <si>
    <t>DALIAN COSCO SHIPPING KHI SHIP</t>
  </si>
  <si>
    <t>DLC35</t>
  </si>
  <si>
    <t>China United Int'l Rail Ctn(Dalian)</t>
  </si>
  <si>
    <t>DLC3R</t>
  </si>
  <si>
    <t>DALIAN SHIPBUILDING INDUSTRY CO.</t>
  </si>
  <si>
    <t>DLI01</t>
  </si>
  <si>
    <t>TPDLI</t>
  </si>
  <si>
    <t>Port of Dili</t>
  </si>
  <si>
    <t>DMN01</t>
  </si>
  <si>
    <t>SADMN</t>
  </si>
  <si>
    <t>Damman Container Terminal</t>
  </si>
  <si>
    <t>Dammam</t>
  </si>
  <si>
    <t>DMN02</t>
  </si>
  <si>
    <t>Saudi Global Ports co.</t>
  </si>
  <si>
    <t>DOH01</t>
  </si>
  <si>
    <t>QADOH</t>
  </si>
  <si>
    <t>Qatar National Navigation Tspt Co</t>
  </si>
  <si>
    <t>Doha</t>
  </si>
  <si>
    <t>DOJ01</t>
  </si>
  <si>
    <t>DongJiang Warehouse &amp; Terminal Co.</t>
  </si>
  <si>
    <t>DOU01</t>
  </si>
  <si>
    <t>CNZUH</t>
  </si>
  <si>
    <t>Doumen Port Terminal</t>
  </si>
  <si>
    <t>Zhuhai</t>
  </si>
  <si>
    <t>DQG01</t>
  </si>
  <si>
    <t>CNDQG</t>
  </si>
  <si>
    <t>Deqing Port</t>
  </si>
  <si>
    <t>Deqing</t>
  </si>
  <si>
    <t>DQG02</t>
  </si>
  <si>
    <t>Deqing Kangzhou Container Tspt Co.</t>
  </si>
  <si>
    <t>DQI01</t>
  </si>
  <si>
    <t>Zhejiang Delta Feeder Port Co.,Ltd</t>
  </si>
  <si>
    <t>DRW01</t>
  </si>
  <si>
    <t>AUDRW</t>
  </si>
  <si>
    <t>Linx Cargo Care Group</t>
  </si>
  <si>
    <t>Darwin</t>
  </si>
  <si>
    <t>DRZ01</t>
  </si>
  <si>
    <t>ALDRZ</t>
  </si>
  <si>
    <t>Autoriteti Portual Durres</t>
  </si>
  <si>
    <t>Durres</t>
  </si>
  <si>
    <t>DSA01</t>
  </si>
  <si>
    <t>CNDSA</t>
  </si>
  <si>
    <t>Guangdong Chaochengxiang-Yongtai Wf</t>
  </si>
  <si>
    <t>Dasha</t>
  </si>
  <si>
    <t>DSG01</t>
  </si>
  <si>
    <t>CNDSG</t>
  </si>
  <si>
    <t>SIPG PINGHU DUSHAN PORT CO.,LTD.</t>
  </si>
  <si>
    <t>Dushan</t>
  </si>
  <si>
    <t>DSN01</t>
  </si>
  <si>
    <t>CNDSN</t>
  </si>
  <si>
    <t>Dongshan Harbour Ctn Warehousing Co</t>
  </si>
  <si>
    <t>Dongshan</t>
  </si>
  <si>
    <t>DUB01</t>
  </si>
  <si>
    <t>IEDUB</t>
  </si>
  <si>
    <t>Eucon Shipping  Dublin</t>
  </si>
  <si>
    <t>Dublin</t>
  </si>
  <si>
    <t>DUB02</t>
  </si>
  <si>
    <t>Marine Terminal Dublin</t>
  </si>
  <si>
    <t>DUB03</t>
  </si>
  <si>
    <t>Coastal Container Terminal Dublin</t>
  </si>
  <si>
    <t>DUB04</t>
  </si>
  <si>
    <t>Portroe Terminal</t>
  </si>
  <si>
    <t>DUI01</t>
  </si>
  <si>
    <t>DEDUI</t>
  </si>
  <si>
    <t>DIT Duisburg</t>
  </si>
  <si>
    <t>Duisburg</t>
  </si>
  <si>
    <t>DUI11</t>
  </si>
  <si>
    <t>Duisburger Containerterminal mbH</t>
  </si>
  <si>
    <t>DUM01</t>
  </si>
  <si>
    <t>IDDUM</t>
  </si>
  <si>
    <t>PT.Pelabuhan Indonesia I/Dumai</t>
  </si>
  <si>
    <t>Dumai</t>
  </si>
  <si>
    <t>DUR01</t>
  </si>
  <si>
    <t>ZADUR</t>
  </si>
  <si>
    <t>Deep sea container terminal</t>
  </si>
  <si>
    <t>Durban</t>
  </si>
  <si>
    <t>DUR02</t>
  </si>
  <si>
    <t>New Pier 1 Terminal</t>
  </si>
  <si>
    <t>DUR06</t>
  </si>
  <si>
    <t>Multi Purpose Terminal</t>
  </si>
  <si>
    <t>DUR07</t>
  </si>
  <si>
    <t>Ocean Africa Container Terminals</t>
  </si>
  <si>
    <t>DUS11</t>
  </si>
  <si>
    <t>DEDUS</t>
  </si>
  <si>
    <t>Duesseldorfer Container-Hafen GMBH</t>
  </si>
  <si>
    <t>Duesseldorf</t>
  </si>
  <si>
    <t>DVO01</t>
  </si>
  <si>
    <t>PHDVO</t>
  </si>
  <si>
    <t>Davao Port</t>
  </si>
  <si>
    <t>Davao</t>
  </si>
  <si>
    <t>DVO02</t>
  </si>
  <si>
    <t>Davao Int'l Container Terminal</t>
  </si>
  <si>
    <t>DVO04</t>
  </si>
  <si>
    <t>KUDOS PORT</t>
  </si>
  <si>
    <t>DVO05</t>
  </si>
  <si>
    <t>Terminal Facilities &amp; Services Corp</t>
  </si>
  <si>
    <t>DVP02</t>
  </si>
  <si>
    <t>AUDVP</t>
  </si>
  <si>
    <t>SeaRoad Shipping Devonport</t>
  </si>
  <si>
    <t>Devonport</t>
  </si>
  <si>
    <t>DZO01</t>
  </si>
  <si>
    <t>CNDZO</t>
  </si>
  <si>
    <t>Zhejiang Fuyang Port Int'l Logistic</t>
  </si>
  <si>
    <t>Dongzhou</t>
  </si>
  <si>
    <t>EBJ01</t>
  </si>
  <si>
    <t>DKEBJ</t>
  </si>
  <si>
    <t>ECT</t>
  </si>
  <si>
    <t>Esbjerg</t>
  </si>
  <si>
    <t>EGE01</t>
  </si>
  <si>
    <t>NOEGE</t>
  </si>
  <si>
    <t>Ervik Shipping AS</t>
  </si>
  <si>
    <t>Egersund</t>
  </si>
  <si>
    <t>EGU01</t>
  </si>
  <si>
    <t>VEEGU</t>
  </si>
  <si>
    <t>Puerto de El Guamache</t>
  </si>
  <si>
    <t>El Guamache</t>
  </si>
  <si>
    <t>EKB01</t>
  </si>
  <si>
    <t>RUEKB</t>
  </si>
  <si>
    <t>Ekaterinburg-tovarniy  Railway</t>
  </si>
  <si>
    <t>Ekaterinburg</t>
  </si>
  <si>
    <t>EKB02</t>
  </si>
  <si>
    <t>C.I.T.  Railway</t>
  </si>
  <si>
    <t>EKB03</t>
  </si>
  <si>
    <t>Ekaterinburg rail station</t>
  </si>
  <si>
    <t>ENA01</t>
  </si>
  <si>
    <t>USTIW</t>
  </si>
  <si>
    <t>Totem Ocean Trailer Express(TOTE)</t>
  </si>
  <si>
    <t>Tacoma</t>
  </si>
  <si>
    <t>ENP01</t>
  </si>
  <si>
    <t>CNENP</t>
  </si>
  <si>
    <t>Enping Port Terminal</t>
  </si>
  <si>
    <t>Enping</t>
  </si>
  <si>
    <t>ENS11</t>
  </si>
  <si>
    <t>ATENS</t>
  </si>
  <si>
    <t>EHG Ennshafen Ges.m.b.H.</t>
  </si>
  <si>
    <t>Enns</t>
  </si>
  <si>
    <t>ESE01</t>
  </si>
  <si>
    <t>MXESE</t>
  </si>
  <si>
    <t>Ensenada Int'l Terminal, S.A DE C.V</t>
  </si>
  <si>
    <t>Ensenada</t>
  </si>
  <si>
    <t>EUN01</t>
  </si>
  <si>
    <t>MAEUN</t>
  </si>
  <si>
    <t>Laayoune</t>
  </si>
  <si>
    <t>EVP02</t>
  </si>
  <si>
    <t>TREVP</t>
  </si>
  <si>
    <t>Evyap Deniz Isletmeciligi Lojistik</t>
  </si>
  <si>
    <t>Evyap</t>
  </si>
  <si>
    <t>EXI01</t>
  </si>
  <si>
    <t>USEXI</t>
  </si>
  <si>
    <t>Excursion Intet</t>
  </si>
  <si>
    <t>FAN01</t>
  </si>
  <si>
    <t>CNFAN</t>
  </si>
  <si>
    <t>Fangcheng Gang Container Tmls Co.（WaiMao)</t>
  </si>
  <si>
    <t>Fangcheng</t>
  </si>
  <si>
    <t>FAN02</t>
  </si>
  <si>
    <t>Fangcheng Gang Container Tmls Co.（NeiMao)</t>
  </si>
  <si>
    <t>FCN01</t>
  </si>
  <si>
    <t>CNCAN</t>
  </si>
  <si>
    <t>Guangzhou Henan Fangcun Neisan Tml</t>
  </si>
  <si>
    <t>Guangzhou</t>
  </si>
  <si>
    <t>FKY01</t>
  </si>
  <si>
    <t>JPFKY</t>
  </si>
  <si>
    <t>Fukuyama Container Terminal</t>
  </si>
  <si>
    <t>Fukuyama</t>
  </si>
  <si>
    <t>FNA01</t>
  </si>
  <si>
    <t>SLFNA</t>
  </si>
  <si>
    <t>FREETOWN TERMINAL</t>
  </si>
  <si>
    <t>Freetown</t>
  </si>
  <si>
    <t>FOC01</t>
  </si>
  <si>
    <t>CNFOC</t>
  </si>
  <si>
    <t>Fujian Qingzhou Terminal Co. Ltd</t>
  </si>
  <si>
    <t>Fuzhou</t>
  </si>
  <si>
    <t>FOC02</t>
  </si>
  <si>
    <t>Fuzhou Taijiang Terminal</t>
  </si>
  <si>
    <t>FOC03</t>
  </si>
  <si>
    <t>Fuzhou Harbour Mawei Port Corp.</t>
  </si>
  <si>
    <t>FOC04</t>
  </si>
  <si>
    <t>Fuzhou Zhongying Port Co.,Ltd</t>
  </si>
  <si>
    <t>FOS01</t>
  </si>
  <si>
    <t>FRFOS</t>
  </si>
  <si>
    <t>Seayard</t>
  </si>
  <si>
    <t>FOS</t>
  </si>
  <si>
    <t>FOS02</t>
  </si>
  <si>
    <t>Eurofos</t>
  </si>
  <si>
    <t>FPO01</t>
  </si>
  <si>
    <t>BSFPO</t>
  </si>
  <si>
    <t>Freeport Container Terminal</t>
  </si>
  <si>
    <t>Freeport</t>
  </si>
  <si>
    <t>FRA11</t>
  </si>
  <si>
    <t>DEFRA</t>
  </si>
  <si>
    <t>DB Intermodal Services GmbH</t>
  </si>
  <si>
    <t>Frankfurt am Main</t>
  </si>
  <si>
    <t>FRC01</t>
  </si>
  <si>
    <t>DKFRC</t>
  </si>
  <si>
    <t>Fredericia Port</t>
  </si>
  <si>
    <t>Fredericia</t>
  </si>
  <si>
    <t>FRE01</t>
  </si>
  <si>
    <t>AUFRE</t>
  </si>
  <si>
    <t>Patrick Terminals</t>
  </si>
  <si>
    <t>Fremantle</t>
  </si>
  <si>
    <t>FRE02</t>
  </si>
  <si>
    <t>DP World (Fremantle) Limited</t>
  </si>
  <si>
    <t>FRK01</t>
  </si>
  <si>
    <t>NOFRK</t>
  </si>
  <si>
    <t>Andersen &amp; Morck A/S</t>
  </si>
  <si>
    <t>Fredrikstad</t>
  </si>
  <si>
    <t>FRO01</t>
  </si>
  <si>
    <t>NOFRO</t>
  </si>
  <si>
    <t>K. JANSEN AS</t>
  </si>
  <si>
    <t>Floroe</t>
  </si>
  <si>
    <t>FRR01</t>
  </si>
  <si>
    <t>USRIC</t>
  </si>
  <si>
    <t>Virginia Inland Port</t>
  </si>
  <si>
    <t>Richmond</t>
  </si>
  <si>
    <t>FSH01</t>
  </si>
  <si>
    <t>CNFSH</t>
  </si>
  <si>
    <t>FUSHAN XIN GANG</t>
  </si>
  <si>
    <t>Foshan</t>
  </si>
  <si>
    <t>FSH02</t>
  </si>
  <si>
    <t>Foshan Shunle Port Service Co.,Ltd</t>
  </si>
  <si>
    <t>FSN01</t>
  </si>
  <si>
    <t>CNFSN</t>
  </si>
  <si>
    <t>Jiangsu Fengshan Haian Port Co.,Ltd</t>
  </si>
  <si>
    <t>Fengshan</t>
  </si>
  <si>
    <t>FSP01</t>
  </si>
  <si>
    <t>PMFSP</t>
  </si>
  <si>
    <t>Agence Maritime Patruel Pier No. 1</t>
  </si>
  <si>
    <t>St Pierre</t>
  </si>
  <si>
    <t>FUD01</t>
  </si>
  <si>
    <t>CNFUD</t>
  </si>
  <si>
    <t>Fuding Shachcheng Bachimen Area3#4#</t>
  </si>
  <si>
    <t>Fuding</t>
  </si>
  <si>
    <t>FUE01</t>
  </si>
  <si>
    <t>ESFUE</t>
  </si>
  <si>
    <t>Estibadora Majorera S.L.</t>
  </si>
  <si>
    <t>Puerto del Rosario</t>
  </si>
  <si>
    <t>FUE02</t>
  </si>
  <si>
    <t>Estibadora los Marmoles S.L.</t>
  </si>
  <si>
    <t>FUG01</t>
  </si>
  <si>
    <t>CNFUG</t>
  </si>
  <si>
    <t>Fuqing Rongqiao Terminal</t>
  </si>
  <si>
    <t>Fuqing</t>
  </si>
  <si>
    <t>FUL01</t>
  </si>
  <si>
    <t>CNFUL</t>
  </si>
  <si>
    <t>Fuling Port Authority</t>
  </si>
  <si>
    <t>Fuling</t>
  </si>
  <si>
    <t>FUM01</t>
  </si>
  <si>
    <t>CNFUM</t>
  </si>
  <si>
    <t>Fumin,Wuzhou,Guangxi,China</t>
  </si>
  <si>
    <t>Fumin</t>
  </si>
  <si>
    <t>FXT01</t>
  </si>
  <si>
    <t>GBFXT</t>
  </si>
  <si>
    <t>Port Felixstowe Landguard Terminal</t>
  </si>
  <si>
    <t>Felixstowe</t>
  </si>
  <si>
    <t>FXT02</t>
  </si>
  <si>
    <t>Port of Felixstowe</t>
  </si>
  <si>
    <t>FZN01</t>
  </si>
  <si>
    <t>Fuzhou  Int'l Container Terminal</t>
  </si>
  <si>
    <t>FZN02</t>
  </si>
  <si>
    <t>Fujian JiangYin Int'l Container Tml</t>
  </si>
  <si>
    <t>GAN31</t>
  </si>
  <si>
    <t>CNGAN</t>
  </si>
  <si>
    <t>Ganzhou East Container Station</t>
  </si>
  <si>
    <t>Ganzhou</t>
  </si>
  <si>
    <t>GAY01</t>
  </si>
  <si>
    <t>CNGAY</t>
  </si>
  <si>
    <t>Gaoyao Container Terminal CO.,</t>
  </si>
  <si>
    <t>Gaoyao</t>
  </si>
  <si>
    <t>GDN01</t>
  </si>
  <si>
    <t>PLGDN</t>
  </si>
  <si>
    <t>GTK S.A. Gdansk Container Terminal</t>
  </si>
  <si>
    <t>Gdansk</t>
  </si>
  <si>
    <t>GDN02</t>
  </si>
  <si>
    <t>Deepwater Container Terminal Gdansk</t>
  </si>
  <si>
    <t>GDY01</t>
  </si>
  <si>
    <t>PLGDY</t>
  </si>
  <si>
    <t>BCT Baltic Container Tml Gdynia</t>
  </si>
  <si>
    <t>Gdynia</t>
  </si>
  <si>
    <t>GDY02</t>
  </si>
  <si>
    <t>Gdynia Container Terminal S.A.</t>
  </si>
  <si>
    <t>GEM01</t>
  </si>
  <si>
    <t>TRGEM</t>
  </si>
  <si>
    <t>Borusan Port</t>
  </si>
  <si>
    <t>Gemlik</t>
  </si>
  <si>
    <t>GEM02</t>
  </si>
  <si>
    <t>Roda Liman Depolama ve Lojistik</t>
  </si>
  <si>
    <t>GEM03</t>
  </si>
  <si>
    <t>Gemport Gemlik Liman ve Depolama</t>
  </si>
  <si>
    <t>GEO01</t>
  </si>
  <si>
    <t>GYGEO</t>
  </si>
  <si>
    <t>Demarra Shipping Wharf</t>
  </si>
  <si>
    <t>Georgetown</t>
  </si>
  <si>
    <t>GEO02</t>
  </si>
  <si>
    <t>John Fernandes Wharf</t>
  </si>
  <si>
    <t>GER11</t>
  </si>
  <si>
    <t>DEGER</t>
  </si>
  <si>
    <t>Containerterminal Germersheim (CTG)</t>
  </si>
  <si>
    <t>Germersheim</t>
  </si>
  <si>
    <t>GES01</t>
  </si>
  <si>
    <t>PHGES</t>
  </si>
  <si>
    <t>Gen.Santos Port</t>
  </si>
  <si>
    <t>General Santos</t>
  </si>
  <si>
    <t>GGU01</t>
  </si>
  <si>
    <t>MDGGU</t>
  </si>
  <si>
    <t>Giurgiulesti Int'l Free Port</t>
  </si>
  <si>
    <t>Giurgiulesti</t>
  </si>
  <si>
    <t>GIJ01</t>
  </si>
  <si>
    <t>ESGIJ</t>
  </si>
  <si>
    <t>Muelle de la Osa</t>
  </si>
  <si>
    <t>Gijon</t>
  </si>
  <si>
    <t>GIJ02</t>
  </si>
  <si>
    <t>TCG</t>
  </si>
  <si>
    <t>GIN01</t>
  </si>
  <si>
    <t>KRGIN</t>
  </si>
  <si>
    <t>Hanjin Shipping Gyeong-In Terminal</t>
  </si>
  <si>
    <t>Gyeong-in</t>
  </si>
  <si>
    <t>GIT01</t>
  </si>
  <si>
    <t>ITGIT</t>
  </si>
  <si>
    <t>Medcenter Container Terminal</t>
  </si>
  <si>
    <t>Gioia Tauro</t>
  </si>
  <si>
    <t>GIT02</t>
  </si>
  <si>
    <t>MCT TERMINAL GIOIA TAURO</t>
  </si>
  <si>
    <t>GJM01</t>
  </si>
  <si>
    <t>NOGJM</t>
  </si>
  <si>
    <t>Hogset Terminalen AS</t>
  </si>
  <si>
    <t>Gjemnes</t>
  </si>
  <si>
    <t>GJN01</t>
  </si>
  <si>
    <t>CNGJN</t>
  </si>
  <si>
    <t>Guangdong Zhongjiao Lonza Logistics</t>
  </si>
  <si>
    <t>Guangjun</t>
  </si>
  <si>
    <t>GLA01</t>
  </si>
  <si>
    <t>CNGLA</t>
  </si>
  <si>
    <t>Zhuhai Int'l Ctn Tml(Gaolan)Ltd</t>
  </si>
  <si>
    <t>Gaolan</t>
  </si>
  <si>
    <t>GLI01</t>
  </si>
  <si>
    <t>CNGLI</t>
  </si>
  <si>
    <t>Dongying Guangli Port Wharf</t>
  </si>
  <si>
    <t>Guangli</t>
  </si>
  <si>
    <t>GNE01</t>
  </si>
  <si>
    <t>BEGNE</t>
  </si>
  <si>
    <t>Stukwerkers Havenbedrijf NV</t>
  </si>
  <si>
    <t>Ghent</t>
  </si>
  <si>
    <t>GOA01</t>
  </si>
  <si>
    <t>ITGOA</t>
  </si>
  <si>
    <t>Voltri Terminal Europa SpA</t>
  </si>
  <si>
    <t>Genoa</t>
  </si>
  <si>
    <t>GOA02</t>
  </si>
  <si>
    <t>Messina Terminal Genova</t>
  </si>
  <si>
    <t>GOA03</t>
  </si>
  <si>
    <t>Genoa Port Terminal</t>
  </si>
  <si>
    <t>GOA04</t>
  </si>
  <si>
    <t>SECH-Southern European ContainerHUB</t>
  </si>
  <si>
    <t>GOA05</t>
  </si>
  <si>
    <t>Terminal San Giorgio</t>
  </si>
  <si>
    <t>GOE01</t>
  </si>
  <si>
    <t>SEGOE</t>
  </si>
  <si>
    <t>Port of Gothenburg</t>
  </si>
  <si>
    <t>Gothenburg</t>
  </si>
  <si>
    <t>GOM01</t>
  </si>
  <si>
    <t>CNSHG</t>
  </si>
  <si>
    <t>Chu Kong Cargo Terminals(Gaoming)Co</t>
  </si>
  <si>
    <t>sanshan</t>
  </si>
  <si>
    <t>GOM02</t>
  </si>
  <si>
    <t>Foshan Post Gaoming Zhanbei Ferry</t>
  </si>
  <si>
    <t>GRG01</t>
  </si>
  <si>
    <t>GBGRG</t>
  </si>
  <si>
    <t>Grangemouth, Carron dock</t>
  </si>
  <si>
    <t>Grangemouth</t>
  </si>
  <si>
    <t>GRT01</t>
  </si>
  <si>
    <t>ISGRT</t>
  </si>
  <si>
    <t>Elkem Iceland</t>
  </si>
  <si>
    <t>Grundartangi</t>
  </si>
  <si>
    <t>GRU01</t>
  </si>
  <si>
    <t>BRGRU</t>
  </si>
  <si>
    <t>Santos Brasil S/A.</t>
  </si>
  <si>
    <t>Santos</t>
  </si>
  <si>
    <t>GRU02</t>
  </si>
  <si>
    <t>Rodrimar Terminais</t>
  </si>
  <si>
    <t>GRU03</t>
  </si>
  <si>
    <t>Libra Terminais</t>
  </si>
  <si>
    <t>GRU04</t>
  </si>
  <si>
    <t>Tecondi-Terminal Margem Direita S/A</t>
  </si>
  <si>
    <t>GRU05</t>
  </si>
  <si>
    <t>Brasil Terminal Portuario (Btp)</t>
  </si>
  <si>
    <t>GRU06</t>
  </si>
  <si>
    <t>Empresa Brasileira de Terminal Port</t>
  </si>
  <si>
    <t>GTO01</t>
  </si>
  <si>
    <t>IDGTO</t>
  </si>
  <si>
    <t>Pelabuhan Anggrek</t>
  </si>
  <si>
    <t>Gorontalo</t>
  </si>
  <si>
    <t>GUG01</t>
  </si>
  <si>
    <t>CNGUG</t>
  </si>
  <si>
    <t>Guigang Luo Bai Wan Terminal</t>
  </si>
  <si>
    <t>Guigang</t>
  </si>
  <si>
    <t>GUG02</t>
  </si>
  <si>
    <t>Guigang Xian Yi Tan Terminal</t>
  </si>
  <si>
    <t>GUR01</t>
  </si>
  <si>
    <t>VEGUR</t>
  </si>
  <si>
    <t>Puerto International de Guaranao</t>
  </si>
  <si>
    <t>Guaranao</t>
  </si>
  <si>
    <t>GUT01</t>
  </si>
  <si>
    <t>VEGUT</t>
  </si>
  <si>
    <t>Guanta</t>
  </si>
  <si>
    <t>GVX02</t>
  </si>
  <si>
    <t>SEGVX</t>
  </si>
  <si>
    <t>Gaevle Containerterminal AB</t>
  </si>
  <si>
    <t>Gefle</t>
  </si>
  <si>
    <t>GWR01</t>
  </si>
  <si>
    <t>PKGWR</t>
  </si>
  <si>
    <t>Gwadar Int'l Terminals Limited</t>
  </si>
  <si>
    <t>Gwadar</t>
  </si>
  <si>
    <t>GYE01</t>
  </si>
  <si>
    <t>ECGYE</t>
  </si>
  <si>
    <t>Contecon Guayaquil S.A.</t>
  </si>
  <si>
    <t>Guayaquil</t>
  </si>
  <si>
    <t>GYE02</t>
  </si>
  <si>
    <t>Terminal Portuario de Guayaquil</t>
  </si>
  <si>
    <t>GYE03</t>
  </si>
  <si>
    <t>Fertilizantes Tml y Svr FERTISA</t>
  </si>
  <si>
    <t>GYE04</t>
  </si>
  <si>
    <t>DP WORLD POSORJA S.A.</t>
  </si>
  <si>
    <t>GYE05</t>
  </si>
  <si>
    <t>NAPORTEC</t>
  </si>
  <si>
    <t>GZB01</t>
  </si>
  <si>
    <t>CNGZB</t>
  </si>
  <si>
    <t>Guangzhou Jiuzhou Dork Management</t>
  </si>
  <si>
    <t>Guangzhou (Baiyun)</t>
  </si>
  <si>
    <t>HAD01</t>
  </si>
  <si>
    <t>INHAD</t>
  </si>
  <si>
    <t>Haldia Port</t>
  </si>
  <si>
    <t>Haldia</t>
  </si>
  <si>
    <t>HAI01</t>
  </si>
  <si>
    <t>DOHAI</t>
  </si>
  <si>
    <t>Haina International Terminals</t>
  </si>
  <si>
    <t>Rio Haina</t>
  </si>
  <si>
    <t>HAK01</t>
  </si>
  <si>
    <t>CNHAK</t>
  </si>
  <si>
    <t>Haikou Harbor Container Company</t>
  </si>
  <si>
    <t>Haikou</t>
  </si>
  <si>
    <t>HAK02</t>
  </si>
  <si>
    <t>HAL01</t>
  </si>
  <si>
    <t>CAHAL</t>
  </si>
  <si>
    <t>Fairview Cove Container Terminal</t>
  </si>
  <si>
    <t>Halifax</t>
  </si>
  <si>
    <t>HAL03</t>
  </si>
  <si>
    <t>Halterm Limited</t>
  </si>
  <si>
    <t>HAM01</t>
  </si>
  <si>
    <t>DEHAM</t>
  </si>
  <si>
    <t>Container Terminal Tollerort GmbH</t>
  </si>
  <si>
    <t>Hamburg</t>
  </si>
  <si>
    <t>HAM02</t>
  </si>
  <si>
    <t>Eurogate Terminal</t>
  </si>
  <si>
    <t>HAM03</t>
  </si>
  <si>
    <t>Container-Terminal Burchardkai</t>
  </si>
  <si>
    <t>HAM04</t>
  </si>
  <si>
    <t>C.Steinweg(Sued-West-Terminal)GmbH</t>
  </si>
  <si>
    <t>HAM06</t>
  </si>
  <si>
    <t>Container Terminal Altenwerder GmbH</t>
  </si>
  <si>
    <t>HAM07</t>
  </si>
  <si>
    <t>Waltershof Station</t>
  </si>
  <si>
    <t>HAM08</t>
  </si>
  <si>
    <t>Hamburg station</t>
  </si>
  <si>
    <t>HAU01</t>
  </si>
  <si>
    <t>NOHAU</t>
  </si>
  <si>
    <t>HAUGESUND STEVEDORING AS</t>
  </si>
  <si>
    <t>Haugesund</t>
  </si>
  <si>
    <t>HAV01</t>
  </si>
  <si>
    <t>CUHAV</t>
  </si>
  <si>
    <t>TCH(Tml de Contenedores de Havana)</t>
  </si>
  <si>
    <t>La Habana</t>
  </si>
  <si>
    <t>HBT01</t>
  </si>
  <si>
    <t>AUHBT</t>
  </si>
  <si>
    <t>QUBE Ports Hobart</t>
  </si>
  <si>
    <t>Hobart</t>
  </si>
  <si>
    <t>HDS01</t>
  </si>
  <si>
    <t>CNHDS</t>
  </si>
  <si>
    <t>Handan railway station</t>
  </si>
  <si>
    <t>Handan</t>
  </si>
  <si>
    <t>HEL01</t>
  </si>
  <si>
    <t>FIHEL</t>
  </si>
  <si>
    <t>Steveco Terminal Vuosaari</t>
  </si>
  <si>
    <t>Helsinki</t>
  </si>
  <si>
    <t>HEL14</t>
  </si>
  <si>
    <t>Steveco OY</t>
  </si>
  <si>
    <t>HFA01</t>
  </si>
  <si>
    <t>ILHFA</t>
  </si>
  <si>
    <t>Haifa</t>
  </si>
  <si>
    <t>HFA04</t>
  </si>
  <si>
    <t>Deshanim</t>
  </si>
  <si>
    <t>HFA05</t>
  </si>
  <si>
    <t>SIPG HAIFA BAYPORT TERMINAL</t>
  </si>
  <si>
    <t>HFE01</t>
  </si>
  <si>
    <t>CNHFE</t>
  </si>
  <si>
    <t>Hefei Port Int'l Container Terminal</t>
  </si>
  <si>
    <t>Hefei</t>
  </si>
  <si>
    <t>HFE31</t>
  </si>
  <si>
    <t>Hefei RailRamp</t>
  </si>
  <si>
    <t>HGH01</t>
  </si>
  <si>
    <t>CNHGH</t>
  </si>
  <si>
    <t>Hangzhou Container Terminals Co.Ltd</t>
  </si>
  <si>
    <t>Hangzhou</t>
  </si>
  <si>
    <t>HGW01</t>
  </si>
  <si>
    <t>Hongwan Stevedoring Co of Zhuhai Pt</t>
  </si>
  <si>
    <t>HHA01</t>
  </si>
  <si>
    <t>CNHHA</t>
  </si>
  <si>
    <t>Hebei Huanghua Port</t>
  </si>
  <si>
    <t>Huanghua</t>
  </si>
  <si>
    <t>HHA02</t>
  </si>
  <si>
    <t>Shenhua Huanghua Port Services Co.</t>
  </si>
  <si>
    <t>HHE11</t>
  </si>
  <si>
    <t>JPHHE</t>
  </si>
  <si>
    <t>Hachinohe Terminal</t>
  </si>
  <si>
    <t>Hachinohe</t>
  </si>
  <si>
    <t>HIA60</t>
  </si>
  <si>
    <t>CNHIA</t>
  </si>
  <si>
    <t>HuaiAn YangGang Container Logistics</t>
  </si>
  <si>
    <t>Huai'an</t>
  </si>
  <si>
    <t>HIC01</t>
  </si>
  <si>
    <t>JPHIC</t>
  </si>
  <si>
    <t>North Wharf Container Terminal</t>
  </si>
  <si>
    <t>Hitachinaka</t>
  </si>
  <si>
    <t>HIJ11</t>
  </si>
  <si>
    <t>JPHIJ</t>
  </si>
  <si>
    <t>Hiroshima Terminal</t>
  </si>
  <si>
    <t>Hiroshima</t>
  </si>
  <si>
    <t>HKG01</t>
  </si>
  <si>
    <t>HKHKG</t>
  </si>
  <si>
    <t>Cosco-Hit Terminals (Hong Kong) Ltd</t>
  </si>
  <si>
    <t>Hong Kong</t>
  </si>
  <si>
    <t>HKG02</t>
  </si>
  <si>
    <t>Cheer Hero Development Ltd</t>
  </si>
  <si>
    <t>HKG03</t>
  </si>
  <si>
    <t>China Merchants Ctn Svc Ltd(depotB)</t>
  </si>
  <si>
    <t>HKG04</t>
  </si>
  <si>
    <t>Modern Terminal Limited (MTL)</t>
  </si>
  <si>
    <t>HKG05</t>
  </si>
  <si>
    <t>River Trade Terminal Co. Ltd.</t>
  </si>
  <si>
    <t>HKG06</t>
  </si>
  <si>
    <t>Floata Consolidation Ltd</t>
  </si>
  <si>
    <t>HKG07</t>
  </si>
  <si>
    <t>Chu Kong Transhipment&amp; Tspt Co.,Ltd</t>
  </si>
  <si>
    <t>HKG08</t>
  </si>
  <si>
    <t>Mid-Stream Holdings Ltd.</t>
  </si>
  <si>
    <t>HKG09</t>
  </si>
  <si>
    <t>Cosco - HIT Terminals (HK) Ltd</t>
  </si>
  <si>
    <t>HKG10</t>
  </si>
  <si>
    <t>Transward Limited</t>
  </si>
  <si>
    <t>HKG11</t>
  </si>
  <si>
    <t>KTL Container Services Ltd</t>
  </si>
  <si>
    <t>HKG15</t>
  </si>
  <si>
    <t>Wing Wah Container Management Co.</t>
  </si>
  <si>
    <t>HKG32</t>
  </si>
  <si>
    <t>Universal Shipping (Asia) Co., Ltd</t>
  </si>
  <si>
    <t>HKG42</t>
  </si>
  <si>
    <t>Yuen Fat Wharf &amp; Godowm Ltd</t>
  </si>
  <si>
    <t>HKG47</t>
  </si>
  <si>
    <t>Hoi Kong Container Services Co.,Ltd</t>
  </si>
  <si>
    <t>HKG48</t>
  </si>
  <si>
    <t>Fat Kee Stevedores Ltd.</t>
  </si>
  <si>
    <t>HKG49</t>
  </si>
  <si>
    <t>Hong Kong Int'l Terminals - T9</t>
  </si>
  <si>
    <t>HKG79</t>
  </si>
  <si>
    <t>Hua Yang Logistics Limited</t>
  </si>
  <si>
    <t>HKG80</t>
  </si>
  <si>
    <t>Dubai Port World</t>
  </si>
  <si>
    <t>HKG81</t>
  </si>
  <si>
    <t>Modern Terminals Container Tml 9</t>
  </si>
  <si>
    <t>HKG82</t>
  </si>
  <si>
    <t>Hoi Kong Container Services Co Ltd</t>
  </si>
  <si>
    <t>HKG83</t>
  </si>
  <si>
    <t>Asia Container terminals Ltd</t>
  </si>
  <si>
    <t>HKG84</t>
  </si>
  <si>
    <t>Singamas Terminals (HK) Limited</t>
  </si>
  <si>
    <t>HKT01</t>
  </si>
  <si>
    <t>JPHKT</t>
  </si>
  <si>
    <t>Kashii Park Port Container Terminal</t>
  </si>
  <si>
    <t>Hakata</t>
  </si>
  <si>
    <t>HKT03</t>
  </si>
  <si>
    <t>Island City Container Termianl</t>
  </si>
  <si>
    <t>HLS01</t>
  </si>
  <si>
    <t>SEHLS</t>
  </si>
  <si>
    <t>Port of Helsingborg</t>
  </si>
  <si>
    <t>Helsingborg</t>
  </si>
  <si>
    <t>HLX01</t>
  </si>
  <si>
    <t>NOHLX</t>
  </si>
  <si>
    <t>Halden</t>
  </si>
  <si>
    <t>HMD01</t>
  </si>
  <si>
    <t>QAHMD</t>
  </si>
  <si>
    <t>Hamad Port</t>
  </si>
  <si>
    <t>Hamad</t>
  </si>
  <si>
    <t>HME01</t>
  </si>
  <si>
    <t>CNHME</t>
  </si>
  <si>
    <t>Haimen Harbour Waisha Gangbu Co</t>
  </si>
  <si>
    <t>Haimen</t>
  </si>
  <si>
    <t>HMN01</t>
  </si>
  <si>
    <t>FIHMN</t>
  </si>
  <si>
    <t>Hamina Multimodal Terminals Ky</t>
  </si>
  <si>
    <t>Hamina Port</t>
  </si>
  <si>
    <t>HMT01</t>
  </si>
  <si>
    <t>SEHMT</t>
  </si>
  <si>
    <t>Halmstad Port and Stevedoring Co.</t>
  </si>
  <si>
    <t>Halmstad</t>
  </si>
  <si>
    <t>HNH01</t>
  </si>
  <si>
    <t>USHNH</t>
  </si>
  <si>
    <t>Alaska Marine Line</t>
  </si>
  <si>
    <t>Hoonah</t>
  </si>
  <si>
    <t>HNY01</t>
  </si>
  <si>
    <t>CNHNY</t>
  </si>
  <si>
    <t>Hengyang Songmu Port</t>
  </si>
  <si>
    <t>Hengyang</t>
  </si>
  <si>
    <t>HOD01</t>
  </si>
  <si>
    <t>YEHOD</t>
  </si>
  <si>
    <t>Hodeidah Port Container Terminal</t>
  </si>
  <si>
    <t>Hodeidah</t>
  </si>
  <si>
    <t>HOD02</t>
  </si>
  <si>
    <t>Port &amp; Maritime Affairs Corporation</t>
  </si>
  <si>
    <t>HOG01</t>
  </si>
  <si>
    <t>VNHOG</t>
  </si>
  <si>
    <t>Cai Lan Port</t>
  </si>
  <si>
    <t>Cai Lan</t>
  </si>
  <si>
    <t>HOL01</t>
  </si>
  <si>
    <t>CNHOL</t>
  </si>
  <si>
    <t>Huizhou Shiwan Honghai Port</t>
  </si>
  <si>
    <t>Honghai</t>
  </si>
  <si>
    <t>HOU01</t>
  </si>
  <si>
    <t>USHOU</t>
  </si>
  <si>
    <t>Galveston Container Terminal</t>
  </si>
  <si>
    <t>Houston</t>
  </si>
  <si>
    <t>HOU02</t>
  </si>
  <si>
    <t>Barbours CutTerminal</t>
  </si>
  <si>
    <t>HOU03</t>
  </si>
  <si>
    <t>PHA - City Dock</t>
  </si>
  <si>
    <t>HOU04</t>
  </si>
  <si>
    <t>Port of Houston Authority</t>
  </si>
  <si>
    <t>HOU05</t>
  </si>
  <si>
    <t>Bayport Container Terminal</t>
  </si>
  <si>
    <t>HPH01</t>
  </si>
  <si>
    <t>VNHPH</t>
  </si>
  <si>
    <t>Chua Ve Container Terminal</t>
  </si>
  <si>
    <t>Hai Phong</t>
  </si>
  <si>
    <t>HPH02</t>
  </si>
  <si>
    <t>Main Terminal</t>
  </si>
  <si>
    <t>HPH03</t>
  </si>
  <si>
    <t>Gemartrans (Vietnam) Co., Ltd</t>
  </si>
  <si>
    <t>HPH04</t>
  </si>
  <si>
    <t>Transvina Terminal</t>
  </si>
  <si>
    <t>HPH05</t>
  </si>
  <si>
    <t>Green Port</t>
  </si>
  <si>
    <t>HPH06</t>
  </si>
  <si>
    <t>Dinh Vu Haiphong Terminal</t>
  </si>
  <si>
    <t>HPH07</t>
  </si>
  <si>
    <t>PTSC Dinh Vu</t>
  </si>
  <si>
    <t>HPH08</t>
  </si>
  <si>
    <t>Newport Terminal</t>
  </si>
  <si>
    <t>HPH09</t>
  </si>
  <si>
    <t>Nam Hai Port</t>
  </si>
  <si>
    <t>HPH40</t>
  </si>
  <si>
    <t>Hai An Terminal</t>
  </si>
  <si>
    <t>HPH41</t>
  </si>
  <si>
    <t>Doan Xa Terminal</t>
  </si>
  <si>
    <t>HPH42</t>
  </si>
  <si>
    <t>VIP Greenport Joint Stock Company</t>
  </si>
  <si>
    <t>HPH43</t>
  </si>
  <si>
    <t>Tan cang 128  Hai Phong Joint Stock</t>
  </si>
  <si>
    <t>HPH44</t>
  </si>
  <si>
    <t>Nam Dinh Vu Port Joint Stock Co.</t>
  </si>
  <si>
    <t>HPH46</t>
  </si>
  <si>
    <t>Haiphong Int"l Container Terminal</t>
  </si>
  <si>
    <t>HPO01</t>
  </si>
  <si>
    <t>CNHPO</t>
  </si>
  <si>
    <t>Huangpu Stevedoring Company</t>
  </si>
  <si>
    <t>Huangpu Old Port</t>
  </si>
  <si>
    <t>HPU01</t>
  </si>
  <si>
    <t>CNZSN</t>
  </si>
  <si>
    <t>Zhongshan Huangpu Cargo Transport</t>
  </si>
  <si>
    <t>Zhongshan</t>
  </si>
  <si>
    <t>HSI01</t>
  </si>
  <si>
    <t>CNHSI</t>
  </si>
  <si>
    <t>Port Of Huangshi</t>
  </si>
  <si>
    <t>Huangshi</t>
  </si>
  <si>
    <t>HSI02</t>
  </si>
  <si>
    <t>Huangshi Xingang Port Co.,Ltd.</t>
  </si>
  <si>
    <t>HSN01</t>
  </si>
  <si>
    <t>CNHSN</t>
  </si>
  <si>
    <t>Heshan Port Storage Corporation</t>
  </si>
  <si>
    <t>Heshan</t>
  </si>
  <si>
    <t>HSN02</t>
  </si>
  <si>
    <t>Hegang Associated Forwarding Co</t>
  </si>
  <si>
    <t>HSN03</t>
  </si>
  <si>
    <t>Guangdong Heshan Port Storage Co.</t>
  </si>
  <si>
    <t>HTA01</t>
  </si>
  <si>
    <t>RUHTA</t>
  </si>
  <si>
    <t>Chita-1  Railway</t>
  </si>
  <si>
    <t>Chita</t>
  </si>
  <si>
    <t>HTE01</t>
  </si>
  <si>
    <t>CNHTE</t>
  </si>
  <si>
    <t>Haiteng</t>
  </si>
  <si>
    <t>HUA02</t>
  </si>
  <si>
    <t>GuangzhouDongjiangkouWharfShiGangAo</t>
  </si>
  <si>
    <t>HUA04</t>
  </si>
  <si>
    <t>Guangzhou Guangbao Terminal</t>
  </si>
  <si>
    <t>HUA06</t>
  </si>
  <si>
    <t>Keen Chance Tml Ltd.Miaotou Wharfm</t>
  </si>
  <si>
    <t>HUA08</t>
  </si>
  <si>
    <t>Guagnzhou Ctn Tml  Xinsha Operation</t>
  </si>
  <si>
    <t>HUA09</t>
  </si>
  <si>
    <t>Guangzhou Ctn Terminal Corp.,Ltd</t>
  </si>
  <si>
    <t>HUA1R</t>
  </si>
  <si>
    <t>HUD01</t>
  </si>
  <si>
    <t>hua du container terminals co.</t>
  </si>
  <si>
    <t>HUD02</t>
  </si>
  <si>
    <t>CNHUD</t>
  </si>
  <si>
    <t>Guangzhou Tongming Logistics Co Ltd</t>
  </si>
  <si>
    <t>Huadu</t>
  </si>
  <si>
    <t>HUI01</t>
  </si>
  <si>
    <t>CNHUI</t>
  </si>
  <si>
    <t>Huizhou  Port  Area  Aotou  Port</t>
  </si>
  <si>
    <t>Huizhou</t>
  </si>
  <si>
    <t>HUI02</t>
  </si>
  <si>
    <t>HUI03</t>
  </si>
  <si>
    <t>Huizhou Port Industrial Co.,Ltd</t>
  </si>
  <si>
    <t>HUM01</t>
  </si>
  <si>
    <t>Dongguan Humen Container Terminal</t>
  </si>
  <si>
    <t>HUM02</t>
  </si>
  <si>
    <t>CNSHT</t>
  </si>
  <si>
    <t>Psa Dongguan Container Terminal</t>
  </si>
  <si>
    <t>Shatian</t>
  </si>
  <si>
    <t>HUS01</t>
  </si>
  <si>
    <t>NOHUS</t>
  </si>
  <si>
    <t>Johs. Sundfor AS</t>
  </si>
  <si>
    <t>Husnes</t>
  </si>
  <si>
    <t>HUS02</t>
  </si>
  <si>
    <t>Hydro Husnes</t>
  </si>
  <si>
    <t>HVK01</t>
  </si>
  <si>
    <t>NOHVK</t>
  </si>
  <si>
    <t>Hydro Karmoey</t>
  </si>
  <si>
    <t>Haavik</t>
  </si>
  <si>
    <t>HYR01</t>
  </si>
  <si>
    <t>NOHYR</t>
  </si>
  <si>
    <t>Hydro Hoyanger</t>
  </si>
  <si>
    <t>Hoeyanger</t>
  </si>
  <si>
    <t>HZA01</t>
  </si>
  <si>
    <t>INHZA</t>
  </si>
  <si>
    <t>Adani Hazira Port Pvt.Ltd.</t>
  </si>
  <si>
    <t>Hazira</t>
  </si>
  <si>
    <t>HZH01</t>
  </si>
  <si>
    <t>Zhejiang Huzhou Port Company Ltd.</t>
  </si>
  <si>
    <t>HZH02</t>
  </si>
  <si>
    <t>HZH03</t>
  </si>
  <si>
    <t>SIPG HUZHOU INTERNATIONAL PORT</t>
  </si>
  <si>
    <t>IBB01</t>
  </si>
  <si>
    <t>BRIBB</t>
  </si>
  <si>
    <t>Santos Brasil Imbituba</t>
  </si>
  <si>
    <t>Imbituba</t>
  </si>
  <si>
    <t>IEV01</t>
  </si>
  <si>
    <t>UAIEV</t>
  </si>
  <si>
    <t>Kiev-Liski RAIL STATION</t>
  </si>
  <si>
    <t>Kiev</t>
  </si>
  <si>
    <t>IGI01</t>
  </si>
  <si>
    <t>BRIGI</t>
  </si>
  <si>
    <t>Sepetiba Tecon S.A.</t>
  </si>
  <si>
    <t>Itaguai</t>
  </si>
  <si>
    <t>ILM01</t>
  </si>
  <si>
    <t>USILM</t>
  </si>
  <si>
    <t>NorthCarolina State Ports Authority</t>
  </si>
  <si>
    <t>Wilmington</t>
  </si>
  <si>
    <t>IMM01</t>
  </si>
  <si>
    <t>GBIMM</t>
  </si>
  <si>
    <t>Exxtor Terminal</t>
  </si>
  <si>
    <t>Immingham</t>
  </si>
  <si>
    <t>INC01</t>
  </si>
  <si>
    <t>KRINC</t>
  </si>
  <si>
    <t>Hanjin Inchon Terminal</t>
  </si>
  <si>
    <t>Inchon</t>
  </si>
  <si>
    <t>INC02</t>
  </si>
  <si>
    <t>Korea Express South Container Tml</t>
  </si>
  <si>
    <t>INC03</t>
  </si>
  <si>
    <t>Incheon Container Terminal Co.,Ltd.</t>
  </si>
  <si>
    <t>INC04</t>
  </si>
  <si>
    <t>Sun Kwang Newport Container Tml</t>
  </si>
  <si>
    <t>INC05</t>
  </si>
  <si>
    <t>INC11</t>
  </si>
  <si>
    <t>The Korea Express Co.,Ltd</t>
  </si>
  <si>
    <t>IOA01</t>
  </si>
  <si>
    <t>BRIOA</t>
  </si>
  <si>
    <t>Tecon Santa Catarina</t>
  </si>
  <si>
    <t>Itapoa</t>
  </si>
  <si>
    <t>IQQ02</t>
  </si>
  <si>
    <t>CLIQQ</t>
  </si>
  <si>
    <t>Iquique Terminal Internacional</t>
  </si>
  <si>
    <t>Iquique</t>
  </si>
  <si>
    <t>IRK01</t>
  </si>
  <si>
    <t>RUIRK</t>
  </si>
  <si>
    <t>Batareynaya  railway</t>
  </si>
  <si>
    <t>Irkutsk</t>
  </si>
  <si>
    <t>IRK02</t>
  </si>
  <si>
    <t>Malta  railway</t>
  </si>
  <si>
    <t>IRK03</t>
  </si>
  <si>
    <t>Meget  railway</t>
  </si>
  <si>
    <t>ISI01</t>
  </si>
  <si>
    <t>JPISI</t>
  </si>
  <si>
    <t>Ishikariwanshinko Container Yard</t>
  </si>
  <si>
    <t>Ishikari</t>
  </si>
  <si>
    <t>IST02</t>
  </si>
  <si>
    <t>TRIST</t>
  </si>
  <si>
    <t>Tcdd Haydarpasa Liman Isletmeleri</t>
  </si>
  <si>
    <t>Istanbul</t>
  </si>
  <si>
    <t>IST03</t>
  </si>
  <si>
    <t>Marport</t>
  </si>
  <si>
    <t>IST04</t>
  </si>
  <si>
    <t>Kumport Liman Hizmetleri AS</t>
  </si>
  <si>
    <t>ITJ02</t>
  </si>
  <si>
    <t>BRITJ</t>
  </si>
  <si>
    <t>Itajai</t>
  </si>
  <si>
    <t>IWK01</t>
  </si>
  <si>
    <t>JPIWK</t>
  </si>
  <si>
    <t>Sankyu Inc. Iwakuni Container Tml</t>
  </si>
  <si>
    <t>Iwakuni</t>
  </si>
  <si>
    <t>IZM01</t>
  </si>
  <si>
    <t>Izmir Port</t>
  </si>
  <si>
    <t>IZM02</t>
  </si>
  <si>
    <t>IZT01</t>
  </si>
  <si>
    <t>TRIZT</t>
  </si>
  <si>
    <t>IZMIT railway station</t>
  </si>
  <si>
    <t>IZMIT</t>
  </si>
  <si>
    <t>JAX01</t>
  </si>
  <si>
    <t>USJAX</t>
  </si>
  <si>
    <t>TraPac Container Termin</t>
  </si>
  <si>
    <t>Jacksonville</t>
  </si>
  <si>
    <t>JAX02</t>
  </si>
  <si>
    <t>Jacksonville Int'l Gateway Terminal</t>
  </si>
  <si>
    <t>JBK01</t>
  </si>
  <si>
    <t>IDJBK</t>
  </si>
  <si>
    <t>Cikarang Dry Port</t>
  </si>
  <si>
    <t>Jababeka</t>
  </si>
  <si>
    <t>JEA01</t>
  </si>
  <si>
    <t>AEJEA</t>
  </si>
  <si>
    <t>Jebel Ali Container Terminal 1</t>
  </si>
  <si>
    <t>Jebel Ali</t>
  </si>
  <si>
    <t>JEA02</t>
  </si>
  <si>
    <t>Jebel Ali Container Terminal 2</t>
  </si>
  <si>
    <t>JEA03</t>
  </si>
  <si>
    <t>Jebel Ali Terminal 3</t>
  </si>
  <si>
    <t>JEA04</t>
  </si>
  <si>
    <t>Jebel Ali Container Terminal</t>
  </si>
  <si>
    <t>JED01</t>
  </si>
  <si>
    <t>SAJED</t>
  </si>
  <si>
    <t>Jeddah-Gulf Container Terminal</t>
  </si>
  <si>
    <t>Jeddah</t>
  </si>
  <si>
    <t>JED03</t>
  </si>
  <si>
    <t>Redsea Gateway Terminal</t>
  </si>
  <si>
    <t>JED04</t>
  </si>
  <si>
    <t>JIA02</t>
  </si>
  <si>
    <t>Jiangyin Sunan Int'l Ctn Tml Co.</t>
  </si>
  <si>
    <t>JIB02</t>
  </si>
  <si>
    <t>DJJIB</t>
  </si>
  <si>
    <t>Doraleh Container Terminal S.A.</t>
  </si>
  <si>
    <t>Djibouti</t>
  </si>
  <si>
    <t>JIJ02</t>
  </si>
  <si>
    <t>CNJIJ</t>
  </si>
  <si>
    <t>Foshan Zhanbei Ferry Office</t>
  </si>
  <si>
    <t>Jiujiang</t>
  </si>
  <si>
    <t>JIJ03</t>
  </si>
  <si>
    <t>Nanfeng Transportation Co., Ltd.</t>
  </si>
  <si>
    <t>JIN01</t>
  </si>
  <si>
    <t>CNJIN</t>
  </si>
  <si>
    <t>Tangshan Port Int'l Container Tml</t>
  </si>
  <si>
    <t>Tangshan</t>
  </si>
  <si>
    <t>JIO01</t>
  </si>
  <si>
    <t>jiao xin container terminals co.</t>
  </si>
  <si>
    <t>JIU01</t>
  </si>
  <si>
    <t>CNJIU</t>
  </si>
  <si>
    <t>Sipg Jiujiang Port Container Branch</t>
  </si>
  <si>
    <t>Jiu jiang</t>
  </si>
  <si>
    <t>JIU02</t>
  </si>
  <si>
    <t>SIPG Jiujiang Port Trading Company</t>
  </si>
  <si>
    <t>JIX02</t>
  </si>
  <si>
    <t>CNJIX</t>
  </si>
  <si>
    <t>Jiaxing Int'l Container Feeder Port</t>
  </si>
  <si>
    <t>Jiaxing</t>
  </si>
  <si>
    <t>JIX03</t>
  </si>
  <si>
    <t>SIPG PINGHU DUSHAN PORT CO.,LTD</t>
  </si>
  <si>
    <t>JIZ02</t>
  </si>
  <si>
    <t>CNSAS</t>
  </si>
  <si>
    <t>Yan Ka New Port</t>
  </si>
  <si>
    <t>Shashi</t>
  </si>
  <si>
    <t>JIZ03</t>
  </si>
  <si>
    <t>CNJIZ</t>
  </si>
  <si>
    <t>JINGZHOU Cheyanghe Port</t>
  </si>
  <si>
    <t>Jingzhou</t>
  </si>
  <si>
    <t>JKT01</t>
  </si>
  <si>
    <t>IDJKT</t>
  </si>
  <si>
    <t>JICT.1 (UTC-1)</t>
  </si>
  <si>
    <t>Jakarta</t>
  </si>
  <si>
    <t>JKT03</t>
  </si>
  <si>
    <t>Terminal Peti Kemas Koja (UTC 3)</t>
  </si>
  <si>
    <t>JKT04</t>
  </si>
  <si>
    <t>Jakarta UTC 2</t>
  </si>
  <si>
    <t>JKT05</t>
  </si>
  <si>
    <t>Trimulya Baruna Perkasa</t>
  </si>
  <si>
    <t>JKT06</t>
  </si>
  <si>
    <t>Terminal 300 MTI</t>
  </si>
  <si>
    <t>JKT07</t>
  </si>
  <si>
    <t>Multi Terminal Indonesia</t>
  </si>
  <si>
    <t>JKT08</t>
  </si>
  <si>
    <t>PT Mitra Karunia Samudera</t>
  </si>
  <si>
    <t>JKT09</t>
  </si>
  <si>
    <t>PT.Pelabuhan Indonesia II (Persero)</t>
  </si>
  <si>
    <t>JKT40</t>
  </si>
  <si>
    <t>New Priok Container Terminal One</t>
  </si>
  <si>
    <t>JKT41</t>
  </si>
  <si>
    <t>Terminal 3 /OJA (Kade 301 - 302)</t>
  </si>
  <si>
    <t>JMN02</t>
  </si>
  <si>
    <t>CNJMN</t>
  </si>
  <si>
    <t>Jiangmen Foreign Trade Terminal</t>
  </si>
  <si>
    <t>Jiangmen</t>
  </si>
  <si>
    <t>JMN03</t>
  </si>
  <si>
    <t>Jiangmen Int'l Ctn Tml Ltd.</t>
  </si>
  <si>
    <t>JMN04</t>
  </si>
  <si>
    <t>Hetang,Jiangmen Terminal</t>
  </si>
  <si>
    <t>JNB01</t>
  </si>
  <si>
    <t>City Deep Container Terminal Inland</t>
  </si>
  <si>
    <t>JNU01</t>
  </si>
  <si>
    <t>USJNU</t>
  </si>
  <si>
    <t>Juneau</t>
  </si>
  <si>
    <t>JNZ01</t>
  </si>
  <si>
    <t>CNJNZ</t>
  </si>
  <si>
    <t>Jinzhou Port Container Yard (new)</t>
  </si>
  <si>
    <t>Jinzhou</t>
  </si>
  <si>
    <t>JNZ02</t>
  </si>
  <si>
    <t>Jinzhou New Age Container Terminal</t>
  </si>
  <si>
    <t>JSI01</t>
  </si>
  <si>
    <t>CNJSI</t>
  </si>
  <si>
    <t>Jinshi</t>
  </si>
  <si>
    <t>JUB01</t>
  </si>
  <si>
    <t>SAJUB</t>
  </si>
  <si>
    <t>Jubail Commercial Port</t>
  </si>
  <si>
    <t>Jubail</t>
  </si>
  <si>
    <t>KAK01</t>
  </si>
  <si>
    <t>USKAK</t>
  </si>
  <si>
    <t>Kake</t>
  </si>
  <si>
    <t>KAN01</t>
  </si>
  <si>
    <t>KRKAN</t>
  </si>
  <si>
    <t>The Korea Express Co.(Kwangyang)</t>
  </si>
  <si>
    <t>Kwangyang</t>
  </si>
  <si>
    <t>KAN02</t>
  </si>
  <si>
    <t>Hanjin Kwanyang  Container Terminal</t>
  </si>
  <si>
    <t>KAN03</t>
  </si>
  <si>
    <t>Korea Kwangyang Global Ctn Terminal</t>
  </si>
  <si>
    <t>KAN04</t>
  </si>
  <si>
    <t>Hanjin Shipping Gwangyang Tml(HSGT)</t>
  </si>
  <si>
    <t>KAN05</t>
  </si>
  <si>
    <t>Korea International Terminal</t>
  </si>
  <si>
    <t>KAS01</t>
  </si>
  <si>
    <t>SEKAS</t>
  </si>
  <si>
    <t>Port of Karlshamn</t>
  </si>
  <si>
    <t>Karlshamn</t>
  </si>
  <si>
    <t>KBI01</t>
  </si>
  <si>
    <t>CMKBI</t>
  </si>
  <si>
    <t>KRIBI  CONTAINER TERMINAL</t>
  </si>
  <si>
    <t>Kribi</t>
  </si>
  <si>
    <t>KCH01</t>
  </si>
  <si>
    <t>MYKCH</t>
  </si>
  <si>
    <t>Kuching Port Authority</t>
  </si>
  <si>
    <t>Kuching</t>
  </si>
  <si>
    <t>KEG01</t>
  </si>
  <si>
    <t>IDKEG</t>
  </si>
  <si>
    <t>PT.BSM New Material</t>
  </si>
  <si>
    <t>Ketapang</t>
  </si>
  <si>
    <t>KEL01</t>
  </si>
  <si>
    <t>TWKEL</t>
  </si>
  <si>
    <t>Shang Chin Container Terminal Co.</t>
  </si>
  <si>
    <t>Keelung</t>
  </si>
  <si>
    <t>KEL02</t>
  </si>
  <si>
    <t>Keelung Harbor Bureau</t>
  </si>
  <si>
    <t>KEL03</t>
  </si>
  <si>
    <t>J&amp;L Machine Engineering Inc.</t>
  </si>
  <si>
    <t>KEL06</t>
  </si>
  <si>
    <t>Tungya Tspt &amp; Terminal Co.,Ltd.</t>
  </si>
  <si>
    <t>KEL07</t>
  </si>
  <si>
    <t>Container Terminal NO.1</t>
  </si>
  <si>
    <t>KEL08</t>
  </si>
  <si>
    <t>United Logistics Int'l Co.</t>
  </si>
  <si>
    <t>KEL09</t>
  </si>
  <si>
    <t>China Trade &amp; Development Corp.</t>
  </si>
  <si>
    <t>KEL40</t>
  </si>
  <si>
    <t>China Container Tml Corp. Keelung</t>
  </si>
  <si>
    <t>KGD01</t>
  </si>
  <si>
    <t>RUKGD</t>
  </si>
  <si>
    <t>Sea Commercial Port of Kaliningrad</t>
  </si>
  <si>
    <t>Kaliningrad</t>
  </si>
  <si>
    <t>KGD02</t>
  </si>
  <si>
    <t>Baltic Stewedoring Company (BSC)</t>
  </si>
  <si>
    <t>KGK01</t>
  </si>
  <si>
    <t>IDKGK</t>
  </si>
  <si>
    <t>Lontar Papyrus Private Jetty</t>
  </si>
  <si>
    <t>Kuala Tungkal</t>
  </si>
  <si>
    <t>KHH01</t>
  </si>
  <si>
    <t>TWKHH</t>
  </si>
  <si>
    <t>Kaofeng Container Terminal Co.Ltd.</t>
  </si>
  <si>
    <t>Kaohsiung(KAO)</t>
  </si>
  <si>
    <t>KHH02</t>
  </si>
  <si>
    <t>Maersk Sealand</t>
  </si>
  <si>
    <t>KHH03</t>
  </si>
  <si>
    <t>Evergreen Marine Corp Ltd.</t>
  </si>
  <si>
    <t>KHH04</t>
  </si>
  <si>
    <t>OOCL (Taiwan) Co., Ltd.</t>
  </si>
  <si>
    <t>KHH05</t>
  </si>
  <si>
    <t>HON MING TERMINAL&amp;STEVEDORING CO.</t>
  </si>
  <si>
    <t>KHH06</t>
  </si>
  <si>
    <t>HMM Pacific Co.,LTD (Taiwan Branch)</t>
  </si>
  <si>
    <t>KHH07</t>
  </si>
  <si>
    <t>Kaohsiung Container Terminal</t>
  </si>
  <si>
    <t>KHH08</t>
  </si>
  <si>
    <t>Evergreen Kaohsiung Ctn Pier 79-81</t>
  </si>
  <si>
    <t>KHH09</t>
  </si>
  <si>
    <t>TAIWAN Int'l PORTS CORP.,Ltd.(TIPC)</t>
  </si>
  <si>
    <t>KHH40</t>
  </si>
  <si>
    <t>Hyundai Merchant Marine CO., Ltd.</t>
  </si>
  <si>
    <t>KHH41</t>
  </si>
  <si>
    <t>Wan Hai Lines Ltd. (Kaohsiung #63)</t>
  </si>
  <si>
    <t>KHH42</t>
  </si>
  <si>
    <t>NYK Terminals (Taiwan), Inc.</t>
  </si>
  <si>
    <t>KHH43</t>
  </si>
  <si>
    <t>Kao Ming Container Terminal Corp</t>
  </si>
  <si>
    <t>KHH44</t>
  </si>
  <si>
    <t>American President Lines, Kaohsiung</t>
  </si>
  <si>
    <t>KHH45</t>
  </si>
  <si>
    <t>Lien Hai terminal &amp; Stevedoring Co.</t>
  </si>
  <si>
    <t>KHI01</t>
  </si>
  <si>
    <t>PKKHI</t>
  </si>
  <si>
    <t>Karachi Terminal</t>
  </si>
  <si>
    <t>Karachi</t>
  </si>
  <si>
    <t>KHI02</t>
  </si>
  <si>
    <t>Karachi Int'l Container Terminal</t>
  </si>
  <si>
    <t>KHI03</t>
  </si>
  <si>
    <t>Pakistan Int'l Container Terminal</t>
  </si>
  <si>
    <t>KHI04</t>
  </si>
  <si>
    <t>South Asia Pakistan Terminals(SAPT)</t>
  </si>
  <si>
    <t>KHL01</t>
  </si>
  <si>
    <t>AEKHL</t>
  </si>
  <si>
    <t>Khalifa Port</t>
  </si>
  <si>
    <t>KHL02</t>
  </si>
  <si>
    <t>COSCO SHIPPING PORT - Khalifa</t>
  </si>
  <si>
    <t>KHM01</t>
  </si>
  <si>
    <t>LYKHM</t>
  </si>
  <si>
    <t>Socialist Ports Company</t>
  </si>
  <si>
    <t>Al Khoms</t>
  </si>
  <si>
    <t>KHN01</t>
  </si>
  <si>
    <t>CNKHN</t>
  </si>
  <si>
    <t>JiangXi Int'l Container Terminal Co</t>
  </si>
  <si>
    <t>Nanchang</t>
  </si>
  <si>
    <t>KHN02</t>
  </si>
  <si>
    <t>Nanchang Longhe Port Co., Ltd</t>
  </si>
  <si>
    <t>KHN03</t>
  </si>
  <si>
    <t>Longtougang Combined Terminal Co.</t>
  </si>
  <si>
    <t>KHN31</t>
  </si>
  <si>
    <t>Nanchang Container Station</t>
  </si>
  <si>
    <t>KHO11</t>
  </si>
  <si>
    <t>IRKHO</t>
  </si>
  <si>
    <t>General Admin Khozestan Province</t>
  </si>
  <si>
    <t>Khorramshahr</t>
  </si>
  <si>
    <t>KIG01</t>
  </si>
  <si>
    <t>JMKIG</t>
  </si>
  <si>
    <t>KCT Services Ltd</t>
  </si>
  <si>
    <t>Kingston</t>
  </si>
  <si>
    <t>KIG02</t>
  </si>
  <si>
    <t>KINGSTON WHARVES LIMITED</t>
  </si>
  <si>
    <t>KIJ01</t>
  </si>
  <si>
    <t>JPKIJ</t>
  </si>
  <si>
    <t>Niigata Terminal</t>
  </si>
  <si>
    <t>Niigata</t>
  </si>
  <si>
    <t>KJG01</t>
  </si>
  <si>
    <t>IDKJG</t>
  </si>
  <si>
    <t>Pelabuhan Kijang</t>
  </si>
  <si>
    <t>Kijang</t>
  </si>
  <si>
    <t>KLD01</t>
  </si>
  <si>
    <t>DKKLD</t>
  </si>
  <si>
    <t>Kalundborg Container Terminal</t>
  </si>
  <si>
    <t>Kalundborg</t>
  </si>
  <si>
    <t>KLF01</t>
  </si>
  <si>
    <t>AEKLF</t>
  </si>
  <si>
    <t>Khorfakkan Container Terminal</t>
  </si>
  <si>
    <t>Khor Fakkan</t>
  </si>
  <si>
    <t>KLJ01</t>
  </si>
  <si>
    <t>LTKLJ</t>
  </si>
  <si>
    <t>Konsorciumas Klaipeidos Terminalas</t>
  </si>
  <si>
    <t>Klaipeda</t>
  </si>
  <si>
    <t>KLJ04</t>
  </si>
  <si>
    <t>Klaipedos Smelte</t>
  </si>
  <si>
    <t>KMY01</t>
  </si>
  <si>
    <t>NOKMY</t>
  </si>
  <si>
    <t>KTM Shipping AS</t>
  </si>
  <si>
    <t>Husoy</t>
  </si>
  <si>
    <t>KOP03</t>
  </si>
  <si>
    <t>SIKOP</t>
  </si>
  <si>
    <t>Luka Koper -D.D Koper</t>
  </si>
  <si>
    <t>Koper</t>
  </si>
  <si>
    <t>KOS01</t>
  </si>
  <si>
    <t>KHKOS</t>
  </si>
  <si>
    <t>Port Authority Of Sihanoukville</t>
  </si>
  <si>
    <t>Sihanoukville</t>
  </si>
  <si>
    <t>KPG01</t>
  </si>
  <si>
    <t>CNKPG</t>
  </si>
  <si>
    <t>Heng Ken Transportation Ltd</t>
  </si>
  <si>
    <t>Kaiping</t>
  </si>
  <si>
    <t>KPG02</t>
  </si>
  <si>
    <t>ChuKong Kaiping Transhipment&amp;TsptCo</t>
  </si>
  <si>
    <t>KPG03</t>
  </si>
  <si>
    <t>Guangdong IVL PET Polymer Co.,Ltd.</t>
  </si>
  <si>
    <t>KRA01</t>
  </si>
  <si>
    <t>RUKRA</t>
  </si>
  <si>
    <t>BLTK  railway</t>
  </si>
  <si>
    <t>Krasnoyarsk</t>
  </si>
  <si>
    <t>KRI01</t>
  </si>
  <si>
    <t>INKRI</t>
  </si>
  <si>
    <t>NAVAYUGA CONTAINER TERMINAL PVT LTD</t>
  </si>
  <si>
    <t>Krishnapatnam</t>
  </si>
  <si>
    <t>KRS01</t>
  </si>
  <si>
    <t>NOKRS</t>
  </si>
  <si>
    <t>Kristiansand Shipping Terminal</t>
  </si>
  <si>
    <t>Kristiansand</t>
  </si>
  <si>
    <t>KSM11</t>
  </si>
  <si>
    <t>JPKSM</t>
  </si>
  <si>
    <t>Kashima Terminal</t>
  </si>
  <si>
    <t>Kashima</t>
  </si>
  <si>
    <t>KST01</t>
  </si>
  <si>
    <t>KZKST</t>
  </si>
  <si>
    <t>Kostanai Rail Station</t>
  </si>
  <si>
    <t>Kostanai</t>
  </si>
  <si>
    <t>KSU01</t>
  </si>
  <si>
    <t>NOKSU</t>
  </si>
  <si>
    <t>Sea-Cargo Agencies AS</t>
  </si>
  <si>
    <t>Kristiansund</t>
  </si>
  <si>
    <t>KTJ01</t>
  </si>
  <si>
    <t>IDKTJ</t>
  </si>
  <si>
    <t>PT Prima Multi Terminal</t>
  </si>
  <si>
    <t>Kualatanjung</t>
  </si>
  <si>
    <t>KTK01</t>
  </si>
  <si>
    <t>FIKTK</t>
  </si>
  <si>
    <t>Kotka</t>
  </si>
  <si>
    <t>KTK03</t>
  </si>
  <si>
    <t>Multi-Link Terminals Ltd</t>
  </si>
  <si>
    <t>KTN01</t>
  </si>
  <si>
    <t>USKTN</t>
  </si>
  <si>
    <t>Ketchikan</t>
  </si>
  <si>
    <t>KTN02</t>
  </si>
  <si>
    <t>Northland Services Marine Tspt</t>
  </si>
  <si>
    <t>KUA01</t>
  </si>
  <si>
    <t>MYKUA</t>
  </si>
  <si>
    <t>Kuantan Port Consortium Sdn Bhd</t>
  </si>
  <si>
    <t>Kuantan</t>
  </si>
  <si>
    <t>KUP01</t>
  </si>
  <si>
    <t>INKUP</t>
  </si>
  <si>
    <t>Kattupalli Int'l Contaienr Terminal</t>
  </si>
  <si>
    <t>Kattupalli</t>
  </si>
  <si>
    <t>KVX01</t>
  </si>
  <si>
    <t>RUKVX</t>
  </si>
  <si>
    <t>Kirov-Kotlasskiy  Railway</t>
  </si>
  <si>
    <t>Kirov</t>
  </si>
  <si>
    <t>KWI01</t>
  </si>
  <si>
    <t>NLKWI</t>
  </si>
  <si>
    <t>ITV Cuijk</t>
  </si>
  <si>
    <t>Katwijk</t>
  </si>
  <si>
    <t>KYE01</t>
  </si>
  <si>
    <t>LBKYE</t>
  </si>
  <si>
    <t>TRIPOLI Container Terminal</t>
  </si>
  <si>
    <t>Tripoli</t>
  </si>
  <si>
    <t>KZP01</t>
  </si>
  <si>
    <t>RUKZP</t>
  </si>
  <si>
    <t>Kavkaz Container Terminal</t>
  </si>
  <si>
    <t>Kavkaz</t>
  </si>
  <si>
    <t>KZU01</t>
  </si>
  <si>
    <t>IQKZU</t>
  </si>
  <si>
    <t>Terminal Khor Al-Zubair</t>
  </si>
  <si>
    <t>Khor Al Zubair</t>
  </si>
  <si>
    <t>LAE01</t>
  </si>
  <si>
    <t>PGLAE</t>
  </si>
  <si>
    <t>Lae Wharf</t>
  </si>
  <si>
    <t>Lae</t>
  </si>
  <si>
    <t>LAE02</t>
  </si>
  <si>
    <t>Riback Stevedore</t>
  </si>
  <si>
    <t>LAG01</t>
  </si>
  <si>
    <t>VELAG</t>
  </si>
  <si>
    <t>Port of La Guaira</t>
  </si>
  <si>
    <t>La Guaira</t>
  </si>
  <si>
    <t>LAI01</t>
  </si>
  <si>
    <t>CNLAI</t>
  </si>
  <si>
    <t>Cheng Hai Lai Wu Star Ocean Port</t>
  </si>
  <si>
    <t>Laiwu</t>
  </si>
  <si>
    <t>LAN02</t>
  </si>
  <si>
    <t>CNLAN</t>
  </si>
  <si>
    <t>keppei logistics (foshan) ltd.</t>
  </si>
  <si>
    <t>Lanshi</t>
  </si>
  <si>
    <t>LAR01</t>
  </si>
  <si>
    <t>NOLAR</t>
  </si>
  <si>
    <t>Larvik Container Terminal</t>
  </si>
  <si>
    <t>Larvik</t>
  </si>
  <si>
    <t>LAS01</t>
  </si>
  <si>
    <t>USLAS</t>
  </si>
  <si>
    <t>West Basin Container Terminal(WBCT)</t>
  </si>
  <si>
    <t>Los Angeles</t>
  </si>
  <si>
    <t>LAS02</t>
  </si>
  <si>
    <t>Marine Terminal CORP(MTC)</t>
  </si>
  <si>
    <t>LAS03</t>
  </si>
  <si>
    <t>Yusen Terminal (YTI)</t>
  </si>
  <si>
    <t>LAS04</t>
  </si>
  <si>
    <t>Trapac Inc.</t>
  </si>
  <si>
    <t>LAS05</t>
  </si>
  <si>
    <t>Evergreen Container Terminal</t>
  </si>
  <si>
    <t>LAS06</t>
  </si>
  <si>
    <t>APMT</t>
  </si>
  <si>
    <t>LAS07</t>
  </si>
  <si>
    <t>American President Line</t>
  </si>
  <si>
    <t>LAT01</t>
  </si>
  <si>
    <t>SYLAT</t>
  </si>
  <si>
    <t>Lattakia Port</t>
  </si>
  <si>
    <t>Lattakia</t>
  </si>
  <si>
    <t>LBC01</t>
  </si>
  <si>
    <t>DELBC</t>
  </si>
  <si>
    <t>Luebecker Hafen-Gesellschaft mbH</t>
  </si>
  <si>
    <t>Luebeck</t>
  </si>
  <si>
    <t>LBU01</t>
  </si>
  <si>
    <t>MYLBU</t>
  </si>
  <si>
    <t>Labuan Port Authority</t>
  </si>
  <si>
    <t>Labuan</t>
  </si>
  <si>
    <t>LCH01</t>
  </si>
  <si>
    <t>LCMT</t>
  </si>
  <si>
    <t>LCH02</t>
  </si>
  <si>
    <t>Laem Chabang Container (B2)</t>
  </si>
  <si>
    <t>LCH03</t>
  </si>
  <si>
    <t>Laem Chabang Container (B3)</t>
  </si>
  <si>
    <t>LCH04</t>
  </si>
  <si>
    <t>Laem Chabang Container (B4)</t>
  </si>
  <si>
    <t>LCH05</t>
  </si>
  <si>
    <t>Laem Chabang Container</t>
  </si>
  <si>
    <t>LCH06</t>
  </si>
  <si>
    <t>Evergreen Ctn Tml Thailand (ECTT)</t>
  </si>
  <si>
    <t>LCH07</t>
  </si>
  <si>
    <t>Hutchison LaemChabang Terminal(C1C2</t>
  </si>
  <si>
    <t>LCH08</t>
  </si>
  <si>
    <t>LCH09</t>
  </si>
  <si>
    <t>Laem Chabang Int'l Tml Co (LCIT C3)</t>
  </si>
  <si>
    <t>LCH40</t>
  </si>
  <si>
    <t>Hutchison LaemChabang Terminal(D1)</t>
  </si>
  <si>
    <t>LCH41</t>
  </si>
  <si>
    <t>LAEM CHABANG COASTAL TERMINAL</t>
  </si>
  <si>
    <t>LCH42</t>
  </si>
  <si>
    <t>SIAM COMMERICAL SEAPORT CO.,LTD</t>
  </si>
  <si>
    <t>LDA01</t>
  </si>
  <si>
    <t>AOLDA</t>
  </si>
  <si>
    <t>Sogester</t>
  </si>
  <si>
    <t>Luanda</t>
  </si>
  <si>
    <t>LDA02</t>
  </si>
  <si>
    <t>Soportos</t>
  </si>
  <si>
    <t>LEC01</t>
  </si>
  <si>
    <t>CNLEC</t>
  </si>
  <si>
    <t>Guangdong Foshan Pule Logistics Co.</t>
  </si>
  <si>
    <t>Lecong</t>
  </si>
  <si>
    <t>LED01</t>
  </si>
  <si>
    <t>RULED</t>
  </si>
  <si>
    <t>First Container Terminal (PKT)</t>
  </si>
  <si>
    <t>St. Petersburg</t>
  </si>
  <si>
    <t>LED02</t>
  </si>
  <si>
    <t>Int'l Container Terminal (ICT)</t>
  </si>
  <si>
    <t>LED03</t>
  </si>
  <si>
    <t>Northern Warf Navy Plant</t>
  </si>
  <si>
    <t>LED04</t>
  </si>
  <si>
    <t>PetroLesPort (PLP)</t>
  </si>
  <si>
    <t>LED05</t>
  </si>
  <si>
    <t>1st Region of SeaPort St.Petersburg</t>
  </si>
  <si>
    <t>LED06</t>
  </si>
  <si>
    <t>2nd Region of SeaPort St.Petersburg</t>
  </si>
  <si>
    <t>LED07</t>
  </si>
  <si>
    <t>OOO "Moby Dik"</t>
  </si>
  <si>
    <t>LED08</t>
  </si>
  <si>
    <t>Container Terminal Saint-Petersburg</t>
  </si>
  <si>
    <t>LED09</t>
  </si>
  <si>
    <t>Neva-Metall, Private Joint Stock</t>
  </si>
  <si>
    <t>LED40</t>
  </si>
  <si>
    <t>Sea Fish Port</t>
  </si>
  <si>
    <t>LED41</t>
  </si>
  <si>
    <t>BRONKA</t>
  </si>
  <si>
    <t>LEH01</t>
  </si>
  <si>
    <t>Atlantic Terminal Le Haver</t>
  </si>
  <si>
    <t>Le Havre</t>
  </si>
  <si>
    <t>LEH03</t>
  </si>
  <si>
    <t>Terminaux de Normandie</t>
  </si>
  <si>
    <t>LEH04</t>
  </si>
  <si>
    <t>Terminal Bougainville</t>
  </si>
  <si>
    <t>LEH05</t>
  </si>
  <si>
    <t>Terminal Porte Oceane</t>
  </si>
  <si>
    <t>Terminal de France</t>
  </si>
  <si>
    <t>Terminal de l'Europe</t>
  </si>
  <si>
    <t>LEH09</t>
  </si>
  <si>
    <t>TNMSC</t>
  </si>
  <si>
    <t>LEI01</t>
  </si>
  <si>
    <t>PTLEI</t>
  </si>
  <si>
    <t>TCL-Tml De Contentores De Leixoes</t>
  </si>
  <si>
    <t>Leixoes</t>
  </si>
  <si>
    <t>LFW01</t>
  </si>
  <si>
    <t>TGLFW</t>
  </si>
  <si>
    <t>Togo Terminal  Lome</t>
  </si>
  <si>
    <t>Lome</t>
  </si>
  <si>
    <t>LGB01</t>
  </si>
  <si>
    <t>USLGB</t>
  </si>
  <si>
    <t>Pacific Container Terminal</t>
  </si>
  <si>
    <t>Long Beach</t>
  </si>
  <si>
    <t>LGB02</t>
  </si>
  <si>
    <t>(CFS)Sunway</t>
  </si>
  <si>
    <t>LGB03</t>
  </si>
  <si>
    <t>ITS / K-Line Terminal</t>
  </si>
  <si>
    <t>LGB04</t>
  </si>
  <si>
    <t>Hanjin Container Terminal</t>
  </si>
  <si>
    <t>LGB05</t>
  </si>
  <si>
    <t>Hanjin Terminal - Pier T</t>
  </si>
  <si>
    <t>LGB06</t>
  </si>
  <si>
    <t>Pier A</t>
  </si>
  <si>
    <t>LGB07</t>
  </si>
  <si>
    <t>Long Beach Container Terminal , LLC</t>
  </si>
  <si>
    <t>LGB08</t>
  </si>
  <si>
    <t>LGP01</t>
  </si>
  <si>
    <t>GBLGP</t>
  </si>
  <si>
    <t>London Gateway</t>
  </si>
  <si>
    <t>LIH01</t>
  </si>
  <si>
    <t>CNLIH</t>
  </si>
  <si>
    <t>Lianhuashan Container Terminal</t>
  </si>
  <si>
    <t>Lianhuashan</t>
  </si>
  <si>
    <t>LIK01</t>
  </si>
  <si>
    <t>TRLIK</t>
  </si>
  <si>
    <t>Limak Port</t>
  </si>
  <si>
    <t>Limak</t>
  </si>
  <si>
    <t>LIS01</t>
  </si>
  <si>
    <t>PTLIS</t>
  </si>
  <si>
    <t>LISCONT</t>
  </si>
  <si>
    <t>Lisbon</t>
  </si>
  <si>
    <t>LIS02</t>
  </si>
  <si>
    <t>SOTAGUS</t>
  </si>
  <si>
    <t>LIV01</t>
  </si>
  <si>
    <t>GBLIV</t>
  </si>
  <si>
    <t>Coastal Containers Liverpool</t>
  </si>
  <si>
    <t>Liverpool</t>
  </si>
  <si>
    <t>LIV02</t>
  </si>
  <si>
    <t>Liverpool 2 Container Terminal</t>
  </si>
  <si>
    <t>LIW01</t>
  </si>
  <si>
    <t>CNLIW</t>
  </si>
  <si>
    <t>Jiangxi Lee&amp;Man Paper Mfg. Ltd</t>
  </si>
  <si>
    <t>Liwen</t>
  </si>
  <si>
    <t>LJO01</t>
  </si>
  <si>
    <t>CNLJO</t>
  </si>
  <si>
    <t>Shunde Easy-To Logistics Co.,Ltd</t>
  </si>
  <si>
    <t>Lunjiao</t>
  </si>
  <si>
    <t>LKU01</t>
  </si>
  <si>
    <t>CNLKU</t>
  </si>
  <si>
    <t>Shandong Longkou Port Authority</t>
  </si>
  <si>
    <t>Longkou</t>
  </si>
  <si>
    <t>LLU01</t>
  </si>
  <si>
    <t>CNSUD</t>
  </si>
  <si>
    <t>Guangdong Shunde Leliu Wharf&amp;Ctn Co</t>
  </si>
  <si>
    <t>Shunde</t>
  </si>
  <si>
    <t>LMN01</t>
  </si>
  <si>
    <t>CNLMN</t>
  </si>
  <si>
    <t>Zhejiang Long Men Gang Wu Co.,Ltd</t>
  </si>
  <si>
    <t>Longmen</t>
  </si>
  <si>
    <t>LMS01</t>
  </si>
  <si>
    <t>CYLMS</t>
  </si>
  <si>
    <t>Limassol Port</t>
  </si>
  <si>
    <t>Limassol</t>
  </si>
  <si>
    <t>LMS02</t>
  </si>
  <si>
    <t>DP World Limassol</t>
  </si>
  <si>
    <t>LND01</t>
  </si>
  <si>
    <t>NOLND</t>
  </si>
  <si>
    <t>Nor-Cargo Terminal</t>
  </si>
  <si>
    <t>Lyngdal</t>
  </si>
  <si>
    <t>LNZ11</t>
  </si>
  <si>
    <t>ATLNZ</t>
  </si>
  <si>
    <t>LINZ SERVICE GmbH</t>
  </si>
  <si>
    <t>Linz</t>
  </si>
  <si>
    <t>LOH01</t>
  </si>
  <si>
    <t>CNLOH</t>
  </si>
  <si>
    <t>Chongqing Luohuang Port Co., LTD</t>
  </si>
  <si>
    <t>Luohuang</t>
  </si>
  <si>
    <t>LOH31</t>
  </si>
  <si>
    <t>National railway Xiaonanya station</t>
  </si>
  <si>
    <t>LOS01</t>
  </si>
  <si>
    <t>NGLOS</t>
  </si>
  <si>
    <t>Lagos</t>
  </si>
  <si>
    <t>LOS02</t>
  </si>
  <si>
    <t>Tin-can Island Ctn Tml (TICT)</t>
  </si>
  <si>
    <t>LOS03</t>
  </si>
  <si>
    <t>LOS04</t>
  </si>
  <si>
    <t>Ports &amp; Cargo Handling Services</t>
  </si>
  <si>
    <t>LOS05</t>
  </si>
  <si>
    <t>Five Star Logistics Terminal</t>
  </si>
  <si>
    <t>LOS06</t>
  </si>
  <si>
    <t>Enl Consortium Limited Apapa Lagos</t>
  </si>
  <si>
    <t>LOS07</t>
  </si>
  <si>
    <t>EKO SUPPORT SERVICES LIMITED</t>
  </si>
  <si>
    <t>LOS08</t>
  </si>
  <si>
    <t>Samsung Heavy Industries</t>
  </si>
  <si>
    <t>LPA01</t>
  </si>
  <si>
    <t>ESLPA</t>
  </si>
  <si>
    <t>La Luz S.A. Tml de Contenedores</t>
  </si>
  <si>
    <t>Las palmas</t>
  </si>
  <si>
    <t>LPA02</t>
  </si>
  <si>
    <t>Lineas Maritimas Canarias S.A.</t>
  </si>
  <si>
    <t>LPA03</t>
  </si>
  <si>
    <t>OPCSA</t>
  </si>
  <si>
    <t>LPI01</t>
  </si>
  <si>
    <t>CNLPI</t>
  </si>
  <si>
    <t>Sanshui Nanbian Yingfeng Port Co.</t>
  </si>
  <si>
    <t>Leping</t>
  </si>
  <si>
    <t>LQN01</t>
  </si>
  <si>
    <t>CLLQN</t>
  </si>
  <si>
    <t>Puerto de Lirquen S.A.</t>
  </si>
  <si>
    <t>Lirquen</t>
  </si>
  <si>
    <t>LSS01</t>
  </si>
  <si>
    <t>RULSS</t>
  </si>
  <si>
    <t>Lesosibirsk railway station</t>
  </si>
  <si>
    <t>Lesosibirsk</t>
  </si>
  <si>
    <t>LTK01</t>
  </si>
  <si>
    <t>FJLTK</t>
  </si>
  <si>
    <t>Queen's Wharf</t>
  </si>
  <si>
    <t>Lautoka</t>
  </si>
  <si>
    <t>LTK02</t>
  </si>
  <si>
    <t>Fiji Ports Terminal Limited</t>
  </si>
  <si>
    <t>LTO01</t>
  </si>
  <si>
    <t>CNLTO</t>
  </si>
  <si>
    <t>Dongguan Longtong Ctn Terminal Co.</t>
  </si>
  <si>
    <t>Longtong</t>
  </si>
  <si>
    <t>LUH11</t>
  </si>
  <si>
    <t>DELUH</t>
  </si>
  <si>
    <t>CONTARGO Ludwigshafen GmbH</t>
  </si>
  <si>
    <t>Ludwigshafen</t>
  </si>
  <si>
    <t>LVO01</t>
  </si>
  <si>
    <t>ITLVO</t>
  </si>
  <si>
    <t>Terminal Darsena Toscana Srl</t>
  </si>
  <si>
    <t>Livorno</t>
  </si>
  <si>
    <t>LYG01</t>
  </si>
  <si>
    <t>CNLYG</t>
  </si>
  <si>
    <t>Lianyungang China Shipping Ctn Tml</t>
  </si>
  <si>
    <t>Lianyungang</t>
  </si>
  <si>
    <t>LYG02</t>
  </si>
  <si>
    <t>Lianyungang Xinyuntai Terminal Co.</t>
  </si>
  <si>
    <t>LYG03</t>
  </si>
  <si>
    <t>Lianyungang Xinhaiwan Seaport Co.</t>
  </si>
  <si>
    <t>LYT01</t>
  </si>
  <si>
    <t>NZLYT</t>
  </si>
  <si>
    <t>Lyttelton Port Co</t>
  </si>
  <si>
    <t>Lyttelton</t>
  </si>
  <si>
    <t>LYU01</t>
  </si>
  <si>
    <t>CNLYU</t>
  </si>
  <si>
    <t>Fuzhou Luoyuan Terminal Co.,Ltd</t>
  </si>
  <si>
    <t>Luoyuan</t>
  </si>
  <si>
    <t>LZC02</t>
  </si>
  <si>
    <t>MXLZC</t>
  </si>
  <si>
    <t>LC Tml Portuaria de Contenedores SA</t>
  </si>
  <si>
    <t>Lazaro Cardenas</t>
  </si>
  <si>
    <t>LZH01</t>
  </si>
  <si>
    <t>CNLZH</t>
  </si>
  <si>
    <t>Liuzhou Zhe Gu Jiang Terminal</t>
  </si>
  <si>
    <t>Liuzhou</t>
  </si>
  <si>
    <t>LZH02</t>
  </si>
  <si>
    <t>Guangxi Wuxuan Julong Shipping Co.</t>
  </si>
  <si>
    <t>LZH03</t>
  </si>
  <si>
    <t>Liu Zhou Shi Gang Bu Gong Si</t>
  </si>
  <si>
    <t>LZH04</t>
  </si>
  <si>
    <t>Guangxi Wuxuan Pinan Shipping Ltd</t>
  </si>
  <si>
    <t>LZO01</t>
  </si>
  <si>
    <t>CNLZO</t>
  </si>
  <si>
    <t>Yantai Laizhou Operation Station</t>
  </si>
  <si>
    <t>Laizhou</t>
  </si>
  <si>
    <t>LZO02</t>
  </si>
  <si>
    <t>China Overseas Port(Laizhou)Co.,Ltd</t>
  </si>
  <si>
    <t>LZU01</t>
  </si>
  <si>
    <t>CNLZU</t>
  </si>
  <si>
    <t>LuZhou Int'l Container Company</t>
  </si>
  <si>
    <t>Luzhou</t>
  </si>
  <si>
    <t>MAA01</t>
  </si>
  <si>
    <t>INMAA</t>
  </si>
  <si>
    <t>Chennai Container Terminal (CCTL)</t>
  </si>
  <si>
    <t>Chennai</t>
  </si>
  <si>
    <t>MAA02</t>
  </si>
  <si>
    <t>Chennai Container Tml Ltd(CCTL)</t>
  </si>
  <si>
    <t>MAA03</t>
  </si>
  <si>
    <t>Chennai Int'l Terminals  Pvt Ltd.,</t>
  </si>
  <si>
    <t>MAE01</t>
  </si>
  <si>
    <t>CUMAE</t>
  </si>
  <si>
    <t>Terminal de Contenedores de Mariel</t>
  </si>
  <si>
    <t>Mariel</t>
  </si>
  <si>
    <t>MAN01</t>
  </si>
  <si>
    <t>CNMAN</t>
  </si>
  <si>
    <t>Tianshun Port Co., Ltd.</t>
  </si>
  <si>
    <t>Ma'anshan</t>
  </si>
  <si>
    <t>MAN03</t>
  </si>
  <si>
    <t>Port (Group) Co., Ltd.</t>
  </si>
  <si>
    <t>MAR01</t>
  </si>
  <si>
    <t>VEMAR</t>
  </si>
  <si>
    <t>Port of Maracaibo</t>
  </si>
  <si>
    <t>Maracaibo</t>
  </si>
  <si>
    <t>MAT02</t>
  </si>
  <si>
    <t>CDMAT</t>
  </si>
  <si>
    <t>Matadi</t>
  </si>
  <si>
    <t>ZRMAT</t>
  </si>
  <si>
    <t>MAY01</t>
  </si>
  <si>
    <t>NOMAY</t>
  </si>
  <si>
    <t>Bring Cargo AS</t>
  </si>
  <si>
    <t>Maaloy</t>
  </si>
  <si>
    <t>MBA01</t>
  </si>
  <si>
    <t>KEMBA</t>
  </si>
  <si>
    <t>Mombasa Container Terminal</t>
  </si>
  <si>
    <t>Mombasa</t>
  </si>
  <si>
    <t>MBA02</t>
  </si>
  <si>
    <t>Kenya Ports Authority</t>
  </si>
  <si>
    <t>MCH01</t>
  </si>
  <si>
    <t>CNMCH</t>
  </si>
  <si>
    <t>Yun Xun Container Traffic Co., Ltd</t>
  </si>
  <si>
    <t>Machong</t>
  </si>
  <si>
    <t>MCH02</t>
  </si>
  <si>
    <t>Royal Vessel Int'l Ltd (Dongguan)</t>
  </si>
  <si>
    <t>MCU01</t>
  </si>
  <si>
    <t>MOMCU</t>
  </si>
  <si>
    <t>Port Interior Macau</t>
  </si>
  <si>
    <t>Macau</t>
  </si>
  <si>
    <t>MCU02</t>
  </si>
  <si>
    <t>Wing Luen Fat Shipping Ltd</t>
  </si>
  <si>
    <t>MCW01</t>
  </si>
  <si>
    <t>RUMCW</t>
  </si>
  <si>
    <t>Hovrino</t>
  </si>
  <si>
    <t>Moscow</t>
  </si>
  <si>
    <t>MCW02</t>
  </si>
  <si>
    <t>Vorotynsk</t>
  </si>
  <si>
    <t>MCW03</t>
  </si>
  <si>
    <t>Kresty</t>
  </si>
  <si>
    <t>MCW04</t>
  </si>
  <si>
    <t>VORSINO</t>
  </si>
  <si>
    <t>MCW05</t>
  </si>
  <si>
    <t>Kupafna railway station</t>
  </si>
  <si>
    <t>MCW06</t>
  </si>
  <si>
    <t>Selyatino Railway station</t>
  </si>
  <si>
    <t>MCW07</t>
  </si>
  <si>
    <t>TLC Beliy Rast</t>
  </si>
  <si>
    <t>MDO01</t>
  </si>
  <si>
    <t>CVMDO</t>
  </si>
  <si>
    <t>Enapor, S.A.</t>
  </si>
  <si>
    <t>Mindelo</t>
  </si>
  <si>
    <t>MEH11</t>
  </si>
  <si>
    <t>BEMEH</t>
  </si>
  <si>
    <t>WCT CVBA</t>
  </si>
  <si>
    <t>Meerhout</t>
  </si>
  <si>
    <t>MEL01</t>
  </si>
  <si>
    <t>AUMEL</t>
  </si>
  <si>
    <t>Patrick Stevedores Operations Pty.</t>
  </si>
  <si>
    <t>Melbourne</t>
  </si>
  <si>
    <t>MEL02</t>
  </si>
  <si>
    <t>DP World Australia Limited.</t>
  </si>
  <si>
    <t>MEL44</t>
  </si>
  <si>
    <t>Victoria Int'l Container Terminal</t>
  </si>
  <si>
    <t>MEL45</t>
  </si>
  <si>
    <t>Toll ANL Bass Strait Shipping MEL</t>
  </si>
  <si>
    <t>MEL46</t>
  </si>
  <si>
    <t>SeaRoad Shipping Melbourne</t>
  </si>
  <si>
    <t>MEL47</t>
  </si>
  <si>
    <t>Australia Amalgamated Terminal</t>
  </si>
  <si>
    <t>MER01</t>
  </si>
  <si>
    <t>TRMER</t>
  </si>
  <si>
    <t>Mersin Int'l Port Management Inc.</t>
  </si>
  <si>
    <t>Mersin</t>
  </si>
  <si>
    <t>MFG01</t>
  </si>
  <si>
    <t>CNMFG</t>
  </si>
  <si>
    <t>Turbo Maritime Agency(Mafang)Office</t>
  </si>
  <si>
    <t>Mafang</t>
  </si>
  <si>
    <t>MGL01</t>
  </si>
  <si>
    <t>BDMGL</t>
  </si>
  <si>
    <t>Mongla Port Authority</t>
  </si>
  <si>
    <t>Mongla</t>
  </si>
  <si>
    <t>MHG01</t>
  </si>
  <si>
    <t>DEMHG</t>
  </si>
  <si>
    <t>Mannheim Railway Station</t>
  </si>
  <si>
    <t>Mannheim</t>
  </si>
  <si>
    <t>MHG12</t>
  </si>
  <si>
    <t>Contargo Rhein-Neckar GmbH</t>
  </si>
  <si>
    <t>MIA01</t>
  </si>
  <si>
    <t>USMIA</t>
  </si>
  <si>
    <t>Port of Miami Lummus lsland Cont</t>
  </si>
  <si>
    <t>Miami</t>
  </si>
  <si>
    <t>MIA02</t>
  </si>
  <si>
    <t>Port of Miami Terminal Pomtoc</t>
  </si>
  <si>
    <t>MIA03</t>
  </si>
  <si>
    <t>South Florida Container Terminal</t>
  </si>
  <si>
    <t>MIS01</t>
  </si>
  <si>
    <t>CNMIS</t>
  </si>
  <si>
    <t>GuangzhouGreatingStorage&amp;Forwarding</t>
  </si>
  <si>
    <t>Miaoshawei</t>
  </si>
  <si>
    <t>MJF01</t>
  </si>
  <si>
    <t>NOMJF</t>
  </si>
  <si>
    <t>Mosjoen havn KF</t>
  </si>
  <si>
    <t>Mosjoen</t>
  </si>
  <si>
    <t>MKX01</t>
  </si>
  <si>
    <t>YEMKX</t>
  </si>
  <si>
    <t>Mukalla Port</t>
  </si>
  <si>
    <t>Mukalla</t>
  </si>
  <si>
    <t>MLE01</t>
  </si>
  <si>
    <t>MVMLE</t>
  </si>
  <si>
    <t>Maldives Ports Limited</t>
  </si>
  <si>
    <t>Male</t>
  </si>
  <si>
    <t>MLN01</t>
  </si>
  <si>
    <t>ESMLN</t>
  </si>
  <si>
    <t>Jose Salama &amp; Cia</t>
  </si>
  <si>
    <t>Melilla</t>
  </si>
  <si>
    <t>MLT01</t>
  </si>
  <si>
    <t>MTMLT</t>
  </si>
  <si>
    <t>Malta Freeport Terminals Ltd</t>
  </si>
  <si>
    <t>Malta Freeport</t>
  </si>
  <si>
    <t>MLW01</t>
  </si>
  <si>
    <t>LRMLW</t>
  </si>
  <si>
    <t>BOLLORE TRANSPORT AND LOG.LIBERIA</t>
  </si>
  <si>
    <t>Monrovia</t>
  </si>
  <si>
    <t>MMA01</t>
  </si>
  <si>
    <t>SEMMA</t>
  </si>
  <si>
    <t>Port of Malmoe</t>
  </si>
  <si>
    <t>Malmo</t>
  </si>
  <si>
    <t>MNK01</t>
  </si>
  <si>
    <t>BYMNK</t>
  </si>
  <si>
    <t>Kolyadichi railway station</t>
  </si>
  <si>
    <t>Minsk</t>
  </si>
  <si>
    <t>MNL01</t>
  </si>
  <si>
    <t>PHMNN</t>
  </si>
  <si>
    <t>Int'l Container Tml Services, Inc</t>
  </si>
  <si>
    <t>Manila North Harbour</t>
  </si>
  <si>
    <t>MNL02</t>
  </si>
  <si>
    <t>PHMNS</t>
  </si>
  <si>
    <t>Asian Terminal Incorporated</t>
  </si>
  <si>
    <t>Manila South Harbour</t>
  </si>
  <si>
    <t>MNL03</t>
  </si>
  <si>
    <t>Manila North Harbor Port</t>
  </si>
  <si>
    <t>MNY01</t>
  </si>
  <si>
    <t>CNMNY</t>
  </si>
  <si>
    <t>Guangxi Mingyan Special Cement Ltd.</t>
  </si>
  <si>
    <t>Mingyan</t>
  </si>
  <si>
    <t>MOB01</t>
  </si>
  <si>
    <t>USMOB</t>
  </si>
  <si>
    <t>APM Terminals Mobile, AL</t>
  </si>
  <si>
    <t>Mobile</t>
  </si>
  <si>
    <t>MOE01</t>
  </si>
  <si>
    <t>NLMOE</t>
  </si>
  <si>
    <t>Delta Marine Terminal B.V.</t>
  </si>
  <si>
    <t>Moerdijk</t>
  </si>
  <si>
    <t>MOE21</t>
  </si>
  <si>
    <t>Combined Terminal Moerdijk (C.C.T)</t>
  </si>
  <si>
    <t>MOJ01</t>
  </si>
  <si>
    <t>JPMOJ</t>
  </si>
  <si>
    <t>Tachinoura No1&amp;2 Container Terminal</t>
  </si>
  <si>
    <t>Moji</t>
  </si>
  <si>
    <t>MOJ02</t>
  </si>
  <si>
    <t>MOJ03</t>
  </si>
  <si>
    <t>Tachinoura No.2 Container Terminal</t>
  </si>
  <si>
    <t>MOL01</t>
  </si>
  <si>
    <t>NOMOL</t>
  </si>
  <si>
    <t>Moldegaard Maritime Logistics AS</t>
  </si>
  <si>
    <t>Molde</t>
  </si>
  <si>
    <t>MPM01</t>
  </si>
  <si>
    <t>MZMPM</t>
  </si>
  <si>
    <t>DP WORLD</t>
  </si>
  <si>
    <t>Maputo</t>
  </si>
  <si>
    <t>MRA01</t>
  </si>
  <si>
    <t>LYMRA</t>
  </si>
  <si>
    <t>Misurata Free Zone Libya</t>
  </si>
  <si>
    <t>Misurata</t>
  </si>
  <si>
    <t>MRK01</t>
  </si>
  <si>
    <t>IDMRK</t>
  </si>
  <si>
    <t>Merak Mas Port</t>
  </si>
  <si>
    <t>Merak</t>
  </si>
  <si>
    <t>MRN01</t>
  </si>
  <si>
    <t>ESMRN</t>
  </si>
  <si>
    <t>Termarin</t>
  </si>
  <si>
    <t>Marin</t>
  </si>
  <si>
    <t>MRS03</t>
  </si>
  <si>
    <t>FRMRS</t>
  </si>
  <si>
    <t>Med Europe Terminal</t>
  </si>
  <si>
    <t>Marseilles</t>
  </si>
  <si>
    <t>MSD01</t>
  </si>
  <si>
    <t>QAMSD</t>
  </si>
  <si>
    <t>Qatar Chemical Company</t>
  </si>
  <si>
    <t>Mesaieed</t>
  </si>
  <si>
    <t>MSD02</t>
  </si>
  <si>
    <t>Qatar Petrochemical Company</t>
  </si>
  <si>
    <t>MSD03</t>
  </si>
  <si>
    <t>Qatofin Company Limited</t>
  </si>
  <si>
    <t>MSD04</t>
  </si>
  <si>
    <t>Qatar Aluminium Limited (Q.S.C)</t>
  </si>
  <si>
    <t>MSS01</t>
  </si>
  <si>
    <t>NOMSS</t>
  </si>
  <si>
    <t>GREENCARRIER SHIPPING &amp; LOGISTICS</t>
  </si>
  <si>
    <t>Moss</t>
  </si>
  <si>
    <t>MSY01</t>
  </si>
  <si>
    <t>USMSY</t>
  </si>
  <si>
    <t>P&amp;O Ports</t>
  </si>
  <si>
    <t>New Orleans</t>
  </si>
  <si>
    <t>MSY02</t>
  </si>
  <si>
    <t>MSY03</t>
  </si>
  <si>
    <t>Ceres Gulf</t>
  </si>
  <si>
    <t>MSY04</t>
  </si>
  <si>
    <t>Ports America</t>
  </si>
  <si>
    <t>MTL01</t>
  </si>
  <si>
    <t>FIMTL</t>
  </si>
  <si>
    <t>Oy Hacklin Ltd</t>
  </si>
  <si>
    <t>Mantyluoto</t>
  </si>
  <si>
    <t>MTR01</t>
  </si>
  <si>
    <t>CAMTR</t>
  </si>
  <si>
    <t>Racine</t>
  </si>
  <si>
    <t>Montreal</t>
  </si>
  <si>
    <t>MTR02</t>
  </si>
  <si>
    <t>Cast</t>
  </si>
  <si>
    <t>MTR03</t>
  </si>
  <si>
    <t>Maisonneuve</t>
  </si>
  <si>
    <t>MTR08</t>
  </si>
  <si>
    <t>Viau</t>
  </si>
  <si>
    <t>MUA01</t>
  </si>
  <si>
    <t>BNMUA</t>
  </si>
  <si>
    <t>Pejabat Pengarah Pelabuhan</t>
  </si>
  <si>
    <t>Muara</t>
  </si>
  <si>
    <t>MUN01</t>
  </si>
  <si>
    <t>INMUN</t>
  </si>
  <si>
    <t>ADANI</t>
  </si>
  <si>
    <t>Mundra</t>
  </si>
  <si>
    <t>MUN02</t>
  </si>
  <si>
    <t>MICT</t>
  </si>
  <si>
    <t>MUN03</t>
  </si>
  <si>
    <t>Adani Cma Mundra Container Terminal</t>
  </si>
  <si>
    <t>MUN04</t>
  </si>
  <si>
    <t>Adani Mundra Int'l Container Tml</t>
  </si>
  <si>
    <t>MUR11</t>
  </si>
  <si>
    <t>JPMUR</t>
  </si>
  <si>
    <t>Sakimori Multi-Purpose Int'l CtnTml</t>
  </si>
  <si>
    <t>Muroran</t>
  </si>
  <si>
    <t>MVD01</t>
  </si>
  <si>
    <t>UYMVD</t>
  </si>
  <si>
    <t>Montecon</t>
  </si>
  <si>
    <t>Montevideo</t>
  </si>
  <si>
    <t>MVD03</t>
  </si>
  <si>
    <t>Katoen Natie Terminal Tcp</t>
  </si>
  <si>
    <t>MWN01</t>
  </si>
  <si>
    <t>CNMWN</t>
  </si>
  <si>
    <t>Shenzhen Haixing Harbour DEV.Co Ltd</t>
  </si>
  <si>
    <t>Shenzhen</t>
  </si>
  <si>
    <t>MYJ11</t>
  </si>
  <si>
    <t>JPMYJ</t>
  </si>
  <si>
    <t>Matsuyama Terminal</t>
  </si>
  <si>
    <t>Matsuyama</t>
  </si>
  <si>
    <t>MYK11</t>
  </si>
  <si>
    <t>JPMYK</t>
  </si>
  <si>
    <t>Miyako Terminal</t>
  </si>
  <si>
    <t>Miyako</t>
  </si>
  <si>
    <t>MYY01</t>
  </si>
  <si>
    <t>MYMYY</t>
  </si>
  <si>
    <t>Miri Port Authority</t>
  </si>
  <si>
    <t>Miri</t>
  </si>
  <si>
    <t>MZL01</t>
  </si>
  <si>
    <t>PAMZL</t>
  </si>
  <si>
    <t>Manzanillo International Terminal</t>
  </si>
  <si>
    <t>Manzanillo (PA)</t>
  </si>
  <si>
    <t>MZW01</t>
  </si>
  <si>
    <t>PLMZW</t>
  </si>
  <si>
    <t>PKP Cargo Malaszewicze Rail Station</t>
  </si>
  <si>
    <t>Malaszewicze</t>
  </si>
  <si>
    <t>NAG01</t>
  </si>
  <si>
    <t>CNNAG</t>
  </si>
  <si>
    <t>Tianjin Nangang Industrial Zone</t>
  </si>
  <si>
    <t>Tianjin Nangang</t>
  </si>
  <si>
    <t>NAW01</t>
  </si>
  <si>
    <t>CNNAW</t>
  </si>
  <si>
    <t>Nanwei  Container  Terminal</t>
  </si>
  <si>
    <t>Nanwei</t>
  </si>
  <si>
    <t>NDB01</t>
  </si>
  <si>
    <t>MRNDB</t>
  </si>
  <si>
    <t>Somespa</t>
  </si>
  <si>
    <t>Nouadhibou</t>
  </si>
  <si>
    <t>NGB01</t>
  </si>
  <si>
    <t>CNNGB</t>
  </si>
  <si>
    <t>Ningbo Beilun Int'l Container Co.</t>
  </si>
  <si>
    <t>Ningbo</t>
  </si>
  <si>
    <t>NGB02</t>
  </si>
  <si>
    <t>Second Container Terminal of Ningbo</t>
  </si>
  <si>
    <t>NGB03</t>
  </si>
  <si>
    <t>Ningbo Gangji Terminal Co.,Ltd</t>
  </si>
  <si>
    <t>NGB04</t>
  </si>
  <si>
    <t>Daxie Int'l Container Terminals Co.</t>
  </si>
  <si>
    <t>NGB05</t>
  </si>
  <si>
    <t>Ningbo Yuandong Terminals Limited</t>
  </si>
  <si>
    <t>NGB06</t>
  </si>
  <si>
    <t>Beilun Second Terminal Branch</t>
  </si>
  <si>
    <t>NGB07</t>
  </si>
  <si>
    <t>Meishan-Island Int'l Container Tml</t>
  </si>
  <si>
    <t>NGB08</t>
  </si>
  <si>
    <t>CNZOS</t>
  </si>
  <si>
    <t>Zhoushan Yongzhou Container Tml Ltd</t>
  </si>
  <si>
    <t>zhoushan</t>
  </si>
  <si>
    <t>NGB09</t>
  </si>
  <si>
    <t>NGG01</t>
  </si>
  <si>
    <t>NanKong Wareh&amp; Consolidator Co.,Ltd</t>
  </si>
  <si>
    <t>NGO02</t>
  </si>
  <si>
    <t>JPNGO</t>
  </si>
  <si>
    <t>Nabeta Pier Container Terminal</t>
  </si>
  <si>
    <t>Nagoya</t>
  </si>
  <si>
    <t>NGO03</t>
  </si>
  <si>
    <t>Nagoya Container Berth</t>
  </si>
  <si>
    <t>NGO04</t>
  </si>
  <si>
    <t>Tobishima Minami Container Terminal</t>
  </si>
  <si>
    <t>NGO06</t>
  </si>
  <si>
    <t>NGO08</t>
  </si>
  <si>
    <t>NGO43</t>
  </si>
  <si>
    <t>Tobishima Kita Container Terminal</t>
  </si>
  <si>
    <t>NGO45</t>
  </si>
  <si>
    <t>Tobishima Container Berth (TCB)</t>
  </si>
  <si>
    <t>NGO46</t>
  </si>
  <si>
    <t>Kinjo Pier Container Terminal</t>
  </si>
  <si>
    <t>NHA01</t>
  </si>
  <si>
    <t>JPNHA</t>
  </si>
  <si>
    <t>Naha Container Terminal</t>
  </si>
  <si>
    <t>Naha</t>
  </si>
  <si>
    <t>NIJ01</t>
  </si>
  <si>
    <t>NLNIJ</t>
  </si>
  <si>
    <t>BCTN Nijmegen</t>
  </si>
  <si>
    <t>Nijmegen</t>
  </si>
  <si>
    <t>NIN02</t>
  </si>
  <si>
    <t>CNNIN</t>
  </si>
  <si>
    <t>Fujian Ninglian port  Co.,Ltd</t>
  </si>
  <si>
    <t>Ningde</t>
  </si>
  <si>
    <t>NIN03</t>
  </si>
  <si>
    <t>No. 1 Berth Dingxin Operation Area</t>
  </si>
  <si>
    <t>NIU01</t>
  </si>
  <si>
    <t>CNNIU</t>
  </si>
  <si>
    <t>Nanning Port Dvpt&amp; Invs Niuwan Pier</t>
  </si>
  <si>
    <t>Niuwan</t>
  </si>
  <si>
    <t>NJK01</t>
  </si>
  <si>
    <t>RUNJK</t>
  </si>
  <si>
    <t>Nakhodka Container Terminal</t>
  </si>
  <si>
    <t>Nakhodka</t>
  </si>
  <si>
    <t>NKC01</t>
  </si>
  <si>
    <t>MRNKC</t>
  </si>
  <si>
    <t>Transac</t>
  </si>
  <si>
    <t>Nouakchott</t>
  </si>
  <si>
    <t>NKG01</t>
  </si>
  <si>
    <t>CNNKG</t>
  </si>
  <si>
    <t>Nanjing Int'l Ctn Terminal Co., Ltd</t>
  </si>
  <si>
    <t>Nanjing</t>
  </si>
  <si>
    <t>NKG02</t>
  </si>
  <si>
    <t>Nanjing Port Authorization Longtan</t>
  </si>
  <si>
    <t>NKG03</t>
  </si>
  <si>
    <t>NanJing Port Group Co. 2nd Terminal</t>
  </si>
  <si>
    <t>NKG04</t>
  </si>
  <si>
    <t>Nanjing Port North of The Yangzi Rv</t>
  </si>
  <si>
    <t>NKG32</t>
  </si>
  <si>
    <t>Nanjing Yaohuamen Railway Station</t>
  </si>
  <si>
    <t>NKU01</t>
  </si>
  <si>
    <t>CNNKU</t>
  </si>
  <si>
    <t>Foshan ZYNK Enterprise Investment</t>
  </si>
  <si>
    <t>Nankun</t>
  </si>
  <si>
    <t>NNG01</t>
  </si>
  <si>
    <t>CNNNG</t>
  </si>
  <si>
    <t>Nanning Bai Dai Terminal</t>
  </si>
  <si>
    <t>Nanning</t>
  </si>
  <si>
    <t>NNG02</t>
  </si>
  <si>
    <t>Nanning Port Shitting Co.,Ltd</t>
  </si>
  <si>
    <t>NNM01</t>
  </si>
  <si>
    <t>CANNM</t>
  </si>
  <si>
    <t>DP World Nanaimo</t>
  </si>
  <si>
    <t>Nanaimo</t>
  </si>
  <si>
    <t>NOP01</t>
  </si>
  <si>
    <t>NZNOP</t>
  </si>
  <si>
    <t>Northport</t>
  </si>
  <si>
    <t>NOU01</t>
  </si>
  <si>
    <t>NCNOU</t>
  </si>
  <si>
    <t>Noumea</t>
  </si>
  <si>
    <t>NPE01</t>
  </si>
  <si>
    <t>NZNPE</t>
  </si>
  <si>
    <t>Port Of Napier</t>
  </si>
  <si>
    <t>Napier</t>
  </si>
  <si>
    <t>NPK01</t>
  </si>
  <si>
    <t>ITNPK</t>
  </si>
  <si>
    <t>CO.NA.TE.CO SPA</t>
  </si>
  <si>
    <t>Naples</t>
  </si>
  <si>
    <t>NPK02</t>
  </si>
  <si>
    <t>Terminal Flavio Gioia</t>
  </si>
  <si>
    <t>NPL01</t>
  </si>
  <si>
    <t>NZNPL</t>
  </si>
  <si>
    <t>Port Taranaki Ltd</t>
  </si>
  <si>
    <t>New Plymouth</t>
  </si>
  <si>
    <t>NRK01</t>
  </si>
  <si>
    <t>SENRK</t>
  </si>
  <si>
    <t>Norrkoeping Hamn och Stuvery AB</t>
  </si>
  <si>
    <t>Norrkoping</t>
  </si>
  <si>
    <t>NSH03</t>
  </si>
  <si>
    <t>Nansha Stevedoring Corporation Ltd</t>
  </si>
  <si>
    <t>NSH04</t>
  </si>
  <si>
    <t>Guangzhou South China Oceangate</t>
  </si>
  <si>
    <t>NSH05</t>
  </si>
  <si>
    <t>Nansha Int'l Container Terminal</t>
  </si>
  <si>
    <t>NSH06</t>
  </si>
  <si>
    <t>Guangzhou Nansha United Container</t>
  </si>
  <si>
    <t>NSH14</t>
  </si>
  <si>
    <t>DongFang Int'l Container(Guangzhou)</t>
  </si>
  <si>
    <t>NSH9N</t>
  </si>
  <si>
    <t>Dummy Facility For Nansha</t>
  </si>
  <si>
    <t>NSN01</t>
  </si>
  <si>
    <t>NZNSN</t>
  </si>
  <si>
    <t>Port Nelson Ltd</t>
  </si>
  <si>
    <t>Nelson</t>
  </si>
  <si>
    <t>NSS01</t>
  </si>
  <si>
    <t>DENSS</t>
  </si>
  <si>
    <t>Neuss Trimodal GmbH</t>
  </si>
  <si>
    <t>Neuss</t>
  </si>
  <si>
    <t>NSS11</t>
  </si>
  <si>
    <t>Contargo Neuss GmbH</t>
  </si>
  <si>
    <t>NTG01</t>
  </si>
  <si>
    <t>CNNTG</t>
  </si>
  <si>
    <t>Nantong Port Authority CO., Ltd</t>
  </si>
  <si>
    <t>Nantong</t>
  </si>
  <si>
    <t>NTG03</t>
  </si>
  <si>
    <t>Yancheng Ocean Shipping Tally Co.</t>
  </si>
  <si>
    <t>NTG04</t>
  </si>
  <si>
    <t>Nantong Tonghai Port Co.,Ltd</t>
  </si>
  <si>
    <t>NTG1R</t>
  </si>
  <si>
    <t>NANTONG COSCO SHIPPING KHI SHIP</t>
  </si>
  <si>
    <t>NVA01</t>
  </si>
  <si>
    <t>INNVA</t>
  </si>
  <si>
    <t>Nhava Sheva Int'l Container Tml Ltd</t>
  </si>
  <si>
    <t>Nhava Sheva</t>
  </si>
  <si>
    <t>NVA02</t>
  </si>
  <si>
    <t>Nhava Sheva  JNPT</t>
  </si>
  <si>
    <t>NVA03</t>
  </si>
  <si>
    <t>Gateway Terminals India Pvt.Ltd.</t>
  </si>
  <si>
    <t>NVA04</t>
  </si>
  <si>
    <t>Nhava Sheva(India)Gateway Terminal</t>
  </si>
  <si>
    <t>NVA05</t>
  </si>
  <si>
    <t>Bharat Mumbai Ctn Tmls Private Ltd</t>
  </si>
  <si>
    <t>NVS01</t>
  </si>
  <si>
    <t>RUNVS</t>
  </si>
  <si>
    <t>Novoroslesexport (NLE)</t>
  </si>
  <si>
    <t>Novorossiysk</t>
  </si>
  <si>
    <t>NVS02</t>
  </si>
  <si>
    <t>OJSC Novorossiysk Commercial (NCSP)</t>
  </si>
  <si>
    <t>NVS03</t>
  </si>
  <si>
    <t>JSC NUTEP</t>
  </si>
  <si>
    <t>NVT01</t>
  </si>
  <si>
    <t>BRNVT</t>
  </si>
  <si>
    <t>Portonave S.A.-Navegacao Port Tml</t>
  </si>
  <si>
    <t>Navegantes</t>
  </si>
  <si>
    <t>NWP01</t>
  </si>
  <si>
    <t>CANWP</t>
  </si>
  <si>
    <t>Argentia Freezers &amp; Terminals</t>
  </si>
  <si>
    <t>Argentia</t>
  </si>
  <si>
    <t>Maher Terminal, Berth 64</t>
  </si>
  <si>
    <t>New York</t>
  </si>
  <si>
    <t>NYC02</t>
  </si>
  <si>
    <t>Sealand Services, Inc.</t>
  </si>
  <si>
    <t>NYC03</t>
  </si>
  <si>
    <t>Maher Terminal, Berth 80</t>
  </si>
  <si>
    <t>NYC04</t>
  </si>
  <si>
    <t>Port Newark Container Terminal, LLC</t>
  </si>
  <si>
    <t>NYC05</t>
  </si>
  <si>
    <t>Global Terminals&amp;Container Services</t>
  </si>
  <si>
    <t>NYC06</t>
  </si>
  <si>
    <t>New York Container Terminal</t>
  </si>
  <si>
    <t>NYC07</t>
  </si>
  <si>
    <t>APM Terminals Port Elizabeth</t>
  </si>
  <si>
    <t>NZO01</t>
  </si>
  <si>
    <t>CNNZO</t>
  </si>
  <si>
    <t>Dongguan Pengcheng Warehouse &amp; Tml</t>
  </si>
  <si>
    <t>Nanzhou</t>
  </si>
  <si>
    <t>NZU01</t>
  </si>
  <si>
    <t>CNNZU</t>
  </si>
  <si>
    <t>Foshan Nanzhuang Port</t>
  </si>
  <si>
    <t>Nanzhuang</t>
  </si>
  <si>
    <t>OAK01</t>
  </si>
  <si>
    <t>USOAK</t>
  </si>
  <si>
    <t>Charles P. Howard Terminal</t>
  </si>
  <si>
    <t>Oakland</t>
  </si>
  <si>
    <t>OAK02</t>
  </si>
  <si>
    <t>Ports America Outer Harbor Terminal</t>
  </si>
  <si>
    <t>OAK03</t>
  </si>
  <si>
    <t>Ben E. Nutter Terminal</t>
  </si>
  <si>
    <t>OAK04</t>
  </si>
  <si>
    <t>Hanjin Terminal</t>
  </si>
  <si>
    <t>OAK05</t>
  </si>
  <si>
    <t>SSA Terminal, Berths 57-59</t>
  </si>
  <si>
    <t>OAK07</t>
  </si>
  <si>
    <t>Trapac Inc</t>
  </si>
  <si>
    <t>ODS01</t>
  </si>
  <si>
    <t>UAODS</t>
  </si>
  <si>
    <t>HPC "Ukraine", Odessa Port Ctn Tml</t>
  </si>
  <si>
    <t>Odessa</t>
  </si>
  <si>
    <t>ODS02</t>
  </si>
  <si>
    <t>Brooklyn-Kiev Port LtTD</t>
  </si>
  <si>
    <t>ONN01</t>
  </si>
  <si>
    <t>NGONN</t>
  </si>
  <si>
    <t>West Africa Container Tml Nigeria</t>
  </si>
  <si>
    <t>Onne</t>
  </si>
  <si>
    <t>ONN02</t>
  </si>
  <si>
    <t>Onne Multiiurpose Terminal</t>
  </si>
  <si>
    <t>Norfolk Int'l Terminal (N.I.T.)</t>
  </si>
  <si>
    <t>Norfolk</t>
  </si>
  <si>
    <t>ORF02</t>
  </si>
  <si>
    <t>Portsmouth Marine Termial</t>
  </si>
  <si>
    <t>Virginia International Gateway</t>
  </si>
  <si>
    <t>ORG01</t>
  </si>
  <si>
    <t>NOORG</t>
  </si>
  <si>
    <t>Orkla Shipping Trading AS</t>
  </si>
  <si>
    <t>Orkanger</t>
  </si>
  <si>
    <t>ORK01</t>
  </si>
  <si>
    <t>IEORK</t>
  </si>
  <si>
    <t>Cork Harbour Commissioners</t>
  </si>
  <si>
    <t>Cork</t>
  </si>
  <si>
    <t>ORN01</t>
  </si>
  <si>
    <t>DZORN</t>
  </si>
  <si>
    <t>Entreprise portuaire d'Oran</t>
  </si>
  <si>
    <t>Oran</t>
  </si>
  <si>
    <t>OSA02</t>
  </si>
  <si>
    <t>JPOSA</t>
  </si>
  <si>
    <t>Nanko C-9 Terminal</t>
  </si>
  <si>
    <t>Osaka</t>
  </si>
  <si>
    <t>OSA03</t>
  </si>
  <si>
    <t>Eevergreen Osaka Container Terminal</t>
  </si>
  <si>
    <t>OSA04</t>
  </si>
  <si>
    <t>Nanko C-7 Sankyu Container Terminal</t>
  </si>
  <si>
    <t>OSA05</t>
  </si>
  <si>
    <t>Nanko C-2 Container Terminal</t>
  </si>
  <si>
    <t>OSA08</t>
  </si>
  <si>
    <t>Nanko C-8 Container Terminal</t>
  </si>
  <si>
    <t>OSA09</t>
  </si>
  <si>
    <t>Nanko C-3 Container Terminal</t>
  </si>
  <si>
    <t>OSA40</t>
  </si>
  <si>
    <t>Kamigumi Nanko C-8 Container Tml</t>
  </si>
  <si>
    <t>OSA41</t>
  </si>
  <si>
    <t>Nanko C-6 Terminal</t>
  </si>
  <si>
    <t>OSA42</t>
  </si>
  <si>
    <t>Nanko R2  Container Terminal</t>
  </si>
  <si>
    <t>OSA43</t>
  </si>
  <si>
    <t>Nanko C-4 Container Terminal</t>
  </si>
  <si>
    <t>OSA44</t>
  </si>
  <si>
    <t>Nanko C-1 Container Terminal</t>
  </si>
  <si>
    <t>OSA45</t>
  </si>
  <si>
    <t>Nanko R-3 Container Terminal</t>
  </si>
  <si>
    <t>OSA46</t>
  </si>
  <si>
    <t>Nanko R-4 Terminal</t>
  </si>
  <si>
    <t>OSA47</t>
  </si>
  <si>
    <t>Yumeshima Container Terminal</t>
  </si>
  <si>
    <t>OSA48</t>
  </si>
  <si>
    <t>Nanko R-1 Terminal</t>
  </si>
  <si>
    <t>OSA49</t>
  </si>
  <si>
    <t>Yumeshima C-11 Container Terminal</t>
  </si>
  <si>
    <t>OSH01</t>
  </si>
  <si>
    <t>BYOSH</t>
  </si>
  <si>
    <t>ORSHA-EAST railway station</t>
  </si>
  <si>
    <t>Orsha</t>
  </si>
  <si>
    <t>OSL01</t>
  </si>
  <si>
    <t>NOOSL</t>
  </si>
  <si>
    <t>Yilport Oslo</t>
  </si>
  <si>
    <t>Oslo</t>
  </si>
  <si>
    <t>OSL02</t>
  </si>
  <si>
    <t>Sjursoya Container Terminal</t>
  </si>
  <si>
    <t>OSL03</t>
  </si>
  <si>
    <t>COSCO Shipping Lines Norway</t>
  </si>
  <si>
    <t>OSL11</t>
  </si>
  <si>
    <t>Bring Warehousing AS</t>
  </si>
  <si>
    <t>OTM11</t>
  </si>
  <si>
    <t>FROTM</t>
  </si>
  <si>
    <t>Unikai Ottmarsheim</t>
  </si>
  <si>
    <t>Ottmarsheim</t>
  </si>
  <si>
    <t>OUL01</t>
  </si>
  <si>
    <t>FIOUL</t>
  </si>
  <si>
    <t>Herman Andersson Oy Stevedoring Co.</t>
  </si>
  <si>
    <t>Oulu</t>
  </si>
  <si>
    <t>OUP01</t>
  </si>
  <si>
    <t>CNOUP</t>
  </si>
  <si>
    <t>District Solid Water Co. Oupu Pier</t>
  </si>
  <si>
    <t>Oupu</t>
  </si>
  <si>
    <t>OVB01</t>
  </si>
  <si>
    <t>RUOVB</t>
  </si>
  <si>
    <t>Evrosib terminal Novosibirsk Railway</t>
  </si>
  <si>
    <t>Novosibirsk</t>
  </si>
  <si>
    <t>OVB02</t>
  </si>
  <si>
    <t>Kleschiha  railway</t>
  </si>
  <si>
    <t>OVB03</t>
  </si>
  <si>
    <t>Container Terminal - Novosibirsk  Railway</t>
  </si>
  <si>
    <t>OVB04</t>
  </si>
  <si>
    <t>TK Terminal  railway</t>
  </si>
  <si>
    <t>OVD01</t>
  </si>
  <si>
    <t>NOOVD</t>
  </si>
  <si>
    <t>Hydro Aluminium AS Aardal</t>
  </si>
  <si>
    <t>Aardal</t>
  </si>
  <si>
    <t>PAG01</t>
  </si>
  <si>
    <t>CLPAG</t>
  </si>
  <si>
    <t>Compania Portuaria Mejillones S.A.</t>
  </si>
  <si>
    <t>Puerto Angamos</t>
  </si>
  <si>
    <t>PAI01</t>
  </si>
  <si>
    <t>PEPAI</t>
  </si>
  <si>
    <t>Paita</t>
  </si>
  <si>
    <t>PAP01</t>
  </si>
  <si>
    <t>HTPAP</t>
  </si>
  <si>
    <t>Caribbean Port Services</t>
  </si>
  <si>
    <t>Port-au-Prince</t>
  </si>
  <si>
    <t>PBL01</t>
  </si>
  <si>
    <t>VEPBL</t>
  </si>
  <si>
    <t>Commercial Port I.P.A.P.C.</t>
  </si>
  <si>
    <t>Puerto Cabello</t>
  </si>
  <si>
    <t>PBM01</t>
  </si>
  <si>
    <t>SRPBM</t>
  </si>
  <si>
    <t>nv VSH Transport</t>
  </si>
  <si>
    <t>Paramaribo</t>
  </si>
  <si>
    <t>PCD01</t>
  </si>
  <si>
    <t>CRPCD</t>
  </si>
  <si>
    <t>Sociedad Portuaria De Caldera</t>
  </si>
  <si>
    <t>Puerto Caldera</t>
  </si>
  <si>
    <t>PCS01</t>
  </si>
  <si>
    <t>HNPCS</t>
  </si>
  <si>
    <t>Operadora Portuaria Centroamericana</t>
  </si>
  <si>
    <t>Puerto Cortes</t>
  </si>
  <si>
    <t>PDG01</t>
  </si>
  <si>
    <t>IDPDG</t>
  </si>
  <si>
    <t>Teluk Bayur Port</t>
  </si>
  <si>
    <t>Padang</t>
  </si>
  <si>
    <t>PDX01</t>
  </si>
  <si>
    <t>USPDX</t>
  </si>
  <si>
    <t>Port of Portland Terminal 6</t>
  </si>
  <si>
    <t>Portland</t>
  </si>
  <si>
    <t>PDX02</t>
  </si>
  <si>
    <t>Terminal Transfer</t>
  </si>
  <si>
    <t>PEF01</t>
  </si>
  <si>
    <t>USPEF</t>
  </si>
  <si>
    <t>Port Everglades</t>
  </si>
  <si>
    <t>PEN01</t>
  </si>
  <si>
    <t>MYPEN</t>
  </si>
  <si>
    <t>Penang</t>
  </si>
  <si>
    <t>PER01</t>
  </si>
  <si>
    <t>IDPER</t>
  </si>
  <si>
    <t>Millsite Jetty Perawang Port</t>
  </si>
  <si>
    <t>Perawang</t>
  </si>
  <si>
    <t>PER02</t>
  </si>
  <si>
    <t>IKPP Perawang Mill Site Jetty</t>
  </si>
  <si>
    <t>PER03</t>
  </si>
  <si>
    <t>Pelindo I Cabang Perawang</t>
  </si>
  <si>
    <t>PGA01</t>
  </si>
  <si>
    <t>CNPGA</t>
  </si>
  <si>
    <t>Guangxi Wuxuan Pingan Port Co., Ltd</t>
  </si>
  <si>
    <t>Ping'an</t>
  </si>
  <si>
    <t>PGO01</t>
  </si>
  <si>
    <t>MXPGO</t>
  </si>
  <si>
    <t>APM Terminals Yucatan</t>
  </si>
  <si>
    <t>Progreso</t>
  </si>
  <si>
    <t>PGU01</t>
  </si>
  <si>
    <t>MYPGU</t>
  </si>
  <si>
    <t>Johor Port Container Terminal (JCT)</t>
  </si>
  <si>
    <t>Pasir Gudang</t>
  </si>
  <si>
    <t>PGU02</t>
  </si>
  <si>
    <t>Port of Tanjung Pelepas (PTP)</t>
  </si>
  <si>
    <t>PIP01</t>
  </si>
  <si>
    <t>INPIP</t>
  </si>
  <si>
    <t>Pipavav</t>
  </si>
  <si>
    <t>PIR01</t>
  </si>
  <si>
    <t>GRPIR</t>
  </si>
  <si>
    <t>Piraeus Container Terminal</t>
  </si>
  <si>
    <t>Piraeus</t>
  </si>
  <si>
    <t>PIR02</t>
  </si>
  <si>
    <t>Piraeus Port Authority S.A</t>
  </si>
  <si>
    <t>PJN01</t>
  </si>
  <si>
    <t>CNPJN</t>
  </si>
  <si>
    <t>Panjin Port</t>
  </si>
  <si>
    <t>Panjin</t>
  </si>
  <si>
    <t>PKG01</t>
  </si>
  <si>
    <t>MYPKG</t>
  </si>
  <si>
    <t>Container Terminal 1</t>
  </si>
  <si>
    <t>Port kelang</t>
  </si>
  <si>
    <t>PKG02</t>
  </si>
  <si>
    <t>Container Terminal 2</t>
  </si>
  <si>
    <t>PKG03</t>
  </si>
  <si>
    <t>Westports Malaysia</t>
  </si>
  <si>
    <t>PLB01</t>
  </si>
  <si>
    <t>IDPLB</t>
  </si>
  <si>
    <t>PT. Pelabuhan Indonesia II(Persero)</t>
  </si>
  <si>
    <t>Pulau Baai</t>
  </si>
  <si>
    <t>PLD01</t>
  </si>
  <si>
    <t>USPLD</t>
  </si>
  <si>
    <t>Portland Int'l Terminal</t>
  </si>
  <si>
    <t>Portland(me)</t>
  </si>
  <si>
    <t>PLM01</t>
  </si>
  <si>
    <t>IDPLM</t>
  </si>
  <si>
    <t>Boom baru palembang port</t>
  </si>
  <si>
    <t>Palembang</t>
  </si>
  <si>
    <t>PLM02</t>
  </si>
  <si>
    <t>PT OKI PULP &amp; PAPER MILLS</t>
  </si>
  <si>
    <t>PLO01</t>
  </si>
  <si>
    <t>CRPLO</t>
  </si>
  <si>
    <t>German Pier</t>
  </si>
  <si>
    <t>Puerto Limon</t>
  </si>
  <si>
    <t>PLU01</t>
  </si>
  <si>
    <t>MUPLU</t>
  </si>
  <si>
    <t>Mauritius Container Terminal</t>
  </si>
  <si>
    <t>Port Louis</t>
  </si>
  <si>
    <t>PLZ01</t>
  </si>
  <si>
    <t>ZAPLZ</t>
  </si>
  <si>
    <t>Deep Sea Ctn Tml Port Elizabeth</t>
  </si>
  <si>
    <t>Port Elizabeth</t>
  </si>
  <si>
    <t>PLZ03</t>
  </si>
  <si>
    <t>NCT Terminal</t>
  </si>
  <si>
    <t>PMI01</t>
  </si>
  <si>
    <t>ESPMI</t>
  </si>
  <si>
    <t>Acciona Transmediterranea</t>
  </si>
  <si>
    <t>Palma de Mallorca</t>
  </si>
  <si>
    <t>PMN01</t>
  </si>
  <si>
    <t>CRPMN</t>
  </si>
  <si>
    <t>Terminal De Contenedores De Moin.</t>
  </si>
  <si>
    <t>Moin</t>
  </si>
  <si>
    <t>PNG01</t>
  </si>
  <si>
    <t>BRPNG</t>
  </si>
  <si>
    <t>Tcp</t>
  </si>
  <si>
    <t>Paranagua</t>
  </si>
  <si>
    <t>PNH02</t>
  </si>
  <si>
    <t>KHPNH</t>
  </si>
  <si>
    <t>CWT Dry Port</t>
  </si>
  <si>
    <t>Phnom Penh</t>
  </si>
  <si>
    <t>PNH03</t>
  </si>
  <si>
    <t>Phnom Penh Autonomous Port</t>
  </si>
  <si>
    <t>PNJ01</t>
  </si>
  <si>
    <t>IDPNJ</t>
  </si>
  <si>
    <t>Unit Terminal Petikemas Panjang</t>
  </si>
  <si>
    <t>Panjang</t>
  </si>
  <si>
    <t>PNK01</t>
  </si>
  <si>
    <t>IDPNK</t>
  </si>
  <si>
    <t>PT. Pelindo II</t>
  </si>
  <si>
    <t>Pontianak</t>
  </si>
  <si>
    <t>PNM99</t>
  </si>
  <si>
    <t>PAPNM</t>
  </si>
  <si>
    <t>Panama Canal</t>
  </si>
  <si>
    <t>PNR01</t>
  </si>
  <si>
    <t>CGPNR</t>
  </si>
  <si>
    <t>Congo Terminal</t>
  </si>
  <si>
    <t>Pointe Noire</t>
  </si>
  <si>
    <t>PNY01</t>
  </si>
  <si>
    <t>CNPNY</t>
  </si>
  <si>
    <t>Panyu Foreign Trade Transport Co.</t>
  </si>
  <si>
    <t>Panyu</t>
  </si>
  <si>
    <t>POE01</t>
  </si>
  <si>
    <t>NZPOE</t>
  </si>
  <si>
    <t>Port Otago</t>
  </si>
  <si>
    <t>Port Chalmers</t>
  </si>
  <si>
    <t>POM01</t>
  </si>
  <si>
    <t>PGPOM</t>
  </si>
  <si>
    <t>Motukea Int'l Terminal Limited</t>
  </si>
  <si>
    <t>Port Moresby</t>
  </si>
  <si>
    <t>PRG11</t>
  </si>
  <si>
    <t>CZPRG</t>
  </si>
  <si>
    <t>Metrans</t>
  </si>
  <si>
    <t>Prague</t>
  </si>
  <si>
    <t>PRQ01</t>
  </si>
  <si>
    <t>GTPRQ</t>
  </si>
  <si>
    <t>Empresa Portuaria Quetzal</t>
  </si>
  <si>
    <t>Puerto Quetzal</t>
  </si>
  <si>
    <t>PRQ03</t>
  </si>
  <si>
    <t>APM TERMINALS QUETZAL</t>
  </si>
  <si>
    <t>PRR01</t>
  </si>
  <si>
    <t>CAPRR</t>
  </si>
  <si>
    <t>Fairview Terminal</t>
  </si>
  <si>
    <t>Prince Rupert</t>
  </si>
  <si>
    <t>PRY01</t>
  </si>
  <si>
    <t>Pretcon Container Terminal Inland</t>
  </si>
  <si>
    <t>PSD01</t>
  </si>
  <si>
    <t>EGPSD</t>
  </si>
  <si>
    <t>Port Said Ctn &amp; Cargo Handling Co.</t>
  </si>
  <si>
    <t>Port Said</t>
  </si>
  <si>
    <t>PSD02</t>
  </si>
  <si>
    <t>Suez Canal Container Terminal(SCCT)</t>
  </si>
  <si>
    <t>PSG01</t>
  </si>
  <si>
    <t>USPSG</t>
  </si>
  <si>
    <t>Petersburg</t>
  </si>
  <si>
    <t>PSG02</t>
  </si>
  <si>
    <t>PSJ01</t>
  </si>
  <si>
    <t>ECPSJ</t>
  </si>
  <si>
    <t>Posorja</t>
  </si>
  <si>
    <t>PSP01</t>
  </si>
  <si>
    <t>TTPSP</t>
  </si>
  <si>
    <t>Port of Port of Spain</t>
  </si>
  <si>
    <t>Port of Spain</t>
  </si>
  <si>
    <t>PSU01</t>
  </si>
  <si>
    <t>VEPSU</t>
  </si>
  <si>
    <t>Puerto Sucre</t>
  </si>
  <si>
    <t>PTI01</t>
  </si>
  <si>
    <t>GEPTI</t>
  </si>
  <si>
    <t>APM Terminals Poti</t>
  </si>
  <si>
    <t>Poti</t>
  </si>
  <si>
    <t>PTK01</t>
  </si>
  <si>
    <t>KRPTK</t>
  </si>
  <si>
    <t>Pyeongtaek Container Terminal</t>
  </si>
  <si>
    <t>Pyeongtaek</t>
  </si>
  <si>
    <t>PTK02</t>
  </si>
  <si>
    <t>Pyeongtaek Dongbang I-Port Co.,Ltd</t>
  </si>
  <si>
    <t>PTL01</t>
  </si>
  <si>
    <t>IDPTL</t>
  </si>
  <si>
    <t>PT. Pelabuhan Indonesia IV(Persero)</t>
  </si>
  <si>
    <t>Pantoloan</t>
  </si>
  <si>
    <t>PUB11</t>
  </si>
  <si>
    <t>CZPUB</t>
  </si>
  <si>
    <t>Ceske Pristavy, A.S.</t>
  </si>
  <si>
    <t>Pardubice</t>
  </si>
  <si>
    <t>PUS01</t>
  </si>
  <si>
    <t>KRPUS</t>
  </si>
  <si>
    <t>Busan Port Terminal Co., Ltd</t>
  </si>
  <si>
    <t>Busan</t>
  </si>
  <si>
    <t>PUS02</t>
  </si>
  <si>
    <t>Global Enterprises Ltd (Gamman)</t>
  </si>
  <si>
    <t>PUS04</t>
  </si>
  <si>
    <t>BUSAN PORT TERMINAL Sinseondae.</t>
  </si>
  <si>
    <t>PUS05</t>
  </si>
  <si>
    <t>Hutchison Busan Container Terminal</t>
  </si>
  <si>
    <t>PUS08</t>
  </si>
  <si>
    <t>Hanjin Kamman Container Terminal</t>
  </si>
  <si>
    <t>PUS09</t>
  </si>
  <si>
    <t>Intergis Co.,Ltd</t>
  </si>
  <si>
    <t>PUS40</t>
  </si>
  <si>
    <t>Hanjin Gamcheon Container Terminal</t>
  </si>
  <si>
    <t>PUS42</t>
  </si>
  <si>
    <t>General Pier</t>
  </si>
  <si>
    <t>PUS44</t>
  </si>
  <si>
    <t>KMTC(Korea Marine Transport Co.)</t>
  </si>
  <si>
    <t>PUS45</t>
  </si>
  <si>
    <t>Heung-A Shipping</t>
  </si>
  <si>
    <t>PUS46</t>
  </si>
  <si>
    <t>Korea Ferry</t>
  </si>
  <si>
    <t>PUS47</t>
  </si>
  <si>
    <t>Dongbu Pusan Container Terminal Ltd</t>
  </si>
  <si>
    <t>PUS48</t>
  </si>
  <si>
    <t>Universal Shipping Co., Ltd.</t>
  </si>
  <si>
    <t>PUS49</t>
  </si>
  <si>
    <t>BUSAN PORT TERMINAL Gamman.</t>
  </si>
  <si>
    <t>PUS80</t>
  </si>
  <si>
    <t>Pusan New Port Co.,Ltd</t>
  </si>
  <si>
    <t>PUS81</t>
  </si>
  <si>
    <t>U-am Terminal Co., Ltd</t>
  </si>
  <si>
    <t>PUS82</t>
  </si>
  <si>
    <t>Hanjin Newport Co.</t>
  </si>
  <si>
    <t>PUS83</t>
  </si>
  <si>
    <t>Busan New Container Terminal</t>
  </si>
  <si>
    <t>PUS84</t>
  </si>
  <si>
    <t>Pusan Newport Int'l Terminal</t>
  </si>
  <si>
    <t>PUS85</t>
  </si>
  <si>
    <t>Hyundai Pusan New-port Terminal</t>
  </si>
  <si>
    <t>PUT01</t>
  </si>
  <si>
    <t>CNPUT</t>
  </si>
  <si>
    <t>Putian Xiuyu Containerization Co</t>
  </si>
  <si>
    <t>Putian</t>
  </si>
  <si>
    <t>PUT02</t>
  </si>
  <si>
    <t>Putian Xiuyu Frist Stevedoring Co</t>
  </si>
  <si>
    <t>PZA01</t>
  </si>
  <si>
    <t>PLPZA</t>
  </si>
  <si>
    <t>POZNAN RAIL STATION</t>
  </si>
  <si>
    <t>Poznan</t>
  </si>
  <si>
    <t>PZU01</t>
  </si>
  <si>
    <t>SDPZU</t>
  </si>
  <si>
    <t>Sea Ports Corporation</t>
  </si>
  <si>
    <t>Port Sudan</t>
  </si>
  <si>
    <t>QBO01</t>
  </si>
  <si>
    <t>CNQBO</t>
  </si>
  <si>
    <t>Lee Kum Kee(Xin Hui) Food Co.,Ltd.</t>
  </si>
  <si>
    <t>Qibao</t>
  </si>
  <si>
    <t>QBS01</t>
  </si>
  <si>
    <t>CNQBS</t>
  </si>
  <si>
    <t>Baisha,Guigang,Guangxi,China</t>
  </si>
  <si>
    <t>Baisha</t>
  </si>
  <si>
    <t>QCT01</t>
  </si>
  <si>
    <t>PKQCT</t>
  </si>
  <si>
    <t>Qasim Int'l Container Terminal</t>
  </si>
  <si>
    <t>Port Qasim</t>
  </si>
  <si>
    <t>QIW02</t>
  </si>
  <si>
    <t>AEQIW</t>
  </si>
  <si>
    <t>Hutchison Ports UAQ</t>
  </si>
  <si>
    <t>Umm Al Quwain</t>
  </si>
  <si>
    <t>QUA01</t>
  </si>
  <si>
    <t>Transys Terminal /Quantong Terminal</t>
  </si>
  <si>
    <t>QXN01</t>
  </si>
  <si>
    <t>CNQXN</t>
  </si>
  <si>
    <t>Qingxin Port Jinjiao Cargo Terminal</t>
  </si>
  <si>
    <t>Qingxin</t>
  </si>
  <si>
    <t>QYF01</t>
  </si>
  <si>
    <t>CNQYF</t>
  </si>
  <si>
    <t>ShenZhen Sinocean Logistics Co.,Ltd</t>
  </si>
  <si>
    <t>Qingyuan Feishui</t>
  </si>
  <si>
    <t>QYN02</t>
  </si>
  <si>
    <t>CNQYN</t>
  </si>
  <si>
    <t>Chu Kong Cargo Tml Qingyuan Co.,Ltd</t>
  </si>
  <si>
    <t>Qingyuan</t>
  </si>
  <si>
    <t>QZH01</t>
  </si>
  <si>
    <t>CNQZH</t>
  </si>
  <si>
    <t>Qinzhou Port(Group) Co.,Ltd.（WaiMao）</t>
  </si>
  <si>
    <t>Qinzhou</t>
  </si>
  <si>
    <t>QZH02</t>
  </si>
  <si>
    <t>Qinzhou Port(Group) Co.,Ltd.(NeiMao)</t>
  </si>
  <si>
    <t>QZJ01</t>
  </si>
  <si>
    <t>CNQZJ</t>
  </si>
  <si>
    <t>Quanzhou Harbour Group Container Co.</t>
  </si>
  <si>
    <t>Quanzhou</t>
  </si>
  <si>
    <t>QZJ02</t>
  </si>
  <si>
    <t>Quanzhou Weitou Terminal</t>
  </si>
  <si>
    <t>QZJ03</t>
  </si>
  <si>
    <t>Quanzhou Houzhu Terminal</t>
  </si>
  <si>
    <t>QZJ04</t>
  </si>
  <si>
    <t>Quanzhou Baosheng Shihu Hab Dvpt Co</t>
  </si>
  <si>
    <t>RAB01</t>
  </si>
  <si>
    <t>SARAB</t>
  </si>
  <si>
    <t>King Abdullah Port</t>
  </si>
  <si>
    <t>Rabigh</t>
  </si>
  <si>
    <t>RAI01</t>
  </si>
  <si>
    <t>CVRAI</t>
  </si>
  <si>
    <t>Praia</t>
  </si>
  <si>
    <t>RAU01</t>
  </si>
  <si>
    <t>FIRAU</t>
  </si>
  <si>
    <t>Euroports Rauma Oy</t>
  </si>
  <si>
    <t>Rauma</t>
  </si>
  <si>
    <t>RDM01</t>
  </si>
  <si>
    <t>PARDM</t>
  </si>
  <si>
    <t>PSA Panama Int'l Terminal S.A.</t>
  </si>
  <si>
    <t>Panama</t>
  </si>
  <si>
    <t>REY01</t>
  </si>
  <si>
    <t>ISREY</t>
  </si>
  <si>
    <t>Sundhofn Reykjavik</t>
  </si>
  <si>
    <t>Reykjavik</t>
  </si>
  <si>
    <t>RGN01</t>
  </si>
  <si>
    <t>MMRGN</t>
  </si>
  <si>
    <t>B.S.W.(BoAung Shipping Whalf)</t>
  </si>
  <si>
    <t>Yangon</t>
  </si>
  <si>
    <t>RGN02</t>
  </si>
  <si>
    <t>MITT(Myanmar Int'l Terminl Thilawa)</t>
  </si>
  <si>
    <t>RGN03</t>
  </si>
  <si>
    <t>Aisa World Port Terminal</t>
  </si>
  <si>
    <t>RGN04</t>
  </si>
  <si>
    <t>Bo aung shipping whalf</t>
  </si>
  <si>
    <t>RGN05</t>
  </si>
  <si>
    <t>Ahlone Int'l Port Terminal (1)</t>
  </si>
  <si>
    <t>RGN11</t>
  </si>
  <si>
    <t>Int'l Container Depot (ICD-I)</t>
  </si>
  <si>
    <t>RGN13</t>
  </si>
  <si>
    <t>MIP (Myanmar Industrial Port Co.)</t>
  </si>
  <si>
    <t>RIC12</t>
  </si>
  <si>
    <t>Port of Richmond</t>
  </si>
  <si>
    <t>RIG01</t>
  </si>
  <si>
    <t>BRRIG</t>
  </si>
  <si>
    <t>Tecon Rio Grande</t>
  </si>
  <si>
    <t>Rio Grande</t>
  </si>
  <si>
    <t>RIJ01</t>
  </si>
  <si>
    <t>HRRIJ</t>
  </si>
  <si>
    <t>Container and RO-RO Terminal</t>
  </si>
  <si>
    <t>Rijeka</t>
  </si>
  <si>
    <t>RIN01</t>
  </si>
  <si>
    <t>BERIN</t>
  </si>
  <si>
    <t>BCTN Beringen NV</t>
  </si>
  <si>
    <t>Beringen</t>
  </si>
  <si>
    <t>RIO03</t>
  </si>
  <si>
    <t>BRRIO</t>
  </si>
  <si>
    <t>Libra Terminal Rio S/A.</t>
  </si>
  <si>
    <t>Rio de Janeiro</t>
  </si>
  <si>
    <t>RIX01</t>
  </si>
  <si>
    <t>LVRIX</t>
  </si>
  <si>
    <t>Baltic Container Terminal Ltd.</t>
  </si>
  <si>
    <t>Riga</t>
  </si>
  <si>
    <t>RIX02</t>
  </si>
  <si>
    <t>Rigas Centralais Terminals Ltd.</t>
  </si>
  <si>
    <t>RKT01</t>
  </si>
  <si>
    <t>AERKT</t>
  </si>
  <si>
    <t>Ras Al Khaimah</t>
  </si>
  <si>
    <t>ROQ01</t>
  </si>
  <si>
    <t>CNROQ</t>
  </si>
  <si>
    <t>shunde container terminal co. ltd</t>
  </si>
  <si>
    <t>Rongqi</t>
  </si>
  <si>
    <t>ROQ02</t>
  </si>
  <si>
    <t>RTM01</t>
  </si>
  <si>
    <t>Barge Center Waalhaven</t>
  </si>
  <si>
    <t>Rotterdam</t>
  </si>
  <si>
    <t>RTM02</t>
  </si>
  <si>
    <t>Uniport</t>
  </si>
  <si>
    <t>ECT Delta Container Division</t>
  </si>
  <si>
    <t>RTM05</t>
  </si>
  <si>
    <t>APM Terminals Rotterdam B.V.</t>
  </si>
  <si>
    <t>Euromax Terminal</t>
  </si>
  <si>
    <t>RTM07</t>
  </si>
  <si>
    <t>Rotterdam Shortsea Terminal BV(RST)</t>
  </si>
  <si>
    <t>RTM08</t>
  </si>
  <si>
    <t>ECT City Terminal</t>
  </si>
  <si>
    <t>RTM09</t>
  </si>
  <si>
    <t>APM Terminals Maasvlakte II</t>
  </si>
  <si>
    <t>RTM10</t>
  </si>
  <si>
    <t>RWG - Rotterdam World Gateway</t>
  </si>
  <si>
    <t>RTM64</t>
  </si>
  <si>
    <t>C. Steinweg / Beatrix terminal</t>
  </si>
  <si>
    <t>RTM89</t>
  </si>
  <si>
    <t>Rotterdam Container Terminal</t>
  </si>
  <si>
    <t>RUG01</t>
  </si>
  <si>
    <t>Rugao Suzhong Int'l Ctn Tml Co.</t>
  </si>
  <si>
    <t>RVE01</t>
  </si>
  <si>
    <t>ITRVE</t>
  </si>
  <si>
    <t>T.C.R. Spa</t>
  </si>
  <si>
    <t>Ravenna</t>
  </si>
  <si>
    <t>RVE02</t>
  </si>
  <si>
    <t>Setramar SPA</t>
  </si>
  <si>
    <t>RZH01</t>
  </si>
  <si>
    <t>CNRZH</t>
  </si>
  <si>
    <t>Rizhao Harbour Container Corp.</t>
  </si>
  <si>
    <t>Rizhao</t>
  </si>
  <si>
    <t>RZH02</t>
  </si>
  <si>
    <t>Rizhao Port Container Developing Co., Ltd</t>
  </si>
  <si>
    <t>SAA01</t>
  </si>
  <si>
    <t>CLSAA</t>
  </si>
  <si>
    <t>San Antonio Terminal Internacional</t>
  </si>
  <si>
    <t>San Antonio</t>
  </si>
  <si>
    <t>SAA03</t>
  </si>
  <si>
    <t>PUERTO CENTRAL S.A.</t>
  </si>
  <si>
    <t>SAL01</t>
  </si>
  <si>
    <t>ITSAL</t>
  </si>
  <si>
    <t>Salerno Container Terminal</t>
  </si>
  <si>
    <t>Salerno</t>
  </si>
  <si>
    <t>SAR01</t>
  </si>
  <si>
    <t>MYSAR</t>
  </si>
  <si>
    <t>Pelabuhan Rajang</t>
  </si>
  <si>
    <t>Sarikei</t>
  </si>
  <si>
    <t>Georgia Ports</t>
  </si>
  <si>
    <t>Savannah</t>
  </si>
  <si>
    <t>SBL01</t>
  </si>
  <si>
    <t>PTSBL</t>
  </si>
  <si>
    <t>Sadoport</t>
  </si>
  <si>
    <t>Setubal</t>
  </si>
  <si>
    <t>SBR01</t>
  </si>
  <si>
    <t>CASBR</t>
  </si>
  <si>
    <t>Continental Terminal</t>
  </si>
  <si>
    <t>Shelburne</t>
  </si>
  <si>
    <t>SBU01</t>
  </si>
  <si>
    <t>Sanbu Passenger&amp;Cargo Transport Co</t>
  </si>
  <si>
    <t>SBW01</t>
  </si>
  <si>
    <t>MYSBW</t>
  </si>
  <si>
    <t>Rajang Port Authority</t>
  </si>
  <si>
    <t>Sibu</t>
  </si>
  <si>
    <t>SCT01</t>
  </si>
  <si>
    <t>ESSCT</t>
  </si>
  <si>
    <t>Capsa</t>
  </si>
  <si>
    <t>Santa Cruz de Tenerife</t>
  </si>
  <si>
    <t>SCT02</t>
  </si>
  <si>
    <t>Contenedores de la Candelaria S.A.</t>
  </si>
  <si>
    <t>SCT03</t>
  </si>
  <si>
    <t>Terminal del Bufadero</t>
  </si>
  <si>
    <t>SCT04</t>
  </si>
  <si>
    <t>TCT Tml de Contenedores de Tenerife</t>
  </si>
  <si>
    <t>SCU01</t>
  </si>
  <si>
    <t>CUSCU</t>
  </si>
  <si>
    <t>Tml de Contenedores Santiago (TCS)</t>
  </si>
  <si>
    <t>Santiago de Cuba</t>
  </si>
  <si>
    <t>SDG01</t>
  </si>
  <si>
    <t>CNSDG</t>
  </si>
  <si>
    <t>Shuidong Port Int'l Terminal</t>
  </si>
  <si>
    <t>Maoming</t>
  </si>
  <si>
    <t>SDG02</t>
  </si>
  <si>
    <t>Evertop Logistics (Maoming) Co.,Ltd</t>
  </si>
  <si>
    <t>SDG03</t>
  </si>
  <si>
    <t>Sinopec Maoming Branch Terminal</t>
  </si>
  <si>
    <t>SDG04</t>
  </si>
  <si>
    <t>Changsheng Container Terminal</t>
  </si>
  <si>
    <t>SDJ11</t>
  </si>
  <si>
    <t>JPSDJ</t>
  </si>
  <si>
    <t>Takasago Terminal</t>
  </si>
  <si>
    <t>Sendai</t>
  </si>
  <si>
    <t>SDK01</t>
  </si>
  <si>
    <t>MYSDK</t>
  </si>
  <si>
    <t>Sandakan</t>
  </si>
  <si>
    <t>SDL01</t>
  </si>
  <si>
    <t>NOSDL</t>
  </si>
  <si>
    <t>Hydro Aluminium Sunndal  AS</t>
  </si>
  <si>
    <t>Sunndal</t>
  </si>
  <si>
    <t>SDR01</t>
  </si>
  <si>
    <t>ESSDR</t>
  </si>
  <si>
    <t>Terminal de Santander</t>
  </si>
  <si>
    <t>Santander</t>
  </si>
  <si>
    <t>SEA01</t>
  </si>
  <si>
    <t>USSEA</t>
  </si>
  <si>
    <t>SSA Port of Seattle Terminal 18</t>
  </si>
  <si>
    <t>Seattle</t>
  </si>
  <si>
    <t>SEA02</t>
  </si>
  <si>
    <t>Customs Terminal</t>
  </si>
  <si>
    <t>SEA03</t>
  </si>
  <si>
    <t>SEA04</t>
  </si>
  <si>
    <t>Boyer Alaska Barge Line, Inc</t>
  </si>
  <si>
    <t>SEA05</t>
  </si>
  <si>
    <t>SEA06</t>
  </si>
  <si>
    <t>SEA07</t>
  </si>
  <si>
    <t>Apex Cold Storage</t>
  </si>
  <si>
    <t>SEA08</t>
  </si>
  <si>
    <t>SEA09</t>
  </si>
  <si>
    <t>SSA Marine T-30</t>
  </si>
  <si>
    <t>SEA21</t>
  </si>
  <si>
    <t>Northland Services Terminal 115</t>
  </si>
  <si>
    <t>SEA90</t>
  </si>
  <si>
    <t>Samson Tug &amp; Barge</t>
  </si>
  <si>
    <t>SEW01</t>
  </si>
  <si>
    <t>CNSEW</t>
  </si>
  <si>
    <t>Golden Fame Shipping Ltd.</t>
  </si>
  <si>
    <t>Shenwan</t>
  </si>
  <si>
    <t>SEW02</t>
  </si>
  <si>
    <t>Zhu Sheng Maritime (Hk) Ltd</t>
  </si>
  <si>
    <t>SEW03</t>
  </si>
  <si>
    <t>Turbo Martime Limited</t>
  </si>
  <si>
    <t>SEW04</t>
  </si>
  <si>
    <t>Chu Kong Transhipment &amp;Logistics Co</t>
  </si>
  <si>
    <t>SFA01</t>
  </si>
  <si>
    <t>TNSFA</t>
  </si>
  <si>
    <t>Port of Sfax</t>
  </si>
  <si>
    <t>Sfax</t>
  </si>
  <si>
    <t>SFS01</t>
  </si>
  <si>
    <t>PHSFS</t>
  </si>
  <si>
    <t>Subic Bay Int'l Terminal</t>
  </si>
  <si>
    <t>Subic</t>
  </si>
  <si>
    <t>SGF01</t>
  </si>
  <si>
    <t>CNSGF</t>
  </si>
  <si>
    <t>Foshan Sanshui Qingye Shengfa Cargo</t>
  </si>
  <si>
    <t>Shengfa</t>
  </si>
  <si>
    <t>SGN01</t>
  </si>
  <si>
    <t>VNSGN</t>
  </si>
  <si>
    <t>VICT</t>
  </si>
  <si>
    <t>Ho Chi Minh</t>
  </si>
  <si>
    <t>SGN02</t>
  </si>
  <si>
    <t>New Port (TAN CANG)</t>
  </si>
  <si>
    <t>SGN03</t>
  </si>
  <si>
    <t>Khanh Hoi</t>
  </si>
  <si>
    <t>SGN05</t>
  </si>
  <si>
    <t>Tan Thuan</t>
  </si>
  <si>
    <t>SGN06</t>
  </si>
  <si>
    <t>Icd Phuoc Long 3</t>
  </si>
  <si>
    <t>SGN08</t>
  </si>
  <si>
    <t>Cat Lai</t>
  </si>
  <si>
    <t>SGN09</t>
  </si>
  <si>
    <t>ICD Transimex</t>
  </si>
  <si>
    <t>SGN12</t>
  </si>
  <si>
    <t>Icd Phuc Long 2</t>
  </si>
  <si>
    <t>SGN15</t>
  </si>
  <si>
    <t>Tan Cang - My Thuy Depot</t>
  </si>
  <si>
    <t>SGN40</t>
  </si>
  <si>
    <t>ICD Song Than</t>
  </si>
  <si>
    <t>SGN41</t>
  </si>
  <si>
    <t>Ben Nghe</t>
  </si>
  <si>
    <t>SGN44</t>
  </si>
  <si>
    <t>Phuoc Long ICD 1</t>
  </si>
  <si>
    <t>SGN45</t>
  </si>
  <si>
    <t>Sotrans Icd Terminal</t>
  </si>
  <si>
    <t>SGN49</t>
  </si>
  <si>
    <t>Tan Cang - Hiep Phuoc (TCHP)</t>
  </si>
  <si>
    <t>SGN50</t>
  </si>
  <si>
    <t>Tanamexco Icd</t>
  </si>
  <si>
    <t>SGN80</t>
  </si>
  <si>
    <t>Terminal Cat Lai Giang Nam</t>
  </si>
  <si>
    <t>SGN82</t>
  </si>
  <si>
    <t>SP-ITC International Container Terminal</t>
  </si>
  <si>
    <t>SGZ01</t>
  </si>
  <si>
    <t>THSGZ</t>
  </si>
  <si>
    <t>Chaophaya Terminal Int'l Co., Ltd.</t>
  </si>
  <si>
    <t>Songkhla</t>
  </si>
  <si>
    <t>SGZ03</t>
  </si>
  <si>
    <t>Great Container Co.,Ltd.</t>
  </si>
  <si>
    <t>SHA01</t>
  </si>
  <si>
    <t>CNSHA</t>
  </si>
  <si>
    <t>Shanghai Port Yidong Ctn Tml Branch</t>
  </si>
  <si>
    <t>Shanghai</t>
  </si>
  <si>
    <t>SHA02</t>
  </si>
  <si>
    <t>SHA03</t>
  </si>
  <si>
    <t>Shanghai Ctn Tml Ltd Baoshan Tml</t>
  </si>
  <si>
    <t>SHA04</t>
  </si>
  <si>
    <t>ShanghaiPort Ctn Waigaoqiao Tml Brh</t>
  </si>
  <si>
    <t>SHA05</t>
  </si>
  <si>
    <t>Shanghai East Container Terminal</t>
  </si>
  <si>
    <t>SHA06</t>
  </si>
  <si>
    <t>SH Port Ctn Waigaoqiao Phase I Tml</t>
  </si>
  <si>
    <t>SHA07</t>
  </si>
  <si>
    <t>Sha Port Ctn Waigaoqiao Phase V Tml</t>
  </si>
  <si>
    <t>SHA08</t>
  </si>
  <si>
    <t>Shanghai Shengdong (I), Yangshan</t>
  </si>
  <si>
    <t>SHA09</t>
  </si>
  <si>
    <t>Shanghai Shengdong (II), Yangshan</t>
  </si>
  <si>
    <t>SHA1R</t>
  </si>
  <si>
    <t>Cosco Shipping Heavy Industy</t>
  </si>
  <si>
    <t>SHA2R</t>
  </si>
  <si>
    <t>SHANGHAI JIANGNAN-CHANGXING</t>
  </si>
  <si>
    <t>SHA31</t>
  </si>
  <si>
    <t>Shanghai Hejiawan Railway Station</t>
  </si>
  <si>
    <t>SHA3R</t>
  </si>
  <si>
    <t>SHANGHAI WAIGAOQIAO SHIPBUILDING</t>
  </si>
  <si>
    <t>SHA40</t>
  </si>
  <si>
    <t>Luo Jing Steel / General Terminal</t>
  </si>
  <si>
    <t>SHA41</t>
  </si>
  <si>
    <t>Shanghai Guandong (III), Yangshan</t>
  </si>
  <si>
    <t>SHA45</t>
  </si>
  <si>
    <t>Shanghai Int'l Port Shang Dong Ctn</t>
  </si>
  <si>
    <t>SHA4R</t>
  </si>
  <si>
    <t>JIANGNAN SHIPYARD (GROUP) CO., LTD</t>
  </si>
  <si>
    <t>SHA81</t>
  </si>
  <si>
    <t>Taicang Zhenghe Container Port</t>
  </si>
  <si>
    <t>SHA82</t>
  </si>
  <si>
    <t>Shanghai Gongqing Port</t>
  </si>
  <si>
    <t>SHD01</t>
  </si>
  <si>
    <t>CNSHD</t>
  </si>
  <si>
    <t>Shidao New-Port Authority Corp.Ltd</t>
  </si>
  <si>
    <t>Shidao</t>
  </si>
  <si>
    <t>SHG01</t>
  </si>
  <si>
    <t>Nanhai Int'l Ctn Terminals Ltd.</t>
  </si>
  <si>
    <t>SHJ01</t>
  </si>
  <si>
    <t>AESHJ</t>
  </si>
  <si>
    <t>Sharjah Port Container Terminal</t>
  </si>
  <si>
    <t>Sharjah</t>
  </si>
  <si>
    <t>SHK01</t>
  </si>
  <si>
    <t>CNSHK</t>
  </si>
  <si>
    <t>Shekou  Container  Terminal  LTD</t>
  </si>
  <si>
    <t>Shekou</t>
  </si>
  <si>
    <t>SHK02</t>
  </si>
  <si>
    <t>China Merchants Port (ShenZhen)</t>
  </si>
  <si>
    <t>SHK03</t>
  </si>
  <si>
    <t>China Merchants Shekou Port Service</t>
  </si>
  <si>
    <t>SHK04</t>
  </si>
  <si>
    <t>Chiwan Container Terminal Co., Ltd.</t>
  </si>
  <si>
    <t>SHK05</t>
  </si>
  <si>
    <t>SHK9N</t>
  </si>
  <si>
    <t>Dummy Facility For Shekou</t>
  </si>
  <si>
    <t>SHL01</t>
  </si>
  <si>
    <t>CNSHL</t>
  </si>
  <si>
    <t>Sinotrans Dongguan Logistics Co.</t>
  </si>
  <si>
    <t>Shilong</t>
  </si>
  <si>
    <t>SHN01</t>
  </si>
  <si>
    <t>JPTKY</t>
  </si>
  <si>
    <t>Tokuyama Container Terminal</t>
  </si>
  <si>
    <t>Tokuyama</t>
  </si>
  <si>
    <t>SHP01</t>
  </si>
  <si>
    <t>CNSHP</t>
  </si>
  <si>
    <t>QinHuangDao Silver Port Ctn Svc Co.</t>
  </si>
  <si>
    <t>Qinhuangdao</t>
  </si>
  <si>
    <t>SHP0R</t>
  </si>
  <si>
    <t>Shanhaiguan New Shipbuilding</t>
  </si>
  <si>
    <t>SHW01</t>
  </si>
  <si>
    <t>CNSHW</t>
  </si>
  <si>
    <t>Foshan Hab Superintendency Admin</t>
  </si>
  <si>
    <t>Shiwan</t>
  </si>
  <si>
    <t>SIA01</t>
  </si>
  <si>
    <t>CNSIA</t>
  </si>
  <si>
    <t>Xi'an East Freight Station_railway</t>
  </si>
  <si>
    <t>Xi'an</t>
  </si>
  <si>
    <t>SIA11</t>
  </si>
  <si>
    <t>Xi'an East Freight</t>
  </si>
  <si>
    <t>SIE01</t>
  </si>
  <si>
    <t>PTSIE</t>
  </si>
  <si>
    <t>Terminal XXI</t>
  </si>
  <si>
    <t>Sines</t>
  </si>
  <si>
    <t>SIE02</t>
  </si>
  <si>
    <t>PSA Sines-Terminais de Contentores</t>
  </si>
  <si>
    <t>SIH01</t>
  </si>
  <si>
    <t>Sihui Nanjiang Terminal</t>
  </si>
  <si>
    <t>SIN01</t>
  </si>
  <si>
    <t>SGSIN</t>
  </si>
  <si>
    <t>Kepple/Tanjong Pagar Terminal</t>
  </si>
  <si>
    <t>Singapore</t>
  </si>
  <si>
    <t>SIN02</t>
  </si>
  <si>
    <t>Pasir Panjang Terminal</t>
  </si>
  <si>
    <t>SIN03</t>
  </si>
  <si>
    <t>Brani Terminal</t>
  </si>
  <si>
    <t>SIN04</t>
  </si>
  <si>
    <t>Jurong Port Container Terminal</t>
  </si>
  <si>
    <t>SIN05</t>
  </si>
  <si>
    <t>SIT21</t>
  </si>
  <si>
    <t>USSIT</t>
  </si>
  <si>
    <t>Sitka</t>
  </si>
  <si>
    <t>SIZ01</t>
  </si>
  <si>
    <t>CNSIZ</t>
  </si>
  <si>
    <t>No.1 Branch Company Suizhong Group</t>
  </si>
  <si>
    <t>Suizhong</t>
  </si>
  <si>
    <t>SJQ01</t>
  </si>
  <si>
    <t>CNSJQ</t>
  </si>
  <si>
    <t>Sanshui (Xinan Port) Ctn Tml Co.</t>
  </si>
  <si>
    <t>Sanshui</t>
  </si>
  <si>
    <t>SJQ02</t>
  </si>
  <si>
    <t>Foshan Sanshui Port</t>
  </si>
  <si>
    <t>SJQ03</t>
  </si>
  <si>
    <t>Sanshui South Port Co.,Ltd</t>
  </si>
  <si>
    <t>SJU01</t>
  </si>
  <si>
    <t>PRSJU</t>
  </si>
  <si>
    <t>Luis A Ayala Colon SUCRS, Inc.</t>
  </si>
  <si>
    <t>San Juan</t>
  </si>
  <si>
    <t>SKB01</t>
  </si>
  <si>
    <t>RUSKB</t>
  </si>
  <si>
    <t>SLAVYANKA (add fuel)</t>
  </si>
  <si>
    <t>SLAVYANKA</t>
  </si>
  <si>
    <t>SKE01</t>
  </si>
  <si>
    <t>NOSKE</t>
  </si>
  <si>
    <t>SKIEN</t>
  </si>
  <si>
    <t>Skien</t>
  </si>
  <si>
    <t>SKG01</t>
  </si>
  <si>
    <t>GRSKG</t>
  </si>
  <si>
    <t>Thessaloniki Port Authority S.A</t>
  </si>
  <si>
    <t>Thessaloniki</t>
  </si>
  <si>
    <t>SKI01</t>
  </si>
  <si>
    <t>DZSKI</t>
  </si>
  <si>
    <t>Entreprise Portuaire de Skikda</t>
  </si>
  <si>
    <t>Skikda</t>
  </si>
  <si>
    <t>SKM01</t>
  </si>
  <si>
    <t>GRSKM</t>
  </si>
  <si>
    <t>Skaramangas</t>
  </si>
  <si>
    <t>SKP31</t>
  </si>
  <si>
    <t>MKSKP</t>
  </si>
  <si>
    <t>SCT SKOPJE CONTAINER TERMINAL</t>
  </si>
  <si>
    <t>Skopje</t>
  </si>
  <si>
    <t>SLL01</t>
  </si>
  <si>
    <t>OMSLL</t>
  </si>
  <si>
    <t>Salalah</t>
  </si>
  <si>
    <t>SLO01</t>
  </si>
  <si>
    <t>HNSLO</t>
  </si>
  <si>
    <t>Empresa Nacional Portuaria</t>
  </si>
  <si>
    <t>San Lorenzo</t>
  </si>
  <si>
    <t>SML01</t>
  </si>
  <si>
    <t>EESML</t>
  </si>
  <si>
    <t>SILLAMAE</t>
  </si>
  <si>
    <t>Sillamae</t>
  </si>
  <si>
    <t>SMN01</t>
  </si>
  <si>
    <t>JPSMN</t>
  </si>
  <si>
    <t>Sakaiminato Terminal</t>
  </si>
  <si>
    <t>Sakaiminato</t>
  </si>
  <si>
    <t>SMQ01</t>
  </si>
  <si>
    <t>IDSMQ</t>
  </si>
  <si>
    <t>Sampit Port</t>
  </si>
  <si>
    <t>Sampit</t>
  </si>
  <si>
    <t>SMR01</t>
  </si>
  <si>
    <t>COSMR</t>
  </si>
  <si>
    <t>SMITCO S.A.</t>
  </si>
  <si>
    <t>Santa Marta</t>
  </si>
  <si>
    <t>SMS01</t>
  </si>
  <si>
    <t>TRSMS</t>
  </si>
  <si>
    <t>Samsunport Samsun Uluslararasi</t>
  </si>
  <si>
    <t>Samsun</t>
  </si>
  <si>
    <t>SMZ11</t>
  </si>
  <si>
    <t>JPSMZ</t>
  </si>
  <si>
    <t>Shimizu Container Terminal</t>
  </si>
  <si>
    <t>Shimizu</t>
  </si>
  <si>
    <t>SNP01</t>
  </si>
  <si>
    <t>CNSNP</t>
  </si>
  <si>
    <t>Guangdong Yide Port Co., Ltd</t>
  </si>
  <si>
    <t>Shunde New Port</t>
  </si>
  <si>
    <t>SNS01</t>
  </si>
  <si>
    <t>NOSNS</t>
  </si>
  <si>
    <t>Sandnes Havn KF</t>
  </si>
  <si>
    <t>Sandnes</t>
  </si>
  <si>
    <t>SOE01</t>
  </si>
  <si>
    <t>SESOE</t>
  </si>
  <si>
    <t>Paltrans Shipping AB</t>
  </si>
  <si>
    <t>Soedertaelje</t>
  </si>
  <si>
    <t>SOG01</t>
  </si>
  <si>
    <t>CNSOG</t>
  </si>
  <si>
    <t>Shouguang Port Co.,Ltd</t>
  </si>
  <si>
    <t>Shouguang</t>
  </si>
  <si>
    <t>SOH01</t>
  </si>
  <si>
    <t>OMSOH</t>
  </si>
  <si>
    <t>Oman Int'l Container Terminal LLC.</t>
  </si>
  <si>
    <t>Sohar</t>
  </si>
  <si>
    <t>DP World Southampton</t>
  </si>
  <si>
    <t>Southampton</t>
  </si>
  <si>
    <t>SPC01</t>
  </si>
  <si>
    <t>ESSPC</t>
  </si>
  <si>
    <t>Muelle Tranmediterranea</t>
  </si>
  <si>
    <t>Santa Cruz de la Palma</t>
  </si>
  <si>
    <t>SPE01</t>
  </si>
  <si>
    <t>ITSPE</t>
  </si>
  <si>
    <t>La Spezia container Terminal</t>
  </si>
  <si>
    <t>La Spezia</t>
  </si>
  <si>
    <t>SPE02</t>
  </si>
  <si>
    <t>Terminal del Golfo</t>
  </si>
  <si>
    <t>SPR03</t>
  </si>
  <si>
    <t>THSPR</t>
  </si>
  <si>
    <t>Samutprakan</t>
  </si>
  <si>
    <t>SPT01</t>
  </si>
  <si>
    <t>MYSPT</t>
  </si>
  <si>
    <t>Sipitang Port</t>
  </si>
  <si>
    <t>Sipitang</t>
  </si>
  <si>
    <t>SRG01</t>
  </si>
  <si>
    <t>IDSRG</t>
  </si>
  <si>
    <t>Semarang Global Container Terminal</t>
  </si>
  <si>
    <t>Semarang</t>
  </si>
  <si>
    <t>SRG02</t>
  </si>
  <si>
    <t>Terminal Peti Kemas Semarang</t>
  </si>
  <si>
    <t>SRI01</t>
  </si>
  <si>
    <t>IDSRI</t>
  </si>
  <si>
    <t>Samarinda Port</t>
  </si>
  <si>
    <t>Samarinda</t>
  </si>
  <si>
    <t>SRM01</t>
  </si>
  <si>
    <t>NOSRM</t>
  </si>
  <si>
    <t>Elkem Straumen</t>
  </si>
  <si>
    <t>Straumen</t>
  </si>
  <si>
    <t>SRU01</t>
  </si>
  <si>
    <t>CNSRU</t>
  </si>
  <si>
    <t>Asia Symbol (Guangdong) Paper Co.</t>
  </si>
  <si>
    <t>Shalu</t>
  </si>
  <si>
    <t>SSA01</t>
  </si>
  <si>
    <t>BRSSA</t>
  </si>
  <si>
    <t>Tecon Salvador S/A</t>
  </si>
  <si>
    <t>Salvador</t>
  </si>
  <si>
    <t>SSH01</t>
  </si>
  <si>
    <t>GBSSH</t>
  </si>
  <si>
    <t>Tyne Port</t>
  </si>
  <si>
    <t>SSJ01</t>
  </si>
  <si>
    <t>NOSSJ</t>
  </si>
  <si>
    <t>Sandnessjoen</t>
  </si>
  <si>
    <t>SSX01</t>
  </si>
  <si>
    <t>CNSSX</t>
  </si>
  <si>
    <t>Shuangshui</t>
  </si>
  <si>
    <t>SSX02</t>
  </si>
  <si>
    <t>Guangdong Shuangshui Terminal Co.</t>
  </si>
  <si>
    <t>STC01</t>
  </si>
  <si>
    <t>GTSTC</t>
  </si>
  <si>
    <t>Santo Tomas De Castilla Port Co.</t>
  </si>
  <si>
    <t>Santo Tomas De Castilla</t>
  </si>
  <si>
    <t>STO01</t>
  </si>
  <si>
    <t>SESTO</t>
  </si>
  <si>
    <t>Port of Stockholm</t>
  </si>
  <si>
    <t>Stockholm</t>
  </si>
  <si>
    <t>STR11</t>
  </si>
  <si>
    <t>DESTR</t>
  </si>
  <si>
    <t>DP World Stuttgart GmbH</t>
  </si>
  <si>
    <t>Stuttgart</t>
  </si>
  <si>
    <t>SUB02</t>
  </si>
  <si>
    <t>IDSUB</t>
  </si>
  <si>
    <t>Surabaya Int'l Container Terminal</t>
  </si>
  <si>
    <t>Surabaya</t>
  </si>
  <si>
    <t>SUB03</t>
  </si>
  <si>
    <t>Berlian Jasa Terminal Indonesia</t>
  </si>
  <si>
    <t>SUB04</t>
  </si>
  <si>
    <t>Pt. Terminal Teluk Lamong</t>
  </si>
  <si>
    <t>SUB05</t>
  </si>
  <si>
    <t>DEPOT LKA HANGTUAH</t>
  </si>
  <si>
    <t>SUD01</t>
  </si>
  <si>
    <t>CNYQS</t>
  </si>
  <si>
    <t>SHENGHU INVESTMENT CO,LTD</t>
  </si>
  <si>
    <t>Beijiao</t>
  </si>
  <si>
    <t>SUE01</t>
  </si>
  <si>
    <t>EGSOK</t>
  </si>
  <si>
    <t>Sokhna Port</t>
  </si>
  <si>
    <t>SUE02</t>
  </si>
  <si>
    <t>EGSUE</t>
  </si>
  <si>
    <t>Adabiya Port</t>
  </si>
  <si>
    <t>Suez</t>
  </si>
  <si>
    <t>SUG01</t>
  </si>
  <si>
    <t>CNSUG</t>
  </si>
  <si>
    <t>Suigang  Getdd EastRiver Ctn Tml Co</t>
  </si>
  <si>
    <t>Suigang</t>
  </si>
  <si>
    <t>SUN01</t>
  </si>
  <si>
    <t>CNSUN</t>
  </si>
  <si>
    <t>Shunle</t>
  </si>
  <si>
    <t>SUQ01</t>
  </si>
  <si>
    <t>CNSUQ</t>
  </si>
  <si>
    <t>Suqian Port Development Co., Ltd</t>
  </si>
  <si>
    <t>Suqian</t>
  </si>
  <si>
    <t>SUS01</t>
  </si>
  <si>
    <t>TNSUS</t>
  </si>
  <si>
    <t>Port of Sousse</t>
  </si>
  <si>
    <t>Sousse</t>
  </si>
  <si>
    <t>SUV02</t>
  </si>
  <si>
    <t>FJSUV</t>
  </si>
  <si>
    <t>Suva</t>
  </si>
  <si>
    <t>SUW01</t>
  </si>
  <si>
    <t>CNSUW</t>
  </si>
  <si>
    <t>Guigang Xijiang -Suwan Wharf</t>
  </si>
  <si>
    <t>Suwan</t>
  </si>
  <si>
    <t>SVC01</t>
  </si>
  <si>
    <t>CLSVC</t>
  </si>
  <si>
    <t>San Vicente Terminal Int'l S.A.</t>
  </si>
  <si>
    <t>San Vicente</t>
  </si>
  <si>
    <t>SVE01</t>
  </si>
  <si>
    <t>NOSVE</t>
  </si>
  <si>
    <t>Elkem Bremanger</t>
  </si>
  <si>
    <t>Svelgen</t>
  </si>
  <si>
    <t>SVQ01</t>
  </si>
  <si>
    <t>ESSVQ</t>
  </si>
  <si>
    <t>Bernardino Abad</t>
  </si>
  <si>
    <t>Sevilla</t>
  </si>
  <si>
    <t>SWA01</t>
  </si>
  <si>
    <t>CNSWA</t>
  </si>
  <si>
    <t>Shantou Hab Authority Ctn Tml Co.</t>
  </si>
  <si>
    <t>Shantou</t>
  </si>
  <si>
    <t>SWA04</t>
  </si>
  <si>
    <t>Shantou S.E.Z Huagang Container Co.</t>
  </si>
  <si>
    <t>SWA05</t>
  </si>
  <si>
    <t>Shantou Int'l Container Tmls Ltd</t>
  </si>
  <si>
    <t>SWA06</t>
  </si>
  <si>
    <t>Shantou Group Account Guang Ao Port</t>
  </si>
  <si>
    <t>SWA07</t>
  </si>
  <si>
    <t>Shantou S.E.Z.Haitong Ctn Terminals</t>
  </si>
  <si>
    <t>SWK01</t>
  </si>
  <si>
    <t>KWSWK</t>
  </si>
  <si>
    <t>Kuwait Ports Authority, Kuwait</t>
  </si>
  <si>
    <t>Kuwait</t>
  </si>
  <si>
    <t>SWK02</t>
  </si>
  <si>
    <t>Shuaiba Area Container Terminal</t>
  </si>
  <si>
    <t>SWO01</t>
  </si>
  <si>
    <t>SESWO</t>
  </si>
  <si>
    <t>Vasteras</t>
  </si>
  <si>
    <t>SXB11</t>
  </si>
  <si>
    <t>FRSXB</t>
  </si>
  <si>
    <t>Rhine Europe Terminal</t>
  </si>
  <si>
    <t>Strasbourg</t>
  </si>
  <si>
    <t>SXG01</t>
  </si>
  <si>
    <t>CNSXG</t>
  </si>
  <si>
    <t>Shaoxing Port Modern Logistics Co.</t>
  </si>
  <si>
    <t>Shaoxing</t>
  </si>
  <si>
    <t>SYA01</t>
  </si>
  <si>
    <t>CNSYA</t>
  </si>
  <si>
    <t>Suqian Jianghuai Canal Container</t>
  </si>
  <si>
    <t>Siyang</t>
  </si>
  <si>
    <t>SYD01</t>
  </si>
  <si>
    <t>AUSYD</t>
  </si>
  <si>
    <t>Sydney</t>
  </si>
  <si>
    <t>SYD08</t>
  </si>
  <si>
    <t>SYD41</t>
  </si>
  <si>
    <t>Sydney Int'l Container Terminals</t>
  </si>
  <si>
    <t>SYD97</t>
  </si>
  <si>
    <t>DP World Australia Limited, Sydney</t>
  </si>
  <si>
    <t>SYX01</t>
  </si>
  <si>
    <t>CNSYX</t>
  </si>
  <si>
    <t>Sanya Port Company Limited</t>
  </si>
  <si>
    <t>Sanya</t>
  </si>
  <si>
    <t>SZC99</t>
  </si>
  <si>
    <t>EGSZC</t>
  </si>
  <si>
    <t>Suez Canal</t>
  </si>
  <si>
    <t>SZH01</t>
  </si>
  <si>
    <t>CNSZH</t>
  </si>
  <si>
    <t>Suzhou Industrial Park Port</t>
  </si>
  <si>
    <t>Suzhou</t>
  </si>
  <si>
    <t>SZH15</t>
  </si>
  <si>
    <t>Jiangsu Founder Snd Transport Base</t>
  </si>
  <si>
    <t>SZZ01</t>
  </si>
  <si>
    <t>PLSZZ</t>
  </si>
  <si>
    <t>Drobnica - Port Szczecin Ltd.</t>
  </si>
  <si>
    <t>Szczecin</t>
  </si>
  <si>
    <t>TAB11</t>
  </si>
  <si>
    <t>PHTAB</t>
  </si>
  <si>
    <t>WG &amp; A Philippines</t>
  </si>
  <si>
    <t>Tagbilaran</t>
  </si>
  <si>
    <t>TAE01</t>
  </si>
  <si>
    <t>NOTAE</t>
  </si>
  <si>
    <t>Sr Group AS</t>
  </si>
  <si>
    <t>Stavanger</t>
  </si>
  <si>
    <t>TAG01</t>
  </si>
  <si>
    <t>CNTAG</t>
  </si>
  <si>
    <t>COSCO Taicang Terminal Co.,Ltd</t>
  </si>
  <si>
    <t>Taicang</t>
  </si>
  <si>
    <t>TAG02</t>
  </si>
  <si>
    <t>Suzhou Modern Terminals Limited</t>
  </si>
  <si>
    <t>TAG03</t>
  </si>
  <si>
    <t>Taicang Port SP Zhenghe Container</t>
  </si>
  <si>
    <t>TAG04</t>
  </si>
  <si>
    <t>Taicang Zhenghe International Container Terminals Co., Ltd.</t>
  </si>
  <si>
    <t>TAO01</t>
  </si>
  <si>
    <t>CNTAO</t>
  </si>
  <si>
    <t>Qingdao Harbour Container Co. Ltd</t>
  </si>
  <si>
    <t>Qingdao</t>
  </si>
  <si>
    <t>TAO02</t>
  </si>
  <si>
    <t>Qingdao Qianwan Container Tml Co.</t>
  </si>
  <si>
    <t>TAO03</t>
  </si>
  <si>
    <t>Qingdao Minggang Huangdao Station</t>
  </si>
  <si>
    <t>TAO04</t>
  </si>
  <si>
    <t>Qingdao Cosport Int'l Ctn Tmls Co.</t>
  </si>
  <si>
    <t>TAO05</t>
  </si>
  <si>
    <t>Qingdao Minggang Container Terminal</t>
  </si>
  <si>
    <t>TAO06</t>
  </si>
  <si>
    <t>QQCTU Qingdao Qianwan United Ctn</t>
  </si>
  <si>
    <t>TAO07</t>
  </si>
  <si>
    <t>Qingdao Qianwan Container Tml Co. 2</t>
  </si>
  <si>
    <t>TAO08</t>
  </si>
  <si>
    <t>Qingdao New Qianwan Container Tml</t>
  </si>
  <si>
    <t>TAO1R</t>
  </si>
  <si>
    <t>COSCO SHIPYARD(QINGDAO) CO., LTD</t>
  </si>
  <si>
    <t>TAR01</t>
  </si>
  <si>
    <t>ITTAR</t>
  </si>
  <si>
    <t>Taranto Container Terminal Spa</t>
  </si>
  <si>
    <t>Taranto</t>
  </si>
  <si>
    <t>TAS01</t>
  </si>
  <si>
    <t>UZTAS</t>
  </si>
  <si>
    <t>TSIG Co., Ltd</t>
  </si>
  <si>
    <t>Tashkent</t>
  </si>
  <si>
    <t>TAZ02</t>
  </si>
  <si>
    <t>CNTAZ</t>
  </si>
  <si>
    <t>Taizhou Terminal Jiang Su Province</t>
  </si>
  <si>
    <t>Taizhou</t>
  </si>
  <si>
    <t>TBP01</t>
  </si>
  <si>
    <t>TWTBP</t>
  </si>
  <si>
    <t>Taipei Port Container Terminal Corp</t>
  </si>
  <si>
    <t>Taipei Port</t>
  </si>
  <si>
    <t>TCG01</t>
  </si>
  <si>
    <t>Tceege Konteyner Terminal</t>
  </si>
  <si>
    <t>TCH01</t>
  </si>
  <si>
    <t>TWTCH</t>
  </si>
  <si>
    <t>China Container Terminal Corp</t>
  </si>
  <si>
    <t>Taichung</t>
  </si>
  <si>
    <t>TCH02</t>
  </si>
  <si>
    <t>Taichung Public Berth (BERTH 9-11)</t>
  </si>
  <si>
    <t>TCH03</t>
  </si>
  <si>
    <t>Evergreen Int'l Storage &amp; Transport</t>
  </si>
  <si>
    <t>TCH04</t>
  </si>
  <si>
    <t>Wan Hai Lines Ltd. (Taichung 34-35)</t>
  </si>
  <si>
    <t>TEE01</t>
  </si>
  <si>
    <t>GBTEE</t>
  </si>
  <si>
    <t>Teesport</t>
  </si>
  <si>
    <t>TEM01</t>
  </si>
  <si>
    <t>GHTEM</t>
  </si>
  <si>
    <t>Ghana Port &amp; Hab Authority Ctn Year</t>
  </si>
  <si>
    <t>Tema</t>
  </si>
  <si>
    <t>TEM02</t>
  </si>
  <si>
    <t>Meridian Port Services</t>
  </si>
  <si>
    <t>TEM03</t>
  </si>
  <si>
    <t>Meridian Port Service Terminal 3</t>
  </si>
  <si>
    <t>TGY01</t>
  </si>
  <si>
    <t>CNTGY</t>
  </si>
  <si>
    <t>Sinograin Wuzhou Tangyuan Terminal</t>
  </si>
  <si>
    <t>Tangyuan</t>
  </si>
  <si>
    <t>THP01</t>
  </si>
  <si>
    <t>GBTHP</t>
  </si>
  <si>
    <t>Thamesport (London) Limited</t>
  </si>
  <si>
    <t>Thamesport</t>
  </si>
  <si>
    <t>TIE02</t>
  </si>
  <si>
    <t>CNTIE</t>
  </si>
  <si>
    <t>Beihai Tieshan Port Co.,Ltd</t>
  </si>
  <si>
    <t>Tieshan</t>
  </si>
  <si>
    <t>TIL01</t>
  </si>
  <si>
    <t>GBTIL</t>
  </si>
  <si>
    <t>Tilbury Container Services</t>
  </si>
  <si>
    <t>Tilbury</t>
  </si>
  <si>
    <t>TIP01</t>
  </si>
  <si>
    <t>LYTIP</t>
  </si>
  <si>
    <t>TIU01</t>
  </si>
  <si>
    <t>NZTIU</t>
  </si>
  <si>
    <t>Timaru</t>
  </si>
  <si>
    <t>TIW01</t>
  </si>
  <si>
    <t>Husky Terminal</t>
  </si>
  <si>
    <t>TIW02</t>
  </si>
  <si>
    <t>TIW03</t>
  </si>
  <si>
    <t>Olympic Container Terminal</t>
  </si>
  <si>
    <t>TIW04</t>
  </si>
  <si>
    <t>Pierce County Terminal</t>
  </si>
  <si>
    <t>TIW05</t>
  </si>
  <si>
    <t>Washington United Terminals</t>
  </si>
  <si>
    <t>TIZ01</t>
  </si>
  <si>
    <t>CNTIZ</t>
  </si>
  <si>
    <t>Zhejiang Damaiyu Terminal Co,.Ltd</t>
  </si>
  <si>
    <t>Taizhou(ZJ)</t>
  </si>
  <si>
    <t>TJM01</t>
  </si>
  <si>
    <t>MYTMI</t>
  </si>
  <si>
    <t>Rajang Port Tanjung Mains</t>
  </si>
  <si>
    <t>Tanjung Manis</t>
  </si>
  <si>
    <t>TJQ01</t>
  </si>
  <si>
    <t>IDTJQ</t>
  </si>
  <si>
    <t>Tanjung Pandan</t>
  </si>
  <si>
    <t>TKD01</t>
  </si>
  <si>
    <t>GHTKD</t>
  </si>
  <si>
    <t>Tak. CT</t>
  </si>
  <si>
    <t>Takoradi</t>
  </si>
  <si>
    <t>TKS01</t>
  </si>
  <si>
    <t>JPTKS</t>
  </si>
  <si>
    <t>Tokushima ContainerTerminal</t>
  </si>
  <si>
    <t>Takamatsu</t>
  </si>
  <si>
    <t>TKU01</t>
  </si>
  <si>
    <t>FITKU</t>
  </si>
  <si>
    <t>Finnsteve Oy  AB</t>
  </si>
  <si>
    <t>Turku</t>
  </si>
  <si>
    <t>TKY01</t>
  </si>
  <si>
    <t>TLB01</t>
  </si>
  <si>
    <t>NLTLB</t>
  </si>
  <si>
    <t>railport Brabant_railway</t>
  </si>
  <si>
    <t>Tilburg</t>
  </si>
  <si>
    <t>TLB21</t>
  </si>
  <si>
    <t>BTT Barge Terminal Tilburg</t>
  </si>
  <si>
    <t>TLL01</t>
  </si>
  <si>
    <t>EETLL</t>
  </si>
  <si>
    <t>Muuga Container Terminal</t>
  </si>
  <si>
    <t>Muuga</t>
  </si>
  <si>
    <t>TMK01</t>
  </si>
  <si>
    <t>JPTMK</t>
  </si>
  <si>
    <t>Tomakomai Terminal</t>
  </si>
  <si>
    <t>Tomakomai</t>
  </si>
  <si>
    <t>TNA01</t>
  </si>
  <si>
    <t>CNTNA</t>
  </si>
  <si>
    <t>National Reserve 334 Division</t>
  </si>
  <si>
    <t>Jinan</t>
  </si>
  <si>
    <t>TNB01</t>
  </si>
  <si>
    <t>CNTNB</t>
  </si>
  <si>
    <t>Guangzhou Tongming Logistics Co.</t>
  </si>
  <si>
    <t>Tanbu</t>
  </si>
  <si>
    <t>TNG01</t>
  </si>
  <si>
    <t>MATNG</t>
  </si>
  <si>
    <t>Tangier</t>
  </si>
  <si>
    <t>TNG02</t>
  </si>
  <si>
    <t>TNG03</t>
  </si>
  <si>
    <t>TANGER ALLIANCE</t>
  </si>
  <si>
    <t>TNG04</t>
  </si>
  <si>
    <t>APM TERMINALS 2</t>
  </si>
  <si>
    <t>TOB01</t>
  </si>
  <si>
    <t>LYTOB</t>
  </si>
  <si>
    <t>Tobruk</t>
  </si>
  <si>
    <t>TOL01</t>
  </si>
  <si>
    <t>CNTOL</t>
  </si>
  <si>
    <t>No3 Branch Tongling Port Int'l Ctn</t>
  </si>
  <si>
    <t>Tongling</t>
  </si>
  <si>
    <t>TOL03</t>
  </si>
  <si>
    <t>TongLing XieCheng Seaport Co.,Ltd</t>
  </si>
  <si>
    <t>TON01</t>
  </si>
  <si>
    <t>FITON</t>
  </si>
  <si>
    <t>Outokumpu Shipping Oy</t>
  </si>
  <si>
    <t>Tornio</t>
  </si>
  <si>
    <t>TPA01</t>
  </si>
  <si>
    <t>USTPA</t>
  </si>
  <si>
    <t>Ports America-Port of Tamp Ctn Tml</t>
  </si>
  <si>
    <t>Tampa</t>
  </si>
  <si>
    <t>TPS01</t>
  </si>
  <si>
    <t>ITTPS</t>
  </si>
  <si>
    <t>Trapani Container Terminal</t>
  </si>
  <si>
    <t>Trapani</t>
  </si>
  <si>
    <t>TPT01</t>
  </si>
  <si>
    <t>MYTPT</t>
  </si>
  <si>
    <t>Tanjung Pelepas</t>
  </si>
  <si>
    <t>TPT02</t>
  </si>
  <si>
    <t>Pelabuhan Tanjung Pelepas Sdn Bhd</t>
  </si>
  <si>
    <t>TRD01</t>
  </si>
  <si>
    <t>NOTRD</t>
  </si>
  <si>
    <t>Per T. Lykke AS</t>
  </si>
  <si>
    <t>Trondheim</t>
  </si>
  <si>
    <t>TRG01</t>
  </si>
  <si>
    <t>NZTRG</t>
  </si>
  <si>
    <t>Port Of Tauranga Terminal</t>
  </si>
  <si>
    <t>Tauranga</t>
  </si>
  <si>
    <t>TRK01</t>
  </si>
  <si>
    <t>IDTRK</t>
  </si>
  <si>
    <t>Tarakan Port</t>
  </si>
  <si>
    <t>Tarakan</t>
  </si>
  <si>
    <t>TRM01</t>
  </si>
  <si>
    <t>NOTRM</t>
  </si>
  <si>
    <t>Nor-Cargo Tromso AS</t>
  </si>
  <si>
    <t>Tromso</t>
  </si>
  <si>
    <t>TRR01</t>
  </si>
  <si>
    <t>ESTRR</t>
  </si>
  <si>
    <t>DP World Tarragona SA</t>
  </si>
  <si>
    <t>Tarragona</t>
  </si>
  <si>
    <t>TRS01</t>
  </si>
  <si>
    <t>ITTRS</t>
  </si>
  <si>
    <t>Trieste Marine Terminal</t>
  </si>
  <si>
    <t>Trieste</t>
  </si>
  <si>
    <t>TSH01</t>
  </si>
  <si>
    <t>CNTSH</t>
  </si>
  <si>
    <t>TAI SHAN CITY GONGYI PORT CO.LTD</t>
  </si>
  <si>
    <t>Taishan</t>
  </si>
  <si>
    <t>TSH02</t>
  </si>
  <si>
    <t>Shinn Hua (China) Machine Co.,Ltd.</t>
  </si>
  <si>
    <t>TSH03</t>
  </si>
  <si>
    <t>Guanghai Jiangrong SlabstoneFactory</t>
  </si>
  <si>
    <t>TSH04</t>
  </si>
  <si>
    <t>TaishanNanlongElectrical Appliances</t>
  </si>
  <si>
    <t>TSH05</t>
  </si>
  <si>
    <t>TaishanKam KiuAluminiumExtrusionCo.</t>
  </si>
  <si>
    <t>TSN01</t>
  </si>
  <si>
    <t>CNTSN</t>
  </si>
  <si>
    <t>Tianjin Port Container Terminal Co</t>
  </si>
  <si>
    <t>Xingang</t>
  </si>
  <si>
    <t>TSN02</t>
  </si>
  <si>
    <t>No.1 Hab Operating Co Tianjin Port</t>
  </si>
  <si>
    <t>TSN03</t>
  </si>
  <si>
    <t>CSX Orient Container Terminals Co.</t>
  </si>
  <si>
    <t>TSN04</t>
  </si>
  <si>
    <t>Tianjin Five Continents Int'l Ctn</t>
  </si>
  <si>
    <t>TSN05</t>
  </si>
  <si>
    <t>Tianjin Port Alltance Int'l Ctn Tml</t>
  </si>
  <si>
    <t>TSN06</t>
  </si>
  <si>
    <t>Tianjin Port No.2 Harbour Operation</t>
  </si>
  <si>
    <t>TSN07</t>
  </si>
  <si>
    <t>Tianjin Port Pacific Int'l Ctn Tml</t>
  </si>
  <si>
    <t>TSN08</t>
  </si>
  <si>
    <t>Tianjin Euroasia Int'l ContainerTml</t>
  </si>
  <si>
    <t>TSN58</t>
  </si>
  <si>
    <t>Tianjin China United Int'l Rail Ctn</t>
  </si>
  <si>
    <t>TSN85</t>
  </si>
  <si>
    <t>Tianjin Port Logistics Development</t>
  </si>
  <si>
    <t>TSV01</t>
  </si>
  <si>
    <t>AUTSV</t>
  </si>
  <si>
    <t>Townsville Stevedoring &amp; Terminal</t>
  </si>
  <si>
    <t>Townsville</t>
  </si>
  <si>
    <t>TUD01</t>
  </si>
  <si>
    <t>SETUD</t>
  </si>
  <si>
    <t>Tunadalshamnen</t>
  </si>
  <si>
    <t>Tunadal</t>
  </si>
  <si>
    <t>TUN01</t>
  </si>
  <si>
    <t>TNTUN</t>
  </si>
  <si>
    <t>Port of Rades</t>
  </si>
  <si>
    <t>Tunis</t>
  </si>
  <si>
    <t>TUT01</t>
  </si>
  <si>
    <t>INTUT</t>
  </si>
  <si>
    <t>Psa Sical Terminal</t>
  </si>
  <si>
    <t>Tuticorin</t>
  </si>
  <si>
    <t>TUT02</t>
  </si>
  <si>
    <t>Tuticorin Container Terminal, PSA</t>
  </si>
  <si>
    <t>TUT03</t>
  </si>
  <si>
    <t>Dakshin Bharat Gateway Terminal</t>
  </si>
  <si>
    <t>TUX01</t>
  </si>
  <si>
    <t>MXTUX</t>
  </si>
  <si>
    <t>Tuxpan Port Terminal</t>
  </si>
  <si>
    <t>Tuxpan</t>
  </si>
  <si>
    <t>TWU01</t>
  </si>
  <si>
    <t>MYTWU</t>
  </si>
  <si>
    <t>Tawau</t>
  </si>
  <si>
    <t>TYA01</t>
  </si>
  <si>
    <t>CNTYA</t>
  </si>
  <si>
    <t>Tai Yuan Railway</t>
  </si>
  <si>
    <t>Taiyuan</t>
  </si>
  <si>
    <t>TYN01</t>
  </si>
  <si>
    <t>TWTYN</t>
  </si>
  <si>
    <t>Associated Consolidation &amp; Tml Corp</t>
  </si>
  <si>
    <t>Taoyuan</t>
  </si>
  <si>
    <t>TYN02</t>
  </si>
  <si>
    <t>Evergreen Container Terminal Corp</t>
  </si>
  <si>
    <t>TYN03</t>
  </si>
  <si>
    <t>Public Berth</t>
  </si>
  <si>
    <t>TYO02</t>
  </si>
  <si>
    <t>JPTYO</t>
  </si>
  <si>
    <t>OHI No. 6-7 Container Terminal</t>
  </si>
  <si>
    <t>Tokyo</t>
  </si>
  <si>
    <t>TYO03</t>
  </si>
  <si>
    <t>Aomi A-4 Container Terminal</t>
  </si>
  <si>
    <t>TYO04</t>
  </si>
  <si>
    <t>OHI No. 4 Container Terminal</t>
  </si>
  <si>
    <t>TYO05</t>
  </si>
  <si>
    <t>OHI No.2 Container Terminal</t>
  </si>
  <si>
    <t>TYO06</t>
  </si>
  <si>
    <t>Aomi A-1 Container Terminal</t>
  </si>
  <si>
    <t>TYO07</t>
  </si>
  <si>
    <t>Aomi A-3 Container Terminal</t>
  </si>
  <si>
    <t>TYO40</t>
  </si>
  <si>
    <t>Kamigumi Tokyo Container Terminal</t>
  </si>
  <si>
    <t>TYO42</t>
  </si>
  <si>
    <t>Shinagawa Container Terminal</t>
  </si>
  <si>
    <t>TYO43</t>
  </si>
  <si>
    <t>Ohi No.5 Container Terminal</t>
  </si>
  <si>
    <t>TYO45</t>
  </si>
  <si>
    <t>Aomi Public Container Terminal</t>
  </si>
  <si>
    <t>TYO46</t>
  </si>
  <si>
    <t>KAMIGUMI Tokyo Y1 ContainerTerminal</t>
  </si>
  <si>
    <t>TYO47</t>
  </si>
  <si>
    <t>Y2 Container Terminal</t>
  </si>
  <si>
    <t>UDD01</t>
  </si>
  <si>
    <t>SEUDD</t>
  </si>
  <si>
    <t>Port of Uddevalla</t>
  </si>
  <si>
    <t>Uddevalla</t>
  </si>
  <si>
    <t>UIH01</t>
  </si>
  <si>
    <t>VNUIH</t>
  </si>
  <si>
    <t>Qui Nhon Terminal</t>
  </si>
  <si>
    <t>Qui Nhon</t>
  </si>
  <si>
    <t>UKB02</t>
  </si>
  <si>
    <t>JPUKB</t>
  </si>
  <si>
    <t>RC6-7 NYK Kobe Terminal</t>
  </si>
  <si>
    <t>Kobe</t>
  </si>
  <si>
    <t>UKB03</t>
  </si>
  <si>
    <t>PC14 Container Terminal</t>
  </si>
  <si>
    <t>UKB04</t>
  </si>
  <si>
    <t>RC3-4-5 K-Line Kobe Cnt Terminal</t>
  </si>
  <si>
    <t>UKB09</t>
  </si>
  <si>
    <t>Nissin Port Island D Terminal</t>
  </si>
  <si>
    <t>UKB40</t>
  </si>
  <si>
    <t>PC-18 Kamigumi Kobe Cnt Terminal</t>
  </si>
  <si>
    <t>UKB41</t>
  </si>
  <si>
    <t>PC16/17 Container Terminal</t>
  </si>
  <si>
    <t>UKB43</t>
  </si>
  <si>
    <t>Rokko Maersk Line Container Tml</t>
  </si>
  <si>
    <t>UKB44</t>
  </si>
  <si>
    <t>RC1/2 Container Terminal</t>
  </si>
  <si>
    <t>UKB45</t>
  </si>
  <si>
    <t>PC-13 KAMIGUMI Container Terminal</t>
  </si>
  <si>
    <t>ULG01</t>
  </si>
  <si>
    <t>RUULG</t>
  </si>
  <si>
    <t>Ust-Luga Container Terminal (Ulct)</t>
  </si>
  <si>
    <t>Ust-Luga</t>
  </si>
  <si>
    <t>ULN31</t>
  </si>
  <si>
    <t>MNULN</t>
  </si>
  <si>
    <t>ACW TRANS Co.,LTD_railway</t>
  </si>
  <si>
    <t>Ulaanbaator</t>
  </si>
  <si>
    <t>ULQ32</t>
  </si>
  <si>
    <t>CNULQ</t>
  </si>
  <si>
    <t>QiSuMu</t>
  </si>
  <si>
    <t>Ulanqab</t>
  </si>
  <si>
    <t>UPG01</t>
  </si>
  <si>
    <t>IDUPG</t>
  </si>
  <si>
    <t>Soekarno - Hatta Port</t>
  </si>
  <si>
    <t>Ujung Pandang</t>
  </si>
  <si>
    <t>UQR01</t>
  </si>
  <si>
    <t>IQBSR</t>
  </si>
  <si>
    <t>Basra Gateway Terminal</t>
  </si>
  <si>
    <t>Umm Qasr</t>
  </si>
  <si>
    <t>UQR02</t>
  </si>
  <si>
    <t>Umm Qasr South Port</t>
  </si>
  <si>
    <t>UQR03</t>
  </si>
  <si>
    <t>Iraq Container Terminal</t>
  </si>
  <si>
    <t>URT01</t>
  </si>
  <si>
    <t>THURT</t>
  </si>
  <si>
    <t>Surat Thani</t>
  </si>
  <si>
    <t>USN01</t>
  </si>
  <si>
    <t>KRUSN</t>
  </si>
  <si>
    <t>Jeong il Ulsan Container TerminalCo</t>
  </si>
  <si>
    <t>Ulsan</t>
  </si>
  <si>
    <t>USN02</t>
  </si>
  <si>
    <t>Ulsan Newport Container Terminal</t>
  </si>
  <si>
    <t>VAN01</t>
  </si>
  <si>
    <t>CAVAN</t>
  </si>
  <si>
    <t>Vanterm Container Terminal</t>
  </si>
  <si>
    <t>Vancouver</t>
  </si>
  <si>
    <t>VAN02</t>
  </si>
  <si>
    <t>DP World-Centerm Container Terminal</t>
  </si>
  <si>
    <t>VAN03</t>
  </si>
  <si>
    <t>Deltaport Container Terminal</t>
  </si>
  <si>
    <t>VAN04</t>
  </si>
  <si>
    <t>Fraser Surrey Docks LP</t>
  </si>
  <si>
    <t>VAP02</t>
  </si>
  <si>
    <t>CLVAP</t>
  </si>
  <si>
    <t>Terminal Pacifico Sur</t>
  </si>
  <si>
    <t>Valparaiso</t>
  </si>
  <si>
    <t>VCA01</t>
  </si>
  <si>
    <t>VNVCA</t>
  </si>
  <si>
    <t>Hoang Dieu Port</t>
  </si>
  <si>
    <t>Can Tho</t>
  </si>
  <si>
    <t>VCA21</t>
  </si>
  <si>
    <t>Cai Cui Port</t>
  </si>
  <si>
    <t>VCA22</t>
  </si>
  <si>
    <t>Lee Man Port</t>
  </si>
  <si>
    <t>VCE02</t>
  </si>
  <si>
    <t>ITVCE</t>
  </si>
  <si>
    <t>VECON = Venice Container Terminal</t>
  </si>
  <si>
    <t>Venice</t>
  </si>
  <si>
    <t>VCE03</t>
  </si>
  <si>
    <t>TIV-Terminal Intermodale Venezia</t>
  </si>
  <si>
    <t>VDE21</t>
  </si>
  <si>
    <t>USVDE</t>
  </si>
  <si>
    <t>Valdez</t>
  </si>
  <si>
    <t>VDL01</t>
  </si>
  <si>
    <t>ITVDL</t>
  </si>
  <si>
    <t>Reefer Terminal spa</t>
  </si>
  <si>
    <t>Vado Ligure</t>
  </si>
  <si>
    <t>VDL02</t>
  </si>
  <si>
    <t>APM Terminals Vado Ligure</t>
  </si>
  <si>
    <t>VEG11</t>
  </si>
  <si>
    <t>NLVEG</t>
  </si>
  <si>
    <t>Inland Terminal Veghel</t>
  </si>
  <si>
    <t>Veghel</t>
  </si>
  <si>
    <t>VEI01</t>
  </si>
  <si>
    <t>FIVEI</t>
  </si>
  <si>
    <t>Kemi Shipping Oy</t>
  </si>
  <si>
    <t>Veitsiluoto</t>
  </si>
  <si>
    <t>VEN11</t>
  </si>
  <si>
    <t>NLVEN</t>
  </si>
  <si>
    <t>ECT Venlo</t>
  </si>
  <si>
    <t>Venlo</t>
  </si>
  <si>
    <t>VER02</t>
  </si>
  <si>
    <t>MXVER</t>
  </si>
  <si>
    <t>ICAVE</t>
  </si>
  <si>
    <t>Veracruz</t>
  </si>
  <si>
    <t>VER03</t>
  </si>
  <si>
    <t>Corporacion Integral de Comercio</t>
  </si>
  <si>
    <t>VGO01</t>
  </si>
  <si>
    <t>ESVGO</t>
  </si>
  <si>
    <t>Terninales Maritimas de Vigo</t>
  </si>
  <si>
    <t>Vigo</t>
  </si>
  <si>
    <t>VGO02</t>
  </si>
  <si>
    <t>Bonifacio Logares</t>
  </si>
  <si>
    <t>VIE11</t>
  </si>
  <si>
    <t>ATVIE</t>
  </si>
  <si>
    <t>Wiencont</t>
  </si>
  <si>
    <t>Vienna</t>
  </si>
  <si>
    <t>VIL01</t>
  </si>
  <si>
    <t>MAVIL</t>
  </si>
  <si>
    <t>Dakhla Harbour</t>
  </si>
  <si>
    <t>Dakhla</t>
  </si>
  <si>
    <t>VIT02</t>
  </si>
  <si>
    <t>BRVIT</t>
  </si>
  <si>
    <t>Terminal De Vila Velha (Tvv)</t>
  </si>
  <si>
    <t>Vitoria</t>
  </si>
  <si>
    <t>VLC01</t>
  </si>
  <si>
    <t>ESVLC</t>
  </si>
  <si>
    <t>Noatum Container Terminal Valencia</t>
  </si>
  <si>
    <t>Valencia</t>
  </si>
  <si>
    <t>VLC02</t>
  </si>
  <si>
    <t>TCV, SA</t>
  </si>
  <si>
    <t>VLC03</t>
  </si>
  <si>
    <t>Terminales del Turia</t>
  </si>
  <si>
    <t>VLC04</t>
  </si>
  <si>
    <t>MSC Terminal Valencia, S. A.</t>
  </si>
  <si>
    <t>VLG01</t>
  </si>
  <si>
    <t>ESVLG</t>
  </si>
  <si>
    <t>Tercovi</t>
  </si>
  <si>
    <t>Villagarcia</t>
  </si>
  <si>
    <t>VSG01</t>
  </si>
  <si>
    <t>NLVSG</t>
  </si>
  <si>
    <t>Kloosterboer Vlissingen B.V.</t>
  </si>
  <si>
    <t>Vlissingen</t>
  </si>
  <si>
    <t>VSG02</t>
  </si>
  <si>
    <t>Verbugge Zeeland Terminal B.V.</t>
  </si>
  <si>
    <t>VSP01</t>
  </si>
  <si>
    <t>VNVSP</t>
  </si>
  <si>
    <t>Vietsovpetro Port</t>
  </si>
  <si>
    <t>Vietsovpetro</t>
  </si>
  <si>
    <t>VTZ01</t>
  </si>
  <si>
    <t>INVTZ</t>
  </si>
  <si>
    <t>Visakha Container Terminal Pvt Ltd</t>
  </si>
  <si>
    <t>Visakhapatnam</t>
  </si>
  <si>
    <t>VVO01</t>
  </si>
  <si>
    <t>RUVVO</t>
  </si>
  <si>
    <t>Vladivostok Container Terminal</t>
  </si>
  <si>
    <t>Vladivostok</t>
  </si>
  <si>
    <t>VYP01</t>
  </si>
  <si>
    <t>RUVYP</t>
  </si>
  <si>
    <t>Vostochny Container Terminal</t>
  </si>
  <si>
    <t>Vostochny</t>
  </si>
  <si>
    <t>WAN01</t>
  </si>
  <si>
    <t>Wanxian</t>
  </si>
  <si>
    <t>WAT01</t>
  </si>
  <si>
    <t>IEWAT</t>
  </si>
  <si>
    <t>Belview Terminal</t>
  </si>
  <si>
    <t>Waterford</t>
  </si>
  <si>
    <t>WEF01</t>
  </si>
  <si>
    <t>CNWEF</t>
  </si>
  <si>
    <t>Shandong Hi-speed Transport Log</t>
  </si>
  <si>
    <t>Weifang</t>
  </si>
  <si>
    <t>WEF02</t>
  </si>
  <si>
    <t>Shandong Gangtian Logsitics-Railway</t>
  </si>
  <si>
    <t>WEF11</t>
  </si>
  <si>
    <t>Weifang Sime Darby Port Co., Ltd.</t>
  </si>
  <si>
    <t>WEI01</t>
  </si>
  <si>
    <t>CNWEI</t>
  </si>
  <si>
    <t>Weihai South Port</t>
  </si>
  <si>
    <t>Weihai</t>
  </si>
  <si>
    <t>WEI02</t>
  </si>
  <si>
    <t>WeiHai Sino-Trans Yard</t>
  </si>
  <si>
    <t>WHI01</t>
  </si>
  <si>
    <t>CNWHI</t>
  </si>
  <si>
    <t>Wuhu Port Strg&amp;Tspt Co (Zhujiaqiao)</t>
  </si>
  <si>
    <t>Wuhu</t>
  </si>
  <si>
    <t>WLB11</t>
  </si>
  <si>
    <t>BEWLB</t>
  </si>
  <si>
    <t>TCT Belgium</t>
  </si>
  <si>
    <t>Willebroek</t>
  </si>
  <si>
    <t>WLG01</t>
  </si>
  <si>
    <t>NZWLG</t>
  </si>
  <si>
    <t>Centreport Container Terminal</t>
  </si>
  <si>
    <t>Wellington</t>
  </si>
  <si>
    <t>WNZ01</t>
  </si>
  <si>
    <t>CNWNZ</t>
  </si>
  <si>
    <t>Wenzhou Qili Terminal</t>
  </si>
  <si>
    <t>Wenzhou</t>
  </si>
  <si>
    <t>WNZ02</t>
  </si>
  <si>
    <t>Wenzhou Longwan Terminal</t>
  </si>
  <si>
    <t>WNZ03</t>
  </si>
  <si>
    <t>Wenzhou JinXin Terminal</t>
  </si>
  <si>
    <t>WNZ04</t>
  </si>
  <si>
    <t>Wenzhou Zhuangyuanao Port Branch</t>
  </si>
  <si>
    <t>WQF01</t>
  </si>
  <si>
    <t>USWQF</t>
  </si>
  <si>
    <t>Whittier</t>
  </si>
  <si>
    <t>WRG01</t>
  </si>
  <si>
    <t>USWRG</t>
  </si>
  <si>
    <t>Wrangell</t>
  </si>
  <si>
    <t>WUC01</t>
  </si>
  <si>
    <t>OldPortWuchongkouSinotransWareh&amp;Tml</t>
  </si>
  <si>
    <t>WUH02</t>
  </si>
  <si>
    <t>CNWUH</t>
  </si>
  <si>
    <t>Sinotrans Hubei Co Baihushan Port</t>
  </si>
  <si>
    <t>Wuhan</t>
  </si>
  <si>
    <t>WUH03</t>
  </si>
  <si>
    <t>Wuhan Int'l Ctn Transshipment Co.</t>
  </si>
  <si>
    <t>WUH04</t>
  </si>
  <si>
    <t>Wuhan New port Container Terminal</t>
  </si>
  <si>
    <t>WUH05</t>
  </si>
  <si>
    <t>Wuhan New Port Investment Int'l Ctn</t>
  </si>
  <si>
    <t>WUH06</t>
  </si>
  <si>
    <t>Wuhan Port Mouths Port Co.,Ltd</t>
  </si>
  <si>
    <t>WUH07</t>
  </si>
  <si>
    <t>Wuhan JINGKAI Port Inc.</t>
  </si>
  <si>
    <t>WUH08</t>
  </si>
  <si>
    <t>Wuhan United Development Port Co.</t>
  </si>
  <si>
    <t>WUH09</t>
  </si>
  <si>
    <t>Wuhan CSP Terminal Co., Ltd</t>
  </si>
  <si>
    <t>WUH34</t>
  </si>
  <si>
    <t>Wuhan Railway Admin Shekou Railway</t>
  </si>
  <si>
    <t>WUH35</t>
  </si>
  <si>
    <t>Wuhan Railway Container Central</t>
  </si>
  <si>
    <t>WUL01</t>
  </si>
  <si>
    <t>CNWUL</t>
  </si>
  <si>
    <t>Guangxi Wulin Trandelommercial</t>
  </si>
  <si>
    <t>Wulin</t>
  </si>
  <si>
    <t>WUL02</t>
  </si>
  <si>
    <t>Guangxi Pingnan Tongzhou Logistics</t>
  </si>
  <si>
    <t>WUX01</t>
  </si>
  <si>
    <t>CNWUX</t>
  </si>
  <si>
    <t>Wuxi Suhua Int'l Ctn General Svc Co</t>
  </si>
  <si>
    <t>Wuxi</t>
  </si>
  <si>
    <t>WUZ02</t>
  </si>
  <si>
    <t>CNWUZ</t>
  </si>
  <si>
    <t>Guangxi Wuzhou Port Hexi Dock</t>
  </si>
  <si>
    <t>Wuzhou</t>
  </si>
  <si>
    <t>WUZ03</t>
  </si>
  <si>
    <t>Guangxi Wuzhou Lijiazhuang Ctn Tml</t>
  </si>
  <si>
    <t>WUZ04</t>
  </si>
  <si>
    <t>Wuzhou Fuming Port Load&amp;Unload Co.</t>
  </si>
  <si>
    <t>WVB02</t>
  </si>
  <si>
    <t>NAWVB</t>
  </si>
  <si>
    <t>Namibian Port Authority (NAMPORT)</t>
  </si>
  <si>
    <t>Walvis Bay</t>
  </si>
  <si>
    <t>WVN01</t>
  </si>
  <si>
    <t>DEWVN</t>
  </si>
  <si>
    <t>Eurogate Ctn Tml Wilhelmshaven GmbH</t>
  </si>
  <si>
    <t>Wilhelmshaven</t>
  </si>
  <si>
    <t>WWI01</t>
  </si>
  <si>
    <t>CNWWI</t>
  </si>
  <si>
    <t>WuWeiNan Railway Station</t>
  </si>
  <si>
    <t>Wuwei</t>
  </si>
  <si>
    <t>WXU01</t>
  </si>
  <si>
    <t>CNWXU</t>
  </si>
  <si>
    <t>Wuxuan  Container  Terminal</t>
  </si>
  <si>
    <t>Wuxuan</t>
  </si>
  <si>
    <t>XAB01</t>
  </si>
  <si>
    <t>Guangzhou xinfeng harbour co.</t>
  </si>
  <si>
    <t>XAO01</t>
  </si>
  <si>
    <t>CNXAO</t>
  </si>
  <si>
    <t>Nanli Container Terminal</t>
  </si>
  <si>
    <t>Xiaotang</t>
  </si>
  <si>
    <t>XCT01</t>
  </si>
  <si>
    <t>CNXCT</t>
  </si>
  <si>
    <t>Yangpu Harbor Shipping Int'l Port</t>
  </si>
  <si>
    <t>Xiaochan Beach</t>
  </si>
  <si>
    <t>XHN01</t>
  </si>
  <si>
    <t>CNXHN</t>
  </si>
  <si>
    <t>Jiangmen G.P.L Logistics Base Co.</t>
  </si>
  <si>
    <t>Xinhui New Port</t>
  </si>
  <si>
    <t>XID01</t>
  </si>
  <si>
    <t>Shantou Xi Di Port</t>
  </si>
  <si>
    <t>XIL01</t>
  </si>
  <si>
    <t>CNXIL</t>
  </si>
  <si>
    <t>Guangxi Guangyuan Logistics Co.,Ltd</t>
  </si>
  <si>
    <t>Xinlong</t>
  </si>
  <si>
    <t>XIN01</t>
  </si>
  <si>
    <t>Xin Hui Port</t>
  </si>
  <si>
    <t>XIN02</t>
  </si>
  <si>
    <t>CNXIN</t>
  </si>
  <si>
    <t>Xinhui Xihekou Domestic Terminal</t>
  </si>
  <si>
    <t>Xinhui</t>
  </si>
  <si>
    <t>XIT04</t>
  </si>
  <si>
    <t>CNXIT</t>
  </si>
  <si>
    <t>Guangzhou Kaihang Transport Co.,Ltd</t>
  </si>
  <si>
    <t>Xintang</t>
  </si>
  <si>
    <t>XIT05</t>
  </si>
  <si>
    <t>HuangPu Stevedoring Co.,Ltd.</t>
  </si>
  <si>
    <t>XIT06</t>
  </si>
  <si>
    <t>GuangZhou XiZhou Port Co.,Ltd.</t>
  </si>
  <si>
    <t>XIW32</t>
  </si>
  <si>
    <t>CNXIW</t>
  </si>
  <si>
    <t>GAOYING</t>
  </si>
  <si>
    <t>Xiangyang</t>
  </si>
  <si>
    <t>XIY01</t>
  </si>
  <si>
    <t>CNXIY</t>
  </si>
  <si>
    <t>Jiangsu Nanjing Port Xinyi Port Co.</t>
  </si>
  <si>
    <t>Xinyi</t>
  </si>
  <si>
    <t>XLA01</t>
  </si>
  <si>
    <t>Xiaolan  Port  Terminal, Zhongshan</t>
  </si>
  <si>
    <t>XMN01</t>
  </si>
  <si>
    <t>CNXMN</t>
  </si>
  <si>
    <t>Xiamen Port Group Co.,(HaiTian Tml)</t>
  </si>
  <si>
    <t>Xiamen</t>
  </si>
  <si>
    <t>XMN02</t>
  </si>
  <si>
    <t>Xiamen Int'l Ctn Terminals Limited</t>
  </si>
  <si>
    <t>XMN03</t>
  </si>
  <si>
    <t>Xiamen JianHong Ctn Freight Co.,Ltd</t>
  </si>
  <si>
    <t>XMN04</t>
  </si>
  <si>
    <t>Xiamen Port Group Co.Ltd Dongdu Tml</t>
  </si>
  <si>
    <t>XMN05</t>
  </si>
  <si>
    <t>Xiamen XiangYu Quay Co.,Ltd</t>
  </si>
  <si>
    <t>XMN06</t>
  </si>
  <si>
    <t>Xiamen Haitian Hairun Terminal</t>
  </si>
  <si>
    <t>XMN07</t>
  </si>
  <si>
    <t>Xiamen ITG Terminals Co.,Ltd</t>
  </si>
  <si>
    <t>XMN08</t>
  </si>
  <si>
    <t>Xiamen Songyu Container Terminals</t>
  </si>
  <si>
    <t>XMN09</t>
  </si>
  <si>
    <t>Xiamen Ocean Gate ContainerTerminal</t>
  </si>
  <si>
    <t>XMN40</t>
  </si>
  <si>
    <t>Xiamen Songyu Ctn Tml Co. (XSCT)</t>
  </si>
  <si>
    <t>XMN41</t>
  </si>
  <si>
    <t>Xiamen International Cruise Cente</t>
  </si>
  <si>
    <t>XMN42</t>
  </si>
  <si>
    <t>Xiamen Haicang Xinhaida Container</t>
  </si>
  <si>
    <t>XMN43</t>
  </si>
  <si>
    <t>Xiamen Port Group Haixiang Terminal</t>
  </si>
  <si>
    <t>XMN44</t>
  </si>
  <si>
    <t>Xiamen Haitong Terminal Co.,Ltd</t>
  </si>
  <si>
    <t>XMN45</t>
  </si>
  <si>
    <t>Xiamen Haicang Railway Co.,Ltd</t>
  </si>
  <si>
    <t>XOG01</t>
  </si>
  <si>
    <t>CNXOG</t>
  </si>
  <si>
    <t>Xiaogang</t>
  </si>
  <si>
    <t>XTN01</t>
  </si>
  <si>
    <t>CNXTN</t>
  </si>
  <si>
    <t>Xiangtan Shisizone Terminal</t>
  </si>
  <si>
    <t>Xiangtan</t>
  </si>
  <si>
    <t>XTX01</t>
  </si>
  <si>
    <t>CNXTX</t>
  </si>
  <si>
    <t>Nanhai Railway Loading &amp; Unloading</t>
  </si>
  <si>
    <t>Xiaotangxihuochang</t>
  </si>
  <si>
    <t>XUZ01</t>
  </si>
  <si>
    <t>CNXUZ</t>
  </si>
  <si>
    <t>MengJiaGou</t>
  </si>
  <si>
    <t>Xuzhou</t>
  </si>
  <si>
    <t>XUZ11</t>
  </si>
  <si>
    <t>Xuzhou Hongkang Logisitics</t>
  </si>
  <si>
    <t>XWH01</t>
  </si>
  <si>
    <t>CNXWH</t>
  </si>
  <si>
    <t>Xuwen Freight Tml Brh Haian New Pt</t>
  </si>
  <si>
    <t>Haian</t>
  </si>
  <si>
    <t>YAK01</t>
  </si>
  <si>
    <t>USYAK</t>
  </si>
  <si>
    <t>Yakutat</t>
  </si>
  <si>
    <t>YIB01</t>
  </si>
  <si>
    <t>CNYIB</t>
  </si>
  <si>
    <t>Sichuan Yibin Port Co.,Ltd</t>
  </si>
  <si>
    <t>Yibin</t>
  </si>
  <si>
    <t>YIC01</t>
  </si>
  <si>
    <t>CNYIC</t>
  </si>
  <si>
    <t>Yichang Port</t>
  </si>
  <si>
    <t>Yichang</t>
  </si>
  <si>
    <t>YIC02</t>
  </si>
  <si>
    <t>SANNING PORT</t>
  </si>
  <si>
    <t>YIC03</t>
  </si>
  <si>
    <t>BAIYANG PORT</t>
  </si>
  <si>
    <t>YIC04</t>
  </si>
  <si>
    <t>Yichang Cheyanghe Port</t>
  </si>
  <si>
    <t>YID01</t>
  </si>
  <si>
    <t>CNYID</t>
  </si>
  <si>
    <t>Yingde Pearl Port</t>
  </si>
  <si>
    <t>Yingde</t>
  </si>
  <si>
    <t>YIK01</t>
  </si>
  <si>
    <t>CNYIK</t>
  </si>
  <si>
    <t>Yinkou COSCO Int'l Ctn Tml Co.,Ltd.</t>
  </si>
  <si>
    <t>Yingkou</t>
  </si>
  <si>
    <t>YIK02</t>
  </si>
  <si>
    <t>Yingkou Port Logistic Company Depot</t>
  </si>
  <si>
    <t>YIK04</t>
  </si>
  <si>
    <t>Yingkou New Century Container Tml</t>
  </si>
  <si>
    <t>YIK05</t>
  </si>
  <si>
    <t>Yingkou Port Liability Co.,Ltd Ctn</t>
  </si>
  <si>
    <t>YIW31</t>
  </si>
  <si>
    <t>CNYIW</t>
  </si>
  <si>
    <t>Yiwu west railway station</t>
  </si>
  <si>
    <t>Yiwu</t>
  </si>
  <si>
    <t>YIX01</t>
  </si>
  <si>
    <t>CNYIX</t>
  </si>
  <si>
    <t>Yixing All-Purpose Terminal</t>
  </si>
  <si>
    <t>Yixing</t>
  </si>
  <si>
    <t>YIZ01</t>
  </si>
  <si>
    <t>CNYIZ</t>
  </si>
  <si>
    <t>Sinopec Yizheng Logistics Yangtse</t>
  </si>
  <si>
    <t>Yizheng</t>
  </si>
  <si>
    <t>YJI02</t>
  </si>
  <si>
    <t>CNYJI</t>
  </si>
  <si>
    <t>Guangdong Yangjiang Port Co., Ltd.</t>
  </si>
  <si>
    <t>Yangjiang</t>
  </si>
  <si>
    <t>YKK01</t>
  </si>
  <si>
    <t>JPYKK</t>
  </si>
  <si>
    <t>Y.C.B.(Yokkaichi Container Berth)</t>
  </si>
  <si>
    <t>Yokkaichi</t>
  </si>
  <si>
    <t>YKO01</t>
  </si>
  <si>
    <t>CNYKO</t>
  </si>
  <si>
    <t>Yingkou Old Port</t>
  </si>
  <si>
    <t>YNB01</t>
  </si>
  <si>
    <t>SAYNB</t>
  </si>
  <si>
    <t>General Cargo And Container Tml</t>
  </si>
  <si>
    <t>Yanbu</t>
  </si>
  <si>
    <t>YNF01</t>
  </si>
  <si>
    <t>CNYNF</t>
  </si>
  <si>
    <t>Yun Fu Liu Du Port Admin Bureau Tml</t>
  </si>
  <si>
    <t>Yunfu</t>
  </si>
  <si>
    <t>YNF02</t>
  </si>
  <si>
    <t>Yunfu New Port Terminal Co.</t>
  </si>
  <si>
    <t>YNP01</t>
  </si>
  <si>
    <t>CNYNP</t>
  </si>
  <si>
    <t>Sdic Yangpu Port Co., Ltd</t>
  </si>
  <si>
    <t>Yangpugang</t>
  </si>
  <si>
    <t>YNP02</t>
  </si>
  <si>
    <t>Sidc Yangpu Port Co.Ltd</t>
  </si>
  <si>
    <t>YNT01</t>
  </si>
  <si>
    <t>CNYNT</t>
  </si>
  <si>
    <t>The Container Company of Yantai Por</t>
  </si>
  <si>
    <t>Yantai</t>
  </si>
  <si>
    <t>YNT02</t>
  </si>
  <si>
    <t>Yantai Port Authority</t>
  </si>
  <si>
    <t>YNT03</t>
  </si>
  <si>
    <t>Yantai Port Int'l Container Co.,Ltd</t>
  </si>
  <si>
    <t>YOK01</t>
  </si>
  <si>
    <t>JPYOK</t>
  </si>
  <si>
    <t>Honmoku BC-2 Container Terminal</t>
  </si>
  <si>
    <t>Yokohama</t>
  </si>
  <si>
    <t>YOK02</t>
  </si>
  <si>
    <t>Honmoku A-7 Container Terminal</t>
  </si>
  <si>
    <t>YOK03</t>
  </si>
  <si>
    <t>Honmoku A-5 Container Terminal</t>
  </si>
  <si>
    <t>YOK04</t>
  </si>
  <si>
    <t>Honmoku D Public Terminal</t>
  </si>
  <si>
    <t>YOK05</t>
  </si>
  <si>
    <t>Daikoku C-4 Container Terminal</t>
  </si>
  <si>
    <t>YOK06</t>
  </si>
  <si>
    <t>Honmoku D-5 Container Terminal</t>
  </si>
  <si>
    <t>YOK07</t>
  </si>
  <si>
    <t>Honmoku A-8 Container Terminal</t>
  </si>
  <si>
    <t>YOK08</t>
  </si>
  <si>
    <t>Daikoku T-9 Terminal</t>
  </si>
  <si>
    <t>YOK09</t>
  </si>
  <si>
    <t>Daikoku C-3 Terminal</t>
  </si>
  <si>
    <t>YOK40</t>
  </si>
  <si>
    <t>Honmoku BC-1 Container Terminal</t>
  </si>
  <si>
    <t>YOK41</t>
  </si>
  <si>
    <t>Minamihonmoku Container Tml MC1, 2</t>
  </si>
  <si>
    <t>YOK42</t>
  </si>
  <si>
    <t>Honmoku D-4 Container Terminal</t>
  </si>
  <si>
    <t>YOK43</t>
  </si>
  <si>
    <t>Minamihonmoku Container Tml MC-3</t>
  </si>
  <si>
    <t>YOK44</t>
  </si>
  <si>
    <t>YOS01</t>
  </si>
  <si>
    <t>KRYOS</t>
  </si>
  <si>
    <t>SAPO Pier</t>
  </si>
  <si>
    <t>Yeosu</t>
  </si>
  <si>
    <t>YPO01</t>
  </si>
  <si>
    <t>TRYPO</t>
  </si>
  <si>
    <t>Yilport Container Terminal &amp; Port</t>
  </si>
  <si>
    <t>Yilport</t>
  </si>
  <si>
    <t>YQS01</t>
  </si>
  <si>
    <t>Beijiao Container Terminals Co.,</t>
  </si>
  <si>
    <t>YQS02</t>
  </si>
  <si>
    <t>YTN01</t>
  </si>
  <si>
    <t>CNYTN</t>
  </si>
  <si>
    <t>Yantian  Int'l  Container Tml</t>
  </si>
  <si>
    <t>Yantian</t>
  </si>
  <si>
    <t>YTN02</t>
  </si>
  <si>
    <t>Yantian Port Holdings Co(West Zone)</t>
  </si>
  <si>
    <t>YTN9N</t>
  </si>
  <si>
    <t>Dummy Facility For Yantian</t>
  </si>
  <si>
    <t>YUY01</t>
  </si>
  <si>
    <t>CNYUY</t>
  </si>
  <si>
    <t>Chenglingji Port Of Admin Bureau</t>
  </si>
  <si>
    <t>Yueyang</t>
  </si>
  <si>
    <t>YUY02</t>
  </si>
  <si>
    <t>Yueyang Chenlingji Newport Co.,Ltd.</t>
  </si>
  <si>
    <t>YUZ01</t>
  </si>
  <si>
    <t>CNYUZ</t>
  </si>
  <si>
    <t>Cali Int'l Wharf&amp;Warehouse Co.,Ltd</t>
  </si>
  <si>
    <t>Yuzhu</t>
  </si>
  <si>
    <t>YUZ02</t>
  </si>
  <si>
    <t>Yuzhu Wuzi Terminal</t>
  </si>
  <si>
    <t>YZH01</t>
  </si>
  <si>
    <t>CNYZH</t>
  </si>
  <si>
    <t>Yangzhou General Harbor Co.</t>
  </si>
  <si>
    <t>Yangzhou</t>
  </si>
  <si>
    <t>ZAA21</t>
  </si>
  <si>
    <t>CTVrede Steinweg Amsterdam</t>
  </si>
  <si>
    <t>ZAE01</t>
  </si>
  <si>
    <t>ARZAE</t>
  </si>
  <si>
    <t>Terminal Las Palmas</t>
  </si>
  <si>
    <t>Zarate</t>
  </si>
  <si>
    <t>ZAM01</t>
  </si>
  <si>
    <t>PHZAM</t>
  </si>
  <si>
    <t>Zamboanga Port</t>
  </si>
  <si>
    <t>Zamboanga</t>
  </si>
  <si>
    <t>ZEE01</t>
  </si>
  <si>
    <t>BEZEE</t>
  </si>
  <si>
    <t>CHZ Terminal</t>
  </si>
  <si>
    <t>Zeebrugge</t>
  </si>
  <si>
    <t>ZEE02</t>
  </si>
  <si>
    <t>Zeebrugge Int'l Port (ZIP)</t>
  </si>
  <si>
    <t>ZEE03</t>
  </si>
  <si>
    <t>CSP Zeebrugge, Leoplold II dam Q120</t>
  </si>
  <si>
    <t>ZHA01</t>
  </si>
  <si>
    <t>CNZHA</t>
  </si>
  <si>
    <t>Zhanjiang Zhonghai Container Tmls</t>
  </si>
  <si>
    <t>Zhanjiang</t>
  </si>
  <si>
    <t>ZHA02</t>
  </si>
  <si>
    <t>Zhanjiang Port Int'l Container Tml</t>
  </si>
  <si>
    <t>ZHA03</t>
  </si>
  <si>
    <t>Zhanjiang Foreign Trade Wharf</t>
  </si>
  <si>
    <t>ZHE02</t>
  </si>
  <si>
    <t>CNZHE</t>
  </si>
  <si>
    <t>Zhenjiang Jin Dong Terminal</t>
  </si>
  <si>
    <t>Zhenjiang</t>
  </si>
  <si>
    <t>ZHE03</t>
  </si>
  <si>
    <t>Zhenjiang Port Int'l Container Tml</t>
  </si>
  <si>
    <t>ZJC01</t>
  </si>
  <si>
    <t>CNZJC</t>
  </si>
  <si>
    <t>Guangxi Wuzhou Tongzhou Logistics</t>
  </si>
  <si>
    <t>Zijincun</t>
  </si>
  <si>
    <t>ZJG02</t>
  </si>
  <si>
    <t>CNZJG</t>
  </si>
  <si>
    <t>Zhangjiagang Yongjia Container Tml</t>
  </si>
  <si>
    <t>Zhangjiagang</t>
  </si>
  <si>
    <t>ZJG03</t>
  </si>
  <si>
    <t>Zhangjiagang Surun ContainerTerminl</t>
  </si>
  <si>
    <t>ZLO01</t>
  </si>
  <si>
    <t>MXZLO</t>
  </si>
  <si>
    <t>SSA Mexico Holdings SA DE CV</t>
  </si>
  <si>
    <t>Manzanillo</t>
  </si>
  <si>
    <t>ZLO02</t>
  </si>
  <si>
    <t>Operadora de la Cuenca del Pacifico</t>
  </si>
  <si>
    <t>ZLO03</t>
  </si>
  <si>
    <t>Contecon Manzanillo S.A de C.V.</t>
  </si>
  <si>
    <t>ZLO04</t>
  </si>
  <si>
    <t>Terminal Int'l de Manzanillo, S.A.</t>
  </si>
  <si>
    <t>ZND01</t>
  </si>
  <si>
    <t>CNZND</t>
  </si>
  <si>
    <t>Zhengding railway Station</t>
  </si>
  <si>
    <t>Zhengding</t>
  </si>
  <si>
    <t>ZOS01</t>
  </si>
  <si>
    <t>Zhoushan Cezi Shipyard</t>
  </si>
  <si>
    <t>ZOS02</t>
  </si>
  <si>
    <t>Zhoushan Ligang Dockyard</t>
  </si>
  <si>
    <t>ZOS03</t>
  </si>
  <si>
    <t>Zhoushan Port Free Trade Zone Tml</t>
  </si>
  <si>
    <t>ZOS1R</t>
  </si>
  <si>
    <t>ZOS2R</t>
  </si>
  <si>
    <t>Paxocean Engineering Zhoushan Co.</t>
  </si>
  <si>
    <t>ZQG01</t>
  </si>
  <si>
    <t>CNSNR</t>
  </si>
  <si>
    <t>SANRONG container terminals co.</t>
  </si>
  <si>
    <t>Sanrong</t>
  </si>
  <si>
    <t>ZQG02</t>
  </si>
  <si>
    <t>CNZQG</t>
  </si>
  <si>
    <t>Zhaoqing New Port Co., Ltd.</t>
  </si>
  <si>
    <t>Zhaoqing</t>
  </si>
  <si>
    <t>ZQN01</t>
  </si>
  <si>
    <t>CNZQN</t>
  </si>
  <si>
    <t>Zhaoqing New Port</t>
  </si>
  <si>
    <t>ZSN01</t>
  </si>
  <si>
    <t>ZhongShan Port Int'l Container Tml</t>
  </si>
  <si>
    <t>ZSN02</t>
  </si>
  <si>
    <t>Sinotrans GuangdongCo Zhongshan Brh</t>
  </si>
  <si>
    <t>ZUG01</t>
  </si>
  <si>
    <t>CNZUG</t>
  </si>
  <si>
    <t>Guangzhou Zhugang Terminal</t>
  </si>
  <si>
    <t>Zhugang</t>
  </si>
  <si>
    <t>ZUH01</t>
  </si>
  <si>
    <t>Zhuhai Int'l Ctn Tml (Jiu Zhou) Ltd</t>
  </si>
  <si>
    <t>ZUH02</t>
  </si>
  <si>
    <t>Zhuhai  Xiangzhou  Bei  Di  Ma  Tou</t>
  </si>
  <si>
    <t>ZUH03</t>
  </si>
  <si>
    <t>Zhuhai Wanzai</t>
  </si>
  <si>
    <t>ZUH04</t>
  </si>
  <si>
    <t>Sparkle Shipping,Godown,Wharf&amp;Tspt</t>
  </si>
  <si>
    <t>ZUH06</t>
  </si>
  <si>
    <t>Sun Cypress Shipping Co.,Ltd</t>
  </si>
  <si>
    <t>ZUH07</t>
  </si>
  <si>
    <t>Civet(Zhuhai)Logistics Co.,Ltd</t>
  </si>
  <si>
    <t>ZUH08</t>
  </si>
  <si>
    <t>Zhuhai Free Trade Zone Jiahua Ctnr</t>
  </si>
  <si>
    <t>ZUH09</t>
  </si>
  <si>
    <t>ZUU01</t>
  </si>
  <si>
    <t>MNZUU</t>
  </si>
  <si>
    <t>ZAMYN UUD rail station</t>
  </si>
  <si>
    <t>Zamyn-Uud</t>
  </si>
  <si>
    <t>ZUU31</t>
  </si>
  <si>
    <t>ZZH01</t>
  </si>
  <si>
    <t>CNZZH</t>
  </si>
  <si>
    <t>Yong Li Wharf</t>
  </si>
  <si>
    <t>Zhuzhou</t>
  </si>
  <si>
    <t>ZZH02</t>
  </si>
  <si>
    <t>Zhuzhou Harbor Company</t>
  </si>
  <si>
    <t>ZZU01</t>
  </si>
  <si>
    <t>CNZZU</t>
  </si>
  <si>
    <t>Zhangzhou (longhai) Terminal</t>
  </si>
  <si>
    <t>Zhangzhou</t>
  </si>
  <si>
    <t>Vessel list</t>
  </si>
  <si>
    <t>Number</t>
  </si>
  <si>
    <t>OPR</t>
  </si>
  <si>
    <t>WEEK =</t>
  </si>
  <si>
    <t>ETB</t>
  </si>
  <si>
    <t>ETD</t>
  </si>
  <si>
    <t>At Sea</t>
  </si>
  <si>
    <t>Pilot</t>
  </si>
  <si>
    <t>Buffer</t>
  </si>
  <si>
    <t>At Port</t>
  </si>
  <si>
    <t>Ave Speed</t>
  </si>
  <si>
    <t>码头</t>
  </si>
  <si>
    <t>Day</t>
  </si>
  <si>
    <t>Time</t>
  </si>
  <si>
    <t>Weekday</t>
  </si>
  <si>
    <t>Time Dif</t>
  </si>
  <si>
    <t>Dist</t>
  </si>
  <si>
    <t>Speed</t>
  </si>
  <si>
    <t>Sea Time</t>
  </si>
  <si>
    <t>In</t>
  </si>
  <si>
    <t>Out</t>
  </si>
  <si>
    <t>Sea</t>
  </si>
  <si>
    <t>Handling</t>
  </si>
  <si>
    <t>CPR</t>
  </si>
  <si>
    <t>Port Stay</t>
  </si>
  <si>
    <t xml:space="preserve"> incl Buffer</t>
  </si>
  <si>
    <t>TBN</t>
  </si>
  <si>
    <t>WGQ</t>
  </si>
  <si>
    <t>NYDT</t>
  </si>
  <si>
    <t>ETS</t>
  </si>
  <si>
    <t>Aomi C4</t>
  </si>
  <si>
    <t>TCB South</t>
  </si>
  <si>
    <t xml:space="preserve"> </t>
  </si>
  <si>
    <t>P.In</t>
  </si>
  <si>
    <t>P.Out</t>
  </si>
  <si>
    <t>CPC</t>
  </si>
  <si>
    <t>Total</t>
  </si>
  <si>
    <t>R/V Days</t>
  </si>
  <si>
    <t>Sequence</t>
  </si>
  <si>
    <t>Remarks</t>
  </si>
  <si>
    <t>Vessel No</t>
  </si>
  <si>
    <t>Agreed Blank voyage</t>
  </si>
  <si>
    <t>Voyage rule</t>
  </si>
  <si>
    <t>1MA</t>
  </si>
  <si>
    <t>Präfix</t>
  </si>
  <si>
    <t>Suffix</t>
  </si>
  <si>
    <t>(WIP)</t>
  </si>
  <si>
    <t>Transit</t>
  </si>
  <si>
    <t>West</t>
  </si>
  <si>
    <t>3h</t>
  </si>
  <si>
    <t>18h</t>
  </si>
  <si>
    <t>12h 30m</t>
  </si>
  <si>
    <t>1d</t>
  </si>
  <si>
    <t>-1 Sat 0600</t>
  </si>
  <si>
    <t>0 Sun 0000</t>
  </si>
  <si>
    <t>5h</t>
  </si>
  <si>
    <t>17h</t>
  </si>
  <si>
    <t>8h</t>
  </si>
  <si>
    <t>1d 3h</t>
  </si>
  <si>
    <t>0 Sun 2130</t>
  </si>
  <si>
    <t>1 Mon 1430</t>
  </si>
  <si>
    <t>2h</t>
  </si>
  <si>
    <t>1d 4h</t>
  </si>
  <si>
    <t>14h 30m</t>
  </si>
  <si>
    <t>1d 8h</t>
  </si>
  <si>
    <t>2 Tue 0530</t>
  </si>
  <si>
    <t>3 Wed 0930</t>
  </si>
  <si>
    <t>1d 10h</t>
  </si>
  <si>
    <t>1d 1h 30m</t>
  </si>
  <si>
    <t>1d 16h</t>
  </si>
  <si>
    <t>4 Thu 0500</t>
  </si>
  <si>
    <t>5 Fri 1500</t>
  </si>
  <si>
    <t>LEH</t>
  </si>
  <si>
    <t>15h</t>
  </si>
  <si>
    <t>1w 19h 30m</t>
  </si>
  <si>
    <t>19h</t>
  </si>
  <si>
    <t>6 Sat 2130</t>
  </si>
  <si>
    <t>7 Sun 1230</t>
  </si>
  <si>
    <t>East</t>
  </si>
  <si>
    <t>21h</t>
  </si>
  <si>
    <t>1d 14h</t>
  </si>
  <si>
    <t>15 Mon 0700</t>
  </si>
  <si>
    <t>16 Tue 1500</t>
  </si>
  <si>
    <t>ORF</t>
  </si>
  <si>
    <t>1d 2h</t>
  </si>
  <si>
    <t>1d 7h</t>
  </si>
  <si>
    <t>17 Wed 1800</t>
  </si>
  <si>
    <t>19 Thu 2000</t>
  </si>
  <si>
    <t>16h</t>
  </si>
  <si>
    <t>0h</t>
  </si>
  <si>
    <t>1d 5h</t>
  </si>
  <si>
    <t>20 Sat 0800</t>
  </si>
  <si>
    <t>21 Sun 0000</t>
  </si>
  <si>
    <t>1w 3d 19h</t>
  </si>
  <si>
    <t>22h</t>
  </si>
  <si>
    <t>22 Mon 0700</t>
  </si>
  <si>
    <t>23 Tue 0100</t>
  </si>
  <si>
    <t>34 Sat 0600</t>
  </si>
  <si>
    <t>35 Sun 0000</t>
  </si>
  <si>
    <t>Service</t>
  </si>
  <si>
    <t>Last Updated</t>
  </si>
  <si>
    <t>Service Code</t>
  </si>
  <si>
    <t>from</t>
  </si>
  <si>
    <t>to</t>
  </si>
  <si>
    <t>Remark</t>
  </si>
  <si>
    <t>Port and Voyage - Main Data Sheet</t>
  </si>
  <si>
    <t>TERMINAL</t>
  </si>
  <si>
    <t>Time (berth)</t>
  </si>
  <si>
    <t>TZ (UTC)</t>
  </si>
  <si>
    <t>ST</t>
  </si>
  <si>
    <t>Time - River</t>
  </si>
  <si>
    <t>Proforma</t>
  </si>
  <si>
    <t>NAME</t>
  </si>
  <si>
    <t>in</t>
  </si>
  <si>
    <t>out</t>
  </si>
  <si>
    <t>corr</t>
  </si>
  <si>
    <t>in (next POC)</t>
  </si>
  <si>
    <t>last POC prev voyage</t>
  </si>
  <si>
    <t>First POC next voyage</t>
  </si>
  <si>
    <t>Vessel - Main Data Sheet</t>
  </si>
  <si>
    <t>VESSEL</t>
  </si>
  <si>
    <t>OPR ID</t>
  </si>
  <si>
    <t>Name</t>
  </si>
  <si>
    <t>Code</t>
  </si>
  <si>
    <t>Ship</t>
  </si>
  <si>
    <t>Vessel</t>
  </si>
  <si>
    <t>VSL</t>
  </si>
  <si>
    <t>IMO Number</t>
  </si>
  <si>
    <t>Trade</t>
  </si>
  <si>
    <t>SVC</t>
  </si>
  <si>
    <t>AET</t>
  </si>
  <si>
    <t>AEU2</t>
  </si>
  <si>
    <t>AEU5</t>
  </si>
  <si>
    <t>TPT</t>
  </si>
  <si>
    <t>AWE6</t>
  </si>
  <si>
    <t>AEU7</t>
  </si>
  <si>
    <t>TAT</t>
  </si>
  <si>
    <t>EWX</t>
  </si>
  <si>
    <t>AEM3</t>
  </si>
  <si>
    <t>AEU3</t>
  </si>
  <si>
    <t>AEU1</t>
  </si>
  <si>
    <t>ESE</t>
  </si>
  <si>
    <t>EMA</t>
  </si>
  <si>
    <t>EPI3</t>
  </si>
  <si>
    <t>EAG</t>
  </si>
  <si>
    <t>AEM6</t>
  </si>
  <si>
    <t>MINA</t>
  </si>
  <si>
    <t>IEX</t>
  </si>
  <si>
    <t>AEM2</t>
  </si>
  <si>
    <t>AEU6</t>
  </si>
  <si>
    <t>AEU9</t>
  </si>
  <si>
    <t>AEM1</t>
  </si>
  <si>
    <t>GEX1</t>
  </si>
  <si>
    <t>GEX2</t>
  </si>
  <si>
    <t>MENA</t>
  </si>
  <si>
    <t>GEM</t>
  </si>
  <si>
    <t>EPI2</t>
  </si>
  <si>
    <t>AS CHRISTIANA</t>
  </si>
  <si>
    <t>RSW</t>
  </si>
  <si>
    <t>ID</t>
  </si>
  <si>
    <t>HAP</t>
  </si>
  <si>
    <t>count</t>
  </si>
  <si>
    <t>voyage</t>
  </si>
  <si>
    <t>Year</t>
  </si>
  <si>
    <t>Common</t>
  </si>
  <si>
    <t>IRIS</t>
  </si>
  <si>
    <t>First Voy</t>
  </si>
  <si>
    <t>W</t>
  </si>
  <si>
    <t>E</t>
  </si>
  <si>
    <t xml:space="preserve">Common Voyage </t>
  </si>
  <si>
    <t>CMA VOYAGE</t>
  </si>
  <si>
    <t>sequence</t>
  </si>
  <si>
    <t>Date</t>
  </si>
  <si>
    <t>Operator</t>
  </si>
  <si>
    <t>TOTAL Ships for SERVICE</t>
  </si>
  <si>
    <t>irregular</t>
  </si>
  <si>
    <t>Omission</t>
  </si>
  <si>
    <t>sub</t>
  </si>
  <si>
    <t>Voyage Remark</t>
  </si>
  <si>
    <t>Time - PORT</t>
  </si>
  <si>
    <t>Time - Sea</t>
  </si>
  <si>
    <t>out (actual POC)</t>
  </si>
  <si>
    <t>Date and Time (berth)</t>
  </si>
  <si>
    <t>SEASPAN NEW YORK</t>
  </si>
  <si>
    <t>RNU</t>
  </si>
  <si>
    <t>ONE</t>
  </si>
  <si>
    <t>TZc</t>
  </si>
  <si>
    <t>REF WK</t>
  </si>
  <si>
    <t>CSCL BRISBANE</t>
  </si>
  <si>
    <t>RFG</t>
  </si>
  <si>
    <t>COMMON</t>
  </si>
  <si>
    <t>TBN CMA</t>
  </si>
  <si>
    <t>TBN ONE</t>
  </si>
  <si>
    <t>TBN OOCL</t>
  </si>
  <si>
    <t>TBN-CMA</t>
  </si>
  <si>
    <t>TBN-ONE</t>
  </si>
  <si>
    <t>TBN-OOL</t>
  </si>
  <si>
    <t>0CL</t>
  </si>
  <si>
    <t>XX1</t>
  </si>
  <si>
    <t>CMA CGM LAPIS</t>
  </si>
  <si>
    <t>M29</t>
  </si>
  <si>
    <t>ONE BLANK</t>
  </si>
  <si>
    <t>MISSING VOY</t>
  </si>
  <si>
    <t>COS BLANK</t>
  </si>
  <si>
    <t>XX2</t>
  </si>
  <si>
    <t>OOCL GUANGZHOU</t>
  </si>
  <si>
    <t>OGZ</t>
  </si>
  <si>
    <t>KINGSTON</t>
  </si>
  <si>
    <t>RBN</t>
  </si>
  <si>
    <t>TUX</t>
  </si>
  <si>
    <t>R1</t>
  </si>
  <si>
    <t>EAST MEDITERRANEAN - AMERICA SERVICE</t>
  </si>
  <si>
    <t>MOL ENDOWMENT</t>
  </si>
  <si>
    <t>QPS</t>
  </si>
  <si>
    <t>MMV</t>
  </si>
  <si>
    <t>X-PRESS ANTLIA</t>
  </si>
  <si>
    <t>168E</t>
  </si>
  <si>
    <t>OOL BLANK</t>
  </si>
  <si>
    <t>missing voy</t>
  </si>
  <si>
    <t>XX3</t>
  </si>
  <si>
    <t>R2</t>
  </si>
  <si>
    <t>DD after MED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</si>
</sst>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409]d\-mmm;@"/>
    <numFmt numFmtId="165" formatCode="000&quot;E&quot;"/>
    <numFmt numFmtId="166" formatCode="[$€]#,##0.00;[Red][$€]\-#,##0.00"/>
    <numFmt numFmtId="167" formatCode="00"/>
    <numFmt numFmtId="168" formatCode="[h]:mm"/>
    <numFmt numFmtId="169" formatCode="000\ &quot;W/E&quot;"/>
    <numFmt numFmtId="170" formatCode="[$-409]ddd;@"/>
    <numFmt numFmtId="171" formatCode="0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name val="宋体"/>
      <family val="3"/>
      <charset val="134"/>
    </font>
    <font>
      <sz val="11"/>
      <name val="돋움"/>
      <family val="2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color theme="0" tint="-0.499984740745262"/>
      <name val="Calibri"/>
      <family val="2"/>
      <scheme val="minor"/>
    </font>
    <font>
      <strike/>
      <sz val="8"/>
      <name val="Calibri"/>
      <family val="2"/>
      <scheme val="minor"/>
    </font>
    <font>
      <b/>
      <strike/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rgb="FF5A5E66"/>
      <name val="Roboto"/>
    </font>
    <font>
      <b/>
      <u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0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1156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E6EBF5"/>
      </right>
      <top/>
      <bottom style="medium">
        <color rgb="FFE6EBF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14" fillId="0" borderId="0"/>
    <xf numFmtId="0" fontId="12" fillId="0" borderId="0"/>
    <xf numFmtId="166" fontId="11" fillId="0" borderId="0">
      <alignment vertical="center"/>
    </xf>
    <xf numFmtId="166" fontId="26" fillId="0" borderId="0"/>
    <xf numFmtId="166" fontId="26" fillId="0" borderId="0"/>
    <xf numFmtId="41" fontId="27" fillId="0" borderId="0" applyFont="0" applyFill="0" applyBorder="0" applyAlignment="0" applyProtection="0">
      <alignment vertical="center"/>
    </xf>
    <xf numFmtId="166" fontId="26" fillId="0" borderId="0">
      <alignment vertical="center"/>
    </xf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74" applyNumberFormat="0" applyFill="0" applyAlignment="0" applyProtection="0"/>
    <xf numFmtId="0" fontId="43" fillId="0" borderId="75" applyNumberFormat="0" applyFill="0" applyAlignment="0" applyProtection="0"/>
    <xf numFmtId="0" fontId="44" fillId="0" borderId="76" applyNumberFormat="0" applyFill="0" applyAlignment="0" applyProtection="0"/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0" applyNumberFormat="0" applyBorder="0" applyAlignment="0" applyProtection="0"/>
    <xf numFmtId="0" fontId="48" fillId="11" borderId="77" applyNumberFormat="0" applyAlignment="0" applyProtection="0"/>
    <xf numFmtId="0" fontId="49" fillId="12" borderId="78" applyNumberFormat="0" applyAlignment="0" applyProtection="0"/>
    <xf numFmtId="0" fontId="50" fillId="12" borderId="77" applyNumberFormat="0" applyAlignment="0" applyProtection="0"/>
    <xf numFmtId="0" fontId="51" fillId="0" borderId="79" applyNumberFormat="0" applyFill="0" applyAlignment="0" applyProtection="0"/>
    <xf numFmtId="0" fontId="52" fillId="13" borderId="8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2" applyNumberFormat="0" applyFill="0" applyAlignment="0" applyProtection="0"/>
    <xf numFmtId="0" fontId="5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5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5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56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0" borderId="0"/>
    <xf numFmtId="0" fontId="59" fillId="0" borderId="0" applyNumberFormat="0" applyFill="0" applyBorder="0" applyAlignment="0" applyProtection="0"/>
    <xf numFmtId="0" fontId="10" fillId="14" borderId="81" applyNumberFormat="0" applyFont="0" applyAlignment="0" applyProtection="0"/>
    <xf numFmtId="0" fontId="67" fillId="0" borderId="0"/>
  </cellStyleXfs>
  <cellXfs count="473">
    <xf numFmtId="0" fontId="0" fillId="0" borderId="0" xfId="0"/>
    <xf numFmtId="0" fontId="11" fillId="0" borderId="0" xfId="3" applyNumberFormat="1" applyAlignment="1"/>
    <xf numFmtId="0" fontId="10" fillId="39" borderId="0" xfId="49" applyFill="1" applyProtection="1">
      <protection hidden="1"/>
    </xf>
    <xf numFmtId="0" fontId="58" fillId="5" borderId="8" xfId="49" applyFont="1" applyFill="1" applyBorder="1" applyProtection="1">
      <protection hidden="1"/>
    </xf>
    <xf numFmtId="0" fontId="56" fillId="5" borderId="0" xfId="49" applyFont="1" applyFill="1" applyProtection="1">
      <protection hidden="1"/>
    </xf>
    <xf numFmtId="0" fontId="10" fillId="0" borderId="0" xfId="49" applyProtection="1">
      <protection hidden="1"/>
    </xf>
    <xf numFmtId="0" fontId="52" fillId="5" borderId="8" xfId="49" applyFont="1" applyFill="1" applyBorder="1" applyProtection="1">
      <protection hidden="1"/>
    </xf>
    <xf numFmtId="0" fontId="52" fillId="5" borderId="0" xfId="49" applyFont="1" applyFill="1" applyProtection="1">
      <protection hidden="1"/>
    </xf>
    <xf numFmtId="0" fontId="56" fillId="5" borderId="0" xfId="49" applyFont="1" applyFill="1" applyAlignment="1" applyProtection="1">
      <alignment horizontal="center" vertical="center"/>
      <protection hidden="1"/>
    </xf>
    <xf numFmtId="0" fontId="10" fillId="39" borderId="0" xfId="49" applyFill="1" applyAlignment="1" applyProtection="1">
      <alignment horizontal="center" vertical="center"/>
      <protection hidden="1"/>
    </xf>
    <xf numFmtId="0" fontId="56" fillId="5" borderId="56" xfId="49" applyFont="1" applyFill="1" applyBorder="1" applyProtection="1">
      <protection hidden="1"/>
    </xf>
    <xf numFmtId="0" fontId="56" fillId="5" borderId="16" xfId="49" applyFont="1" applyFill="1" applyBorder="1" applyProtection="1">
      <protection hidden="1"/>
    </xf>
    <xf numFmtId="0" fontId="52" fillId="5" borderId="16" xfId="49" applyFont="1" applyFill="1" applyBorder="1" applyProtection="1">
      <protection hidden="1"/>
    </xf>
    <xf numFmtId="0" fontId="52" fillId="5" borderId="16" xfId="49" applyFont="1" applyFill="1" applyBorder="1" applyAlignment="1" applyProtection="1">
      <alignment horizontal="center" vertical="center"/>
      <protection hidden="1"/>
    </xf>
    <xf numFmtId="0" fontId="52" fillId="5" borderId="23" xfId="49" applyFont="1" applyFill="1" applyBorder="1" applyProtection="1">
      <protection hidden="1"/>
    </xf>
    <xf numFmtId="0" fontId="56" fillId="5" borderId="29" xfId="49" applyFont="1" applyFill="1" applyBorder="1" applyProtection="1">
      <protection hidden="1"/>
    </xf>
    <xf numFmtId="167" fontId="56" fillId="5" borderId="29" xfId="49" applyNumberFormat="1" applyFont="1" applyFill="1" applyBorder="1" applyProtection="1">
      <protection hidden="1"/>
    </xf>
    <xf numFmtId="0" fontId="56" fillId="5" borderId="1" xfId="49" applyFont="1" applyFill="1" applyBorder="1" applyProtection="1">
      <protection hidden="1"/>
    </xf>
    <xf numFmtId="168" fontId="10" fillId="5" borderId="1" xfId="49" applyNumberFormat="1" applyFill="1" applyBorder="1" applyProtection="1">
      <protection hidden="1"/>
    </xf>
    <xf numFmtId="46" fontId="56" fillId="5" borderId="14" xfId="49" applyNumberFormat="1" applyFont="1" applyFill="1" applyBorder="1" applyProtection="1">
      <protection hidden="1"/>
    </xf>
    <xf numFmtId="0" fontId="10" fillId="4" borderId="83" xfId="49" applyFill="1" applyBorder="1" applyProtection="1">
      <protection hidden="1"/>
    </xf>
    <xf numFmtId="167" fontId="56" fillId="5" borderId="0" xfId="49" applyNumberFormat="1" applyFont="1" applyFill="1" applyProtection="1">
      <protection hidden="1"/>
    </xf>
    <xf numFmtId="0" fontId="56" fillId="5" borderId="3" xfId="49" applyFont="1" applyFill="1" applyBorder="1" applyProtection="1">
      <protection hidden="1"/>
    </xf>
    <xf numFmtId="168" fontId="56" fillId="5" borderId="3" xfId="49" applyNumberFormat="1" applyFont="1" applyFill="1" applyBorder="1" applyProtection="1">
      <protection hidden="1"/>
    </xf>
    <xf numFmtId="46" fontId="56" fillId="5" borderId="9" xfId="49" applyNumberFormat="1" applyFont="1" applyFill="1" applyBorder="1" applyProtection="1">
      <protection hidden="1"/>
    </xf>
    <xf numFmtId="0" fontId="56" fillId="5" borderId="31" xfId="49" applyFont="1" applyFill="1" applyBorder="1" applyProtection="1">
      <protection hidden="1"/>
    </xf>
    <xf numFmtId="168" fontId="56" fillId="5" borderId="31" xfId="49" applyNumberFormat="1" applyFont="1" applyFill="1" applyBorder="1" applyProtection="1">
      <protection hidden="1"/>
    </xf>
    <xf numFmtId="46" fontId="56" fillId="5" borderId="34" xfId="49" applyNumberFormat="1" applyFont="1" applyFill="1" applyBorder="1" applyProtection="1">
      <protection hidden="1"/>
    </xf>
    <xf numFmtId="0" fontId="52" fillId="5" borderId="43" xfId="49" applyFont="1" applyFill="1" applyBorder="1" applyProtection="1">
      <protection hidden="1"/>
    </xf>
    <xf numFmtId="0" fontId="56" fillId="5" borderId="22" xfId="49" applyFont="1" applyFill="1" applyBorder="1" applyProtection="1">
      <protection hidden="1"/>
    </xf>
    <xf numFmtId="167" fontId="56" fillId="5" borderId="22" xfId="49" applyNumberFormat="1" applyFont="1" applyFill="1" applyBorder="1" applyProtection="1">
      <protection hidden="1"/>
    </xf>
    <xf numFmtId="0" fontId="56" fillId="5" borderId="45" xfId="49" applyFont="1" applyFill="1" applyBorder="1" applyProtection="1">
      <protection hidden="1"/>
    </xf>
    <xf numFmtId="168" fontId="10" fillId="5" borderId="19" xfId="49" applyNumberFormat="1" applyFill="1" applyBorder="1" applyProtection="1">
      <protection hidden="1"/>
    </xf>
    <xf numFmtId="0" fontId="56" fillId="5" borderId="37" xfId="49" applyFont="1" applyFill="1" applyBorder="1" applyProtection="1">
      <protection hidden="1"/>
    </xf>
    <xf numFmtId="0" fontId="10" fillId="41" borderId="0" xfId="49" applyFill="1" applyProtection="1">
      <protection hidden="1"/>
    </xf>
    <xf numFmtId="0" fontId="10" fillId="42" borderId="0" xfId="49" applyFill="1" applyProtection="1">
      <protection hidden="1"/>
    </xf>
    <xf numFmtId="0" fontId="56" fillId="40" borderId="3" xfId="49" applyFont="1" applyFill="1" applyBorder="1" applyProtection="1">
      <protection hidden="1"/>
    </xf>
    <xf numFmtId="0" fontId="56" fillId="40" borderId="1" xfId="49" applyFont="1" applyFill="1" applyBorder="1" applyProtection="1">
      <protection hidden="1"/>
    </xf>
    <xf numFmtId="0" fontId="56" fillId="40" borderId="31" xfId="49" applyFont="1" applyFill="1" applyBorder="1" applyProtection="1">
      <protection hidden="1"/>
    </xf>
    <xf numFmtId="0" fontId="56" fillId="40" borderId="45" xfId="49" applyFont="1" applyFill="1" applyBorder="1" applyProtection="1">
      <protection hidden="1"/>
    </xf>
    <xf numFmtId="0" fontId="10" fillId="0" borderId="0" xfId="49"/>
    <xf numFmtId="0" fontId="30" fillId="0" borderId="0" xfId="4" applyNumberFormat="1" applyFont="1"/>
    <xf numFmtId="0" fontId="30" fillId="0" borderId="0" xfId="4" applyNumberFormat="1" applyFont="1" applyAlignment="1">
      <alignment horizontal="left"/>
    </xf>
    <xf numFmtId="0" fontId="30" fillId="0" borderId="0" xfId="4" applyNumberFormat="1" applyFont="1" applyAlignment="1">
      <alignment horizontal="center"/>
    </xf>
    <xf numFmtId="0" fontId="30" fillId="0" borderId="0" xfId="4" applyNumberFormat="1" applyFont="1" applyAlignment="1">
      <alignment horizontal="centerContinuous"/>
    </xf>
    <xf numFmtId="0" fontId="31" fillId="0" borderId="0" xfId="4" applyNumberFormat="1" applyFont="1"/>
    <xf numFmtId="0" fontId="31" fillId="0" borderId="16" xfId="4" applyNumberFormat="1" applyFont="1" applyBorder="1" applyAlignment="1">
      <alignment horizontal="left"/>
    </xf>
    <xf numFmtId="0" fontId="31" fillId="0" borderId="16" xfId="4" applyNumberFormat="1" applyFont="1" applyBorder="1"/>
    <xf numFmtId="0" fontId="32" fillId="0" borderId="16" xfId="4" applyNumberFormat="1" applyFont="1" applyBorder="1" applyAlignment="1">
      <alignment horizontal="left"/>
    </xf>
    <xf numFmtId="0" fontId="31" fillId="0" borderId="0" xfId="4" applyNumberFormat="1" applyFont="1" applyAlignment="1">
      <alignment horizontal="center"/>
    </xf>
    <xf numFmtId="0" fontId="31" fillId="0" borderId="23" xfId="4" applyNumberFormat="1" applyFont="1" applyBorder="1"/>
    <xf numFmtId="0" fontId="31" fillId="0" borderId="30" xfId="4" applyNumberFormat="1" applyFont="1" applyBorder="1"/>
    <xf numFmtId="0" fontId="32" fillId="0" borderId="15" xfId="4" applyNumberFormat="1" applyFont="1" applyBorder="1" applyAlignment="1">
      <alignment horizontal="left"/>
    </xf>
    <xf numFmtId="0" fontId="32" fillId="0" borderId="15" xfId="4" applyNumberFormat="1" applyFont="1" applyBorder="1"/>
    <xf numFmtId="0" fontId="32" fillId="0" borderId="23" xfId="4" applyNumberFormat="1" applyFont="1" applyBorder="1" applyAlignment="1">
      <alignment horizontal="centerContinuous"/>
    </xf>
    <xf numFmtId="0" fontId="32" fillId="0" borderId="29" xfId="4" applyNumberFormat="1" applyFont="1" applyBorder="1" applyAlignment="1">
      <alignment horizontal="centerContinuous"/>
    </xf>
    <xf numFmtId="0" fontId="32" fillId="0" borderId="10" xfId="4" applyNumberFormat="1" applyFont="1" applyBorder="1" applyAlignment="1">
      <alignment horizontal="centerContinuous"/>
    </xf>
    <xf numFmtId="0" fontId="32" fillId="0" borderId="30" xfId="4" applyNumberFormat="1" applyFont="1" applyBorder="1" applyAlignment="1">
      <alignment horizontal="centerContinuous"/>
    </xf>
    <xf numFmtId="0" fontId="31" fillId="0" borderId="15" xfId="4" applyNumberFormat="1" applyFont="1" applyBorder="1"/>
    <xf numFmtId="0" fontId="31" fillId="0" borderId="50" xfId="4" applyNumberFormat="1" applyFont="1" applyBorder="1" applyAlignment="1">
      <alignment horizontal="centerContinuous"/>
    </xf>
    <xf numFmtId="0" fontId="31" fillId="0" borderId="51" xfId="4" applyNumberFormat="1" applyFont="1" applyBorder="1" applyAlignment="1">
      <alignment horizontal="centerContinuous"/>
    </xf>
    <xf numFmtId="0" fontId="31" fillId="0" borderId="52" xfId="4" applyNumberFormat="1" applyFont="1" applyBorder="1" applyAlignment="1">
      <alignment horizontal="centerContinuous"/>
    </xf>
    <xf numFmtId="0" fontId="31" fillId="0" borderId="53" xfId="4" applyNumberFormat="1" applyFont="1" applyBorder="1" applyAlignment="1">
      <alignment horizontal="centerContinuous"/>
    </xf>
    <xf numFmtId="0" fontId="31" fillId="0" borderId="54" xfId="4" applyNumberFormat="1" applyFont="1" applyBorder="1" applyAlignment="1">
      <alignment horizontal="centerContinuous"/>
    </xf>
    <xf numFmtId="0" fontId="31" fillId="0" borderId="54" xfId="4" applyNumberFormat="1" applyFont="1" applyBorder="1" applyAlignment="1">
      <alignment horizontal="center"/>
    </xf>
    <xf numFmtId="0" fontId="31" fillId="0" borderId="55" xfId="4" applyNumberFormat="1" applyFont="1" applyBorder="1" applyAlignment="1">
      <alignment horizontal="centerContinuous"/>
    </xf>
    <xf numFmtId="0" fontId="31" fillId="0" borderId="15" xfId="4" applyNumberFormat="1" applyFont="1" applyBorder="1" applyAlignment="1">
      <alignment horizontal="centerContinuous"/>
    </xf>
    <xf numFmtId="0" fontId="39" fillId="6" borderId="73" xfId="0" applyFont="1" applyFill="1" applyBorder="1" applyAlignment="1">
      <alignment vertical="center" wrapText="1"/>
    </xf>
    <xf numFmtId="0" fontId="0" fillId="6" borderId="0" xfId="0" applyFill="1"/>
    <xf numFmtId="0" fontId="31" fillId="0" borderId="56" xfId="4" applyNumberFormat="1" applyFont="1" applyBorder="1"/>
    <xf numFmtId="0" fontId="31" fillId="0" borderId="57" xfId="4" applyNumberFormat="1" applyFont="1" applyBorder="1"/>
    <xf numFmtId="0" fontId="32" fillId="0" borderId="47" xfId="4" applyNumberFormat="1" applyFont="1" applyBorder="1" applyAlignment="1">
      <alignment horizontal="left"/>
    </xf>
    <xf numFmtId="0" fontId="32" fillId="0" borderId="48" xfId="4" applyNumberFormat="1" applyFont="1" applyBorder="1" applyAlignment="1">
      <alignment horizontal="centerContinuous"/>
    </xf>
    <xf numFmtId="0" fontId="32" fillId="0" borderId="56" xfId="4" applyNumberFormat="1" applyFont="1" applyBorder="1" applyAlignment="1">
      <alignment horizontal="center" vertical="center"/>
    </xf>
    <xf numFmtId="0" fontId="32" fillId="0" borderId="16" xfId="4" applyNumberFormat="1" applyFont="1" applyBorder="1" applyAlignment="1">
      <alignment horizontal="centerContinuous"/>
    </xf>
    <xf numFmtId="0" fontId="32" fillId="0" borderId="49" xfId="4" applyNumberFormat="1" applyFont="1" applyBorder="1"/>
    <xf numFmtId="0" fontId="32" fillId="0" borderId="57" xfId="4" applyNumberFormat="1" applyFont="1" applyBorder="1"/>
    <xf numFmtId="0" fontId="31" fillId="0" borderId="48" xfId="4" applyNumberFormat="1" applyFont="1" applyBorder="1" applyAlignment="1">
      <alignment horizontal="centerContinuous"/>
    </xf>
    <xf numFmtId="0" fontId="31" fillId="0" borderId="56" xfId="4" applyNumberFormat="1" applyFont="1" applyBorder="1" applyAlignment="1">
      <alignment horizontal="centerContinuous"/>
    </xf>
    <xf numFmtId="0" fontId="31" fillId="0" borderId="58" xfId="4" applyNumberFormat="1" applyFont="1" applyBorder="1" applyAlignment="1">
      <alignment horizontal="centerContinuous"/>
    </xf>
    <xf numFmtId="0" fontId="31" fillId="0" borderId="49" xfId="4" applyNumberFormat="1" applyFont="1" applyBorder="1" applyAlignment="1">
      <alignment horizontal="centerContinuous"/>
    </xf>
    <xf numFmtId="0" fontId="31" fillId="0" borderId="59" xfId="4" applyNumberFormat="1" applyFont="1" applyBorder="1" applyAlignment="1">
      <alignment horizontal="centerContinuous"/>
    </xf>
    <xf numFmtId="0" fontId="31" fillId="0" borderId="16" xfId="4" applyNumberFormat="1" applyFont="1" applyBorder="1" applyAlignment="1">
      <alignment horizontal="centerContinuous"/>
    </xf>
    <xf numFmtId="0" fontId="31" fillId="0" borderId="58" xfId="4" applyNumberFormat="1" applyFont="1" applyBorder="1" applyAlignment="1">
      <alignment horizontal="center"/>
    </xf>
    <xf numFmtId="0" fontId="31" fillId="0" borderId="60" xfId="4" applyNumberFormat="1" applyFont="1" applyBorder="1" applyAlignment="1">
      <alignment horizontal="left"/>
    </xf>
    <xf numFmtId="0" fontId="31" fillId="0" borderId="8" xfId="5" applyNumberFormat="1" applyFont="1" applyBorder="1"/>
    <xf numFmtId="0" fontId="31" fillId="0" borderId="0" xfId="5" applyNumberFormat="1" applyFont="1"/>
    <xf numFmtId="0" fontId="32" fillId="0" borderId="61" xfId="4" applyNumberFormat="1" applyFont="1" applyBorder="1" applyAlignment="1">
      <alignment horizontal="left"/>
    </xf>
    <xf numFmtId="0" fontId="32" fillId="4" borderId="62" xfId="4" applyNumberFormat="1" applyFont="1" applyFill="1" applyBorder="1" applyAlignment="1">
      <alignment horizontal="centerContinuous"/>
    </xf>
    <xf numFmtId="0" fontId="33" fillId="0" borderId="62" xfId="4" applyNumberFormat="1" applyFont="1" applyBorder="1" applyAlignment="1">
      <alignment horizontal="center"/>
    </xf>
    <xf numFmtId="0" fontId="34" fillId="0" borderId="63" xfId="4" applyNumberFormat="1" applyFont="1" applyBorder="1"/>
    <xf numFmtId="0" fontId="34" fillId="0" borderId="63" xfId="4" applyNumberFormat="1" applyFont="1" applyBorder="1" applyAlignment="1">
      <alignment horizontal="center"/>
    </xf>
    <xf numFmtId="0" fontId="33" fillId="0" borderId="64" xfId="4" applyNumberFormat="1" applyFont="1" applyBorder="1"/>
    <xf numFmtId="0" fontId="34" fillId="0" borderId="65" xfId="4" applyNumberFormat="1" applyFont="1" applyBorder="1" applyAlignment="1">
      <alignment horizontal="center"/>
    </xf>
    <xf numFmtId="0" fontId="31" fillId="0" borderId="47" xfId="4" applyNumberFormat="1" applyFont="1" applyBorder="1"/>
    <xf numFmtId="0" fontId="31" fillId="0" borderId="8" xfId="4" applyNumberFormat="1" applyFont="1" applyBorder="1"/>
    <xf numFmtId="0" fontId="31" fillId="0" borderId="66" xfId="4" applyNumberFormat="1" applyFont="1" applyBorder="1"/>
    <xf numFmtId="0" fontId="31" fillId="0" borderId="20" xfId="4" applyNumberFormat="1" applyFont="1" applyBorder="1"/>
    <xf numFmtId="0" fontId="31" fillId="0" borderId="67" xfId="4" applyNumberFormat="1" applyFont="1" applyBorder="1"/>
    <xf numFmtId="0" fontId="31" fillId="0" borderId="66" xfId="4" applyNumberFormat="1" applyFont="1" applyBorder="1" applyAlignment="1">
      <alignment horizontal="center"/>
    </xf>
    <xf numFmtId="0" fontId="32" fillId="0" borderId="8" xfId="4" applyNumberFormat="1" applyFont="1" applyBorder="1" applyAlignment="1">
      <alignment horizontal="centerContinuous"/>
    </xf>
    <xf numFmtId="0" fontId="33" fillId="0" borderId="8" xfId="4" applyNumberFormat="1" applyFont="1" applyBorder="1" applyAlignment="1">
      <alignment horizontal="center"/>
    </xf>
    <xf numFmtId="0" fontId="34" fillId="0" borderId="0" xfId="4" applyNumberFormat="1" applyFont="1"/>
    <xf numFmtId="0" fontId="34" fillId="0" borderId="0" xfId="4" applyNumberFormat="1" applyFont="1" applyAlignment="1">
      <alignment horizontal="center"/>
    </xf>
    <xf numFmtId="0" fontId="33" fillId="0" borderId="20" xfId="4" applyNumberFormat="1" applyFont="1" applyBorder="1"/>
    <xf numFmtId="0" fontId="34" fillId="0" borderId="21" xfId="4" applyNumberFormat="1" applyFont="1" applyBorder="1" applyAlignment="1">
      <alignment horizontal="center"/>
    </xf>
    <xf numFmtId="0" fontId="31" fillId="0" borderId="68" xfId="4" applyNumberFormat="1" applyFont="1" applyBorder="1"/>
    <xf numFmtId="0" fontId="33" fillId="0" borderId="8" xfId="5" applyNumberFormat="1" applyFont="1" applyBorder="1"/>
    <xf numFmtId="0" fontId="33" fillId="0" borderId="0" xfId="5" applyNumberFormat="1" applyFont="1"/>
    <xf numFmtId="0" fontId="34" fillId="0" borderId="47" xfId="4" applyNumberFormat="1" applyFont="1" applyBorder="1" applyAlignment="1">
      <alignment horizontal="left"/>
    </xf>
    <xf numFmtId="0" fontId="34" fillId="0" borderId="62" xfId="4" applyNumberFormat="1" applyFont="1" applyBorder="1" applyAlignment="1">
      <alignment horizontal="centerContinuous"/>
    </xf>
    <xf numFmtId="0" fontId="33" fillId="0" borderId="47" xfId="4" applyNumberFormat="1" applyFont="1" applyBorder="1"/>
    <xf numFmtId="0" fontId="34" fillId="0" borderId="8" xfId="4" applyNumberFormat="1" applyFont="1" applyBorder="1" applyAlignment="1">
      <alignment horizontal="centerContinuous"/>
    </xf>
    <xf numFmtId="0" fontId="33" fillId="0" borderId="8" xfId="4" applyNumberFormat="1" applyFont="1" applyBorder="1"/>
    <xf numFmtId="0" fontId="34" fillId="0" borderId="0" xfId="4" applyNumberFormat="1" applyFont="1" applyAlignment="1">
      <alignment horizontal="centerContinuous"/>
    </xf>
    <xf numFmtId="0" fontId="34" fillId="0" borderId="21" xfId="4" applyNumberFormat="1" applyFont="1" applyBorder="1"/>
    <xf numFmtId="0" fontId="33" fillId="0" borderId="69" xfId="4" applyNumberFormat="1" applyFont="1" applyBorder="1"/>
    <xf numFmtId="0" fontId="31" fillId="0" borderId="64" xfId="4" applyNumberFormat="1" applyFont="1" applyBorder="1"/>
    <xf numFmtId="0" fontId="31" fillId="0" borderId="64" xfId="4" applyNumberFormat="1" applyFont="1" applyBorder="1" applyAlignment="1">
      <alignment horizontal="centerContinuous"/>
    </xf>
    <xf numFmtId="0" fontId="31" fillId="0" borderId="70" xfId="4" applyNumberFormat="1" applyFont="1" applyBorder="1" applyAlignment="1">
      <alignment horizontal="centerContinuous"/>
    </xf>
    <xf numFmtId="0" fontId="31" fillId="0" borderId="63" xfId="4" applyNumberFormat="1" applyFont="1" applyBorder="1" applyAlignment="1">
      <alignment horizontal="centerContinuous"/>
    </xf>
    <xf numFmtId="0" fontId="31" fillId="0" borderId="68" xfId="4" applyNumberFormat="1" applyFont="1" applyBorder="1" applyAlignment="1">
      <alignment horizontal="center"/>
    </xf>
    <xf numFmtId="0" fontId="31" fillId="0" borderId="64" xfId="4" applyNumberFormat="1" applyFont="1" applyBorder="1" applyAlignment="1">
      <alignment horizontal="right"/>
    </xf>
    <xf numFmtId="0" fontId="31" fillId="0" borderId="68" xfId="4" applyNumberFormat="1" applyFont="1" applyBorder="1" applyAlignment="1">
      <alignment horizontal="centerContinuous"/>
    </xf>
    <xf numFmtId="0" fontId="31" fillId="0" borderId="20" xfId="4" applyNumberFormat="1" applyFont="1" applyBorder="1" applyAlignment="1">
      <alignment horizontal="right"/>
    </xf>
    <xf numFmtId="0" fontId="31" fillId="0" borderId="66" xfId="4" applyNumberFormat="1" applyFont="1" applyBorder="1" applyAlignment="1">
      <alignment horizontal="centerContinuous"/>
    </xf>
    <xf numFmtId="0" fontId="31" fillId="0" borderId="20" xfId="4" applyNumberFormat="1" applyFont="1" applyBorder="1" applyAlignment="1">
      <alignment horizontal="centerContinuous"/>
    </xf>
    <xf numFmtId="0" fontId="31" fillId="0" borderId="67" xfId="4" applyNumberFormat="1" applyFont="1" applyBorder="1" applyAlignment="1">
      <alignment horizontal="centerContinuous"/>
    </xf>
    <xf numFmtId="0" fontId="31" fillId="0" borderId="0" xfId="4" applyNumberFormat="1" applyFont="1" applyAlignment="1">
      <alignment horizontal="centerContinuous"/>
    </xf>
    <xf numFmtId="0" fontId="39" fillId="7" borderId="73" xfId="0" applyFont="1" applyFill="1" applyBorder="1" applyAlignment="1">
      <alignment vertical="center" wrapText="1"/>
    </xf>
    <xf numFmtId="0" fontId="35" fillId="0" borderId="47" xfId="4" applyNumberFormat="1" applyFont="1" applyBorder="1" applyAlignment="1">
      <alignment horizontal="left"/>
    </xf>
    <xf numFmtId="0" fontId="35" fillId="3" borderId="62" xfId="4" applyNumberFormat="1" applyFont="1" applyFill="1" applyBorder="1" applyAlignment="1">
      <alignment horizontal="centerContinuous"/>
    </xf>
    <xf numFmtId="0" fontId="36" fillId="0" borderId="62" xfId="4" applyNumberFormat="1" applyFont="1" applyBorder="1" applyAlignment="1">
      <alignment horizontal="center"/>
    </xf>
    <xf numFmtId="0" fontId="37" fillId="0" borderId="63" xfId="4" applyNumberFormat="1" applyFont="1" applyBorder="1"/>
    <xf numFmtId="0" fontId="37" fillId="0" borderId="63" xfId="4" applyNumberFormat="1" applyFont="1" applyBorder="1" applyAlignment="1">
      <alignment horizontal="center"/>
    </xf>
    <xf numFmtId="0" fontId="36" fillId="0" borderId="64" xfId="4" applyNumberFormat="1" applyFont="1" applyBorder="1"/>
    <xf numFmtId="0" fontId="37" fillId="0" borderId="65" xfId="4" applyNumberFormat="1" applyFont="1" applyBorder="1" applyAlignment="1">
      <alignment horizontal="center"/>
    </xf>
    <xf numFmtId="0" fontId="34" fillId="4" borderId="62" xfId="4" applyNumberFormat="1" applyFont="1" applyFill="1" applyBorder="1" applyAlignment="1">
      <alignment horizontal="centerContinuous"/>
    </xf>
    <xf numFmtId="0" fontId="34" fillId="0" borderId="8" xfId="4" applyNumberFormat="1" applyFont="1" applyBorder="1"/>
    <xf numFmtId="0" fontId="31" fillId="0" borderId="70" xfId="4" applyNumberFormat="1" applyFont="1" applyBorder="1"/>
    <xf numFmtId="0" fontId="31" fillId="0" borderId="63" xfId="4" applyNumberFormat="1" applyFont="1" applyBorder="1"/>
    <xf numFmtId="0" fontId="33" fillId="0" borderId="56" xfId="4" applyNumberFormat="1" applyFont="1" applyBorder="1"/>
    <xf numFmtId="0" fontId="33" fillId="0" borderId="16" xfId="4" applyNumberFormat="1" applyFont="1" applyBorder="1"/>
    <xf numFmtId="0" fontId="33" fillId="0" borderId="48" xfId="4" applyNumberFormat="1" applyFont="1" applyBorder="1" applyAlignment="1">
      <alignment horizontal="left"/>
    </xf>
    <xf numFmtId="0" fontId="33" fillId="0" borderId="56" xfId="4" applyNumberFormat="1" applyFont="1" applyBorder="1" applyAlignment="1">
      <alignment horizontal="centerContinuous"/>
    </xf>
    <xf numFmtId="0" fontId="33" fillId="0" borderId="56" xfId="4" applyNumberFormat="1" applyFont="1" applyBorder="1" applyAlignment="1">
      <alignment horizontal="center"/>
    </xf>
    <xf numFmtId="0" fontId="33" fillId="0" borderId="16" xfId="4" applyNumberFormat="1" applyFont="1" applyBorder="1" applyAlignment="1">
      <alignment horizontal="center"/>
    </xf>
    <xf numFmtId="0" fontId="33" fillId="0" borderId="49" xfId="4" applyNumberFormat="1" applyFont="1" applyBorder="1"/>
    <xf numFmtId="0" fontId="33" fillId="0" borderId="57" xfId="4" applyNumberFormat="1" applyFont="1" applyBorder="1" applyAlignment="1">
      <alignment horizontal="center"/>
    </xf>
    <xf numFmtId="0" fontId="33" fillId="0" borderId="48" xfId="4" applyNumberFormat="1" applyFont="1" applyBorder="1"/>
    <xf numFmtId="0" fontId="31" fillId="0" borderId="49" xfId="4" applyNumberFormat="1" applyFont="1" applyBorder="1"/>
    <xf numFmtId="0" fontId="31" fillId="0" borderId="58" xfId="4" applyNumberFormat="1" applyFont="1" applyBorder="1"/>
    <xf numFmtId="0" fontId="31" fillId="0" borderId="59" xfId="4" applyNumberFormat="1" applyFont="1" applyBorder="1"/>
    <xf numFmtId="0" fontId="31" fillId="0" borderId="48" xfId="4" applyNumberFormat="1" applyFont="1" applyBorder="1"/>
    <xf numFmtId="0" fontId="33" fillId="0" borderId="0" xfId="4" applyNumberFormat="1" applyFont="1"/>
    <xf numFmtId="0" fontId="33" fillId="0" borderId="0" xfId="4" applyNumberFormat="1" applyFont="1" applyAlignment="1">
      <alignment horizontal="left"/>
    </xf>
    <xf numFmtId="0" fontId="33" fillId="0" borderId="0" xfId="4" applyNumberFormat="1" applyFont="1" applyAlignment="1">
      <alignment horizontal="centerContinuous"/>
    </xf>
    <xf numFmtId="0" fontId="31" fillId="0" borderId="0" xfId="4" applyNumberFormat="1" applyFont="1" applyAlignment="1">
      <alignment horizontal="right"/>
    </xf>
    <xf numFmtId="0" fontId="31" fillId="0" borderId="0" xfId="4" applyNumberFormat="1" applyFont="1" applyAlignment="1">
      <alignment horizontal="left"/>
    </xf>
    <xf numFmtId="0" fontId="31" fillId="0" borderId="0" xfId="6" applyNumberFormat="1" applyFont="1" applyFill="1" applyAlignment="1">
      <alignment horizontal="centerContinuous"/>
    </xf>
    <xf numFmtId="0" fontId="38" fillId="0" borderId="0" xfId="4" applyNumberFormat="1" applyFont="1"/>
    <xf numFmtId="0" fontId="19" fillId="0" borderId="0" xfId="7" applyNumberFormat="1" applyFont="1" applyAlignment="1">
      <alignment horizontal="left" vertical="center"/>
    </xf>
    <xf numFmtId="0" fontId="19" fillId="0" borderId="0" xfId="7" applyNumberFormat="1" applyFo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52" fillId="5" borderId="0" xfId="49" applyFont="1" applyFill="1" applyAlignment="1" applyProtection="1">
      <alignment vertical="center"/>
      <protection hidden="1"/>
    </xf>
    <xf numFmtId="168" fontId="56" fillId="5" borderId="37" xfId="49" applyNumberFormat="1" applyFont="1" applyFill="1" applyBorder="1" applyProtection="1">
      <protection hidden="1"/>
    </xf>
    <xf numFmtId="0" fontId="10" fillId="4" borderId="0" xfId="49" applyFill="1" applyProtection="1">
      <protection hidden="1"/>
    </xf>
    <xf numFmtId="46" fontId="56" fillId="5" borderId="18" xfId="49" applyNumberFormat="1" applyFont="1" applyFill="1" applyBorder="1" applyProtection="1">
      <protection hidden="1"/>
    </xf>
    <xf numFmtId="168" fontId="56" fillId="5" borderId="45" xfId="49" applyNumberFormat="1" applyFont="1" applyFill="1" applyBorder="1" applyProtection="1">
      <protection hidden="1"/>
    </xf>
    <xf numFmtId="46" fontId="56" fillId="5" borderId="19" xfId="49" applyNumberFormat="1" applyFont="1" applyFill="1" applyBorder="1" applyProtection="1">
      <protection hidden="1"/>
    </xf>
    <xf numFmtId="0" fontId="15" fillId="0" borderId="0" xfId="0" applyFont="1" applyProtection="1">
      <protection hidden="1"/>
    </xf>
    <xf numFmtId="49" fontId="15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46" fontId="52" fillId="5" borderId="3" xfId="49" applyNumberFormat="1" applyFont="1" applyFill="1" applyBorder="1" applyAlignment="1" applyProtection="1">
      <alignment horizontal="right"/>
      <protection hidden="1"/>
    </xf>
    <xf numFmtId="22" fontId="56" fillId="5" borderId="3" xfId="49" applyNumberFormat="1" applyFont="1" applyFill="1" applyBorder="1" applyAlignment="1" applyProtection="1">
      <alignment horizontal="right"/>
      <protection hidden="1"/>
    </xf>
    <xf numFmtId="0" fontId="52" fillId="5" borderId="0" xfId="49" applyFont="1" applyFill="1" applyAlignment="1" applyProtection="1">
      <alignment horizontal="right"/>
      <protection hidden="1"/>
    </xf>
    <xf numFmtId="0" fontId="7" fillId="0" borderId="0" xfId="49" applyFont="1" applyProtection="1">
      <protection hidden="1"/>
    </xf>
    <xf numFmtId="0" fontId="52" fillId="5" borderId="0" xfId="49" applyFont="1" applyFill="1" applyAlignment="1" applyProtection="1">
      <alignment horizontal="center" vertical="center"/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63" fillId="0" borderId="0" xfId="0" applyFont="1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Protection="1">
      <protection locked="0" hidden="1"/>
    </xf>
    <xf numFmtId="0" fontId="20" fillId="0" borderId="0" xfId="0" applyFon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62" fillId="0" borderId="0" xfId="0" applyFont="1" applyProtection="1">
      <protection locked="0" hidden="1"/>
    </xf>
    <xf numFmtId="164" fontId="15" fillId="0" borderId="0" xfId="0" applyNumberFormat="1" applyFont="1" applyProtection="1">
      <protection locked="0" hidden="1"/>
    </xf>
    <xf numFmtId="14" fontId="20" fillId="0" borderId="0" xfId="0" applyNumberFormat="1" applyFont="1" applyProtection="1">
      <protection locked="0" hidden="1"/>
    </xf>
    <xf numFmtId="0" fontId="55" fillId="0" borderId="0" xfId="0" applyFont="1" applyProtection="1">
      <protection locked="0" hidden="1"/>
    </xf>
    <xf numFmtId="0" fontId="55" fillId="0" borderId="0" xfId="0" applyFont="1" applyAlignment="1" applyProtection="1">
      <alignment horizontal="center" vertical="center"/>
      <protection locked="0" hidden="1"/>
    </xf>
    <xf numFmtId="164" fontId="15" fillId="0" borderId="0" xfId="0" quotePrefix="1" applyNumberFormat="1" applyFont="1" applyProtection="1">
      <protection locked="0" hidden="1"/>
    </xf>
    <xf numFmtId="164" fontId="55" fillId="0" borderId="0" xfId="0" applyNumberFormat="1" applyFont="1" applyProtection="1">
      <protection locked="0" hidden="1"/>
    </xf>
    <xf numFmtId="0" fontId="15" fillId="0" borderId="8" xfId="0" applyFont="1" applyBorder="1" applyProtection="1">
      <protection locked="0" hidden="1"/>
    </xf>
    <xf numFmtId="1" fontId="15" fillId="0" borderId="0" xfId="0" applyNumberFormat="1" applyFont="1" applyAlignment="1" applyProtection="1">
      <alignment horizontal="right"/>
      <protection locked="0" hidden="1"/>
    </xf>
    <xf numFmtId="1" fontId="15" fillId="0" borderId="0" xfId="0" applyNumberFormat="1" applyFont="1" applyAlignment="1" applyProtection="1">
      <alignment vertical="center"/>
      <protection locked="0" hidden="1"/>
    </xf>
    <xf numFmtId="0" fontId="15" fillId="0" borderId="3" xfId="0" applyFont="1" applyBorder="1" applyAlignment="1" applyProtection="1">
      <alignment vertical="center"/>
      <protection hidden="1"/>
    </xf>
    <xf numFmtId="0" fontId="15" fillId="0" borderId="3" xfId="0" applyFont="1" applyBorder="1" applyProtection="1">
      <protection hidden="1"/>
    </xf>
    <xf numFmtId="0" fontId="57" fillId="5" borderId="1" xfId="0" applyFont="1" applyFill="1" applyBorder="1" applyAlignment="1" applyProtection="1">
      <alignment horizontal="center" vertical="center" shrinkToFit="1"/>
      <protection locked="0" hidden="1"/>
    </xf>
    <xf numFmtId="0" fontId="57" fillId="5" borderId="3" xfId="0" applyFont="1" applyFill="1" applyBorder="1" applyAlignment="1" applyProtection="1">
      <alignment horizontal="center" vertical="center" shrinkToFit="1"/>
      <protection locked="0" hidden="1"/>
    </xf>
    <xf numFmtId="0" fontId="21" fillId="5" borderId="3" xfId="0" applyFont="1" applyFill="1" applyBorder="1" applyAlignment="1" applyProtection="1">
      <alignment horizontal="center" vertical="center" shrinkToFit="1"/>
      <protection locked="0" hidden="1"/>
    </xf>
    <xf numFmtId="0" fontId="21" fillId="5" borderId="1" xfId="0" applyFont="1" applyFill="1" applyBorder="1" applyAlignment="1" applyProtection="1">
      <alignment horizontal="center" vertical="center" shrinkToFit="1"/>
      <protection locked="0" hidden="1"/>
    </xf>
    <xf numFmtId="49" fontId="15" fillId="0" borderId="3" xfId="0" applyNumberFormat="1" applyFont="1" applyBorder="1" applyProtection="1">
      <protection hidden="1"/>
    </xf>
    <xf numFmtId="49" fontId="15" fillId="0" borderId="0" xfId="0" applyNumberFormat="1" applyFont="1" applyProtection="1">
      <protection hidden="1"/>
    </xf>
    <xf numFmtId="0" fontId="10" fillId="40" borderId="1" xfId="49" applyFill="1" applyBorder="1" applyProtection="1">
      <protection locked="0" hidden="1"/>
    </xf>
    <xf numFmtId="0" fontId="56" fillId="5" borderId="1" xfId="49" applyFont="1" applyFill="1" applyBorder="1" applyAlignment="1" applyProtection="1">
      <alignment horizontal="center" vertical="center"/>
      <protection hidden="1"/>
    </xf>
    <xf numFmtId="0" fontId="56" fillId="5" borderId="1" xfId="49" applyFont="1" applyFill="1" applyBorder="1" applyAlignment="1" applyProtection="1">
      <alignment horizontal="center" vertical="center"/>
      <protection locked="0" hidden="1"/>
    </xf>
    <xf numFmtId="20" fontId="10" fillId="40" borderId="1" xfId="49" applyNumberFormat="1" applyFill="1" applyBorder="1" applyAlignment="1" applyProtection="1">
      <alignment horizontal="center" vertical="center"/>
      <protection locked="0" hidden="1"/>
    </xf>
    <xf numFmtId="0" fontId="10" fillId="40" borderId="1" xfId="49" applyFill="1" applyBorder="1" applyAlignment="1" applyProtection="1">
      <alignment horizontal="center" vertical="center"/>
      <protection locked="0" hidden="1"/>
    </xf>
    <xf numFmtId="168" fontId="10" fillId="40" borderId="1" xfId="49" applyNumberFormat="1" applyFill="1" applyBorder="1" applyProtection="1">
      <protection locked="0" hidden="1"/>
    </xf>
    <xf numFmtId="22" fontId="56" fillId="5" borderId="5" xfId="49" applyNumberFormat="1" applyFont="1" applyFill="1" applyBorder="1" applyProtection="1">
      <protection locked="0" hidden="1"/>
    </xf>
    <xf numFmtId="22" fontId="56" fillId="5" borderId="2" xfId="49" applyNumberFormat="1" applyFont="1" applyFill="1" applyBorder="1" applyProtection="1">
      <protection locked="0" hidden="1"/>
    </xf>
    <xf numFmtId="0" fontId="10" fillId="40" borderId="3" xfId="49" applyFill="1" applyBorder="1" applyProtection="1">
      <protection locked="0" hidden="1"/>
    </xf>
    <xf numFmtId="0" fontId="56" fillId="5" borderId="3" xfId="49" applyFont="1" applyFill="1" applyBorder="1" applyAlignment="1" applyProtection="1">
      <alignment horizontal="center" vertical="center"/>
      <protection hidden="1"/>
    </xf>
    <xf numFmtId="20" fontId="10" fillId="40" borderId="3" xfId="49" applyNumberFormat="1" applyFill="1" applyBorder="1" applyAlignment="1" applyProtection="1">
      <alignment horizontal="center" vertical="center"/>
      <protection locked="0" hidden="1"/>
    </xf>
    <xf numFmtId="0" fontId="10" fillId="40" borderId="3" xfId="49" applyFill="1" applyBorder="1" applyAlignment="1" applyProtection="1">
      <alignment horizontal="center" vertical="center"/>
      <protection locked="0" hidden="1"/>
    </xf>
    <xf numFmtId="168" fontId="10" fillId="40" borderId="3" xfId="49" applyNumberFormat="1" applyFill="1" applyBorder="1" applyProtection="1">
      <protection locked="0" hidden="1"/>
    </xf>
    <xf numFmtId="22" fontId="56" fillId="5" borderId="26" xfId="49" applyNumberFormat="1" applyFont="1" applyFill="1" applyBorder="1" applyProtection="1">
      <protection locked="0" hidden="1"/>
    </xf>
    <xf numFmtId="22" fontId="56" fillId="5" borderId="27" xfId="49" applyNumberFormat="1" applyFont="1" applyFill="1" applyBorder="1" applyProtection="1">
      <protection locked="0" hidden="1"/>
    </xf>
    <xf numFmtId="0" fontId="10" fillId="40" borderId="31" xfId="49" applyFill="1" applyBorder="1" applyProtection="1">
      <protection locked="0" hidden="1"/>
    </xf>
    <xf numFmtId="0" fontId="56" fillId="5" borderId="31" xfId="49" applyFont="1" applyFill="1" applyBorder="1" applyAlignment="1" applyProtection="1">
      <alignment horizontal="center" vertical="center"/>
      <protection hidden="1"/>
    </xf>
    <xf numFmtId="0" fontId="10" fillId="40" borderId="31" xfId="49" applyFill="1" applyBorder="1" applyAlignment="1" applyProtection="1">
      <alignment horizontal="center" vertical="center"/>
      <protection locked="0" hidden="1"/>
    </xf>
    <xf numFmtId="168" fontId="10" fillId="40" borderId="31" xfId="49" applyNumberFormat="1" applyFill="1" applyBorder="1" applyProtection="1">
      <protection locked="0" hidden="1"/>
    </xf>
    <xf numFmtId="22" fontId="56" fillId="5" borderId="32" xfId="49" applyNumberFormat="1" applyFont="1" applyFill="1" applyBorder="1" applyProtection="1">
      <protection locked="0" hidden="1"/>
    </xf>
    <xf numFmtId="22" fontId="56" fillId="5" borderId="33" xfId="49" applyNumberFormat="1" applyFont="1" applyFill="1" applyBorder="1" applyProtection="1">
      <protection locked="0" hidden="1"/>
    </xf>
    <xf numFmtId="0" fontId="56" fillId="5" borderId="45" xfId="49" applyFont="1" applyFill="1" applyBorder="1" applyAlignment="1" applyProtection="1">
      <alignment horizontal="center" vertical="center"/>
      <protection hidden="1"/>
    </xf>
    <xf numFmtId="20" fontId="10" fillId="40" borderId="45" xfId="49" applyNumberFormat="1" applyFill="1" applyBorder="1" applyAlignment="1" applyProtection="1">
      <alignment horizontal="center" vertical="center"/>
      <protection locked="0" hidden="1"/>
    </xf>
    <xf numFmtId="0" fontId="10" fillId="40" borderId="45" xfId="49" applyFill="1" applyBorder="1" applyAlignment="1" applyProtection="1">
      <alignment horizontal="center" vertical="center"/>
      <protection locked="0" hidden="1"/>
    </xf>
    <xf numFmtId="0" fontId="10" fillId="40" borderId="45" xfId="49" applyFill="1" applyBorder="1" applyProtection="1">
      <protection locked="0" hidden="1"/>
    </xf>
    <xf numFmtId="168" fontId="8" fillId="40" borderId="45" xfId="49" applyNumberFormat="1" applyFont="1" applyFill="1" applyBorder="1" applyProtection="1">
      <protection locked="0" hidden="1"/>
    </xf>
    <xf numFmtId="22" fontId="56" fillId="5" borderId="44" xfId="49" applyNumberFormat="1" applyFont="1" applyFill="1" applyBorder="1" applyProtection="1">
      <protection locked="0" hidden="1"/>
    </xf>
    <xf numFmtId="22" fontId="56" fillId="5" borderId="46" xfId="49" applyNumberFormat="1" applyFont="1" applyFill="1" applyBorder="1" applyProtection="1">
      <protection locked="0" hidden="1"/>
    </xf>
    <xf numFmtId="0" fontId="10" fillId="40" borderId="37" xfId="49" applyFill="1" applyBorder="1" applyProtection="1">
      <protection locked="0" hidden="1"/>
    </xf>
    <xf numFmtId="0" fontId="56" fillId="5" borderId="37" xfId="49" applyFont="1" applyFill="1" applyBorder="1" applyAlignment="1" applyProtection="1">
      <alignment horizontal="center" vertical="center"/>
      <protection hidden="1"/>
    </xf>
    <xf numFmtId="20" fontId="10" fillId="40" borderId="37" xfId="49" applyNumberFormat="1" applyFill="1" applyBorder="1" applyAlignment="1" applyProtection="1">
      <alignment horizontal="center" vertical="center"/>
      <protection locked="0" hidden="1"/>
    </xf>
    <xf numFmtId="0" fontId="10" fillId="40" borderId="37" xfId="49" applyFill="1" applyBorder="1" applyAlignment="1" applyProtection="1">
      <alignment horizontal="center" vertical="center"/>
      <protection locked="0" hidden="1"/>
    </xf>
    <xf numFmtId="168" fontId="10" fillId="40" borderId="37" xfId="49" applyNumberFormat="1" applyFill="1" applyBorder="1" applyProtection="1">
      <protection locked="0" hidden="1"/>
    </xf>
    <xf numFmtId="22" fontId="56" fillId="5" borderId="38" xfId="49" applyNumberFormat="1" applyFont="1" applyFill="1" applyBorder="1" applyProtection="1">
      <protection locked="0" hidden="1"/>
    </xf>
    <xf numFmtId="22" fontId="56" fillId="5" borderId="39" xfId="49" applyNumberFormat="1" applyFont="1" applyFill="1" applyBorder="1" applyProtection="1">
      <protection locked="0" hidden="1"/>
    </xf>
    <xf numFmtId="22" fontId="56" fillId="5" borderId="3" xfId="49" applyNumberFormat="1" applyFont="1" applyFill="1" applyBorder="1" applyProtection="1">
      <protection locked="0" hidden="1"/>
    </xf>
    <xf numFmtId="0" fontId="8" fillId="40" borderId="3" xfId="49" applyFont="1" applyFill="1" applyBorder="1" applyAlignment="1" applyProtection="1">
      <alignment horizontal="center" vertical="center"/>
      <protection locked="0" hidden="1"/>
    </xf>
    <xf numFmtId="0" fontId="55" fillId="40" borderId="1" xfId="49" applyFont="1" applyFill="1" applyBorder="1" applyProtection="1">
      <protection locked="0" hidden="1"/>
    </xf>
    <xf numFmtId="0" fontId="55" fillId="40" borderId="1" xfId="49" applyFont="1" applyFill="1" applyBorder="1" applyAlignment="1" applyProtection="1">
      <alignment horizontal="center" vertical="center"/>
      <protection hidden="1"/>
    </xf>
    <xf numFmtId="0" fontId="55" fillId="40" borderId="1" xfId="49" applyFont="1" applyFill="1" applyBorder="1" applyAlignment="1" applyProtection="1">
      <alignment horizontal="center" vertical="center"/>
      <protection locked="0" hidden="1"/>
    </xf>
    <xf numFmtId="0" fontId="55" fillId="40" borderId="14" xfId="49" applyFont="1" applyFill="1" applyBorder="1" applyAlignment="1" applyProtection="1">
      <alignment horizontal="center" vertical="center"/>
      <protection locked="0" hidden="1"/>
    </xf>
    <xf numFmtId="168" fontId="55" fillId="40" borderId="1" xfId="49" applyNumberFormat="1" applyFont="1" applyFill="1" applyBorder="1" applyProtection="1">
      <protection locked="0" hidden="1"/>
    </xf>
    <xf numFmtId="0" fontId="52" fillId="5" borderId="5" xfId="8" applyNumberFormat="1" applyFont="1" applyFill="1" applyBorder="1" applyProtection="1">
      <protection locked="0" hidden="1"/>
    </xf>
    <xf numFmtId="0" fontId="65" fillId="40" borderId="5" xfId="8" applyNumberFormat="1" applyFont="1" applyFill="1" applyBorder="1" applyProtection="1">
      <protection locked="0" hidden="1"/>
    </xf>
    <xf numFmtId="1" fontId="52" fillId="5" borderId="2" xfId="49" applyNumberFormat="1" applyFont="1" applyFill="1" applyBorder="1" applyProtection="1">
      <protection locked="0" hidden="1"/>
    </xf>
    <xf numFmtId="0" fontId="55" fillId="40" borderId="3" xfId="49" applyFont="1" applyFill="1" applyBorder="1" applyProtection="1">
      <protection locked="0" hidden="1"/>
    </xf>
    <xf numFmtId="0" fontId="55" fillId="40" borderId="3" xfId="49" applyFont="1" applyFill="1" applyBorder="1" applyAlignment="1" applyProtection="1">
      <alignment horizontal="center" vertical="center"/>
      <protection hidden="1"/>
    </xf>
    <xf numFmtId="0" fontId="55" fillId="40" borderId="3" xfId="49" applyFont="1" applyFill="1" applyBorder="1" applyAlignment="1" applyProtection="1">
      <alignment horizontal="center" vertical="center"/>
      <protection locked="0" hidden="1"/>
    </xf>
    <xf numFmtId="0" fontId="55" fillId="40" borderId="9" xfId="49" applyFont="1" applyFill="1" applyBorder="1" applyAlignment="1" applyProtection="1">
      <alignment horizontal="center" vertical="center"/>
      <protection locked="0" hidden="1"/>
    </xf>
    <xf numFmtId="168" fontId="55" fillId="40" borderId="3" xfId="49" applyNumberFormat="1" applyFont="1" applyFill="1" applyBorder="1" applyProtection="1">
      <protection locked="0" hidden="1"/>
    </xf>
    <xf numFmtId="1" fontId="52" fillId="5" borderId="26" xfId="8" applyNumberFormat="1" applyFont="1" applyFill="1" applyBorder="1" applyProtection="1">
      <protection locked="0" hidden="1"/>
    </xf>
    <xf numFmtId="1" fontId="65" fillId="40" borderId="26" xfId="8" applyNumberFormat="1" applyFont="1" applyFill="1" applyBorder="1" applyProtection="1">
      <protection locked="0" hidden="1"/>
    </xf>
    <xf numFmtId="1" fontId="52" fillId="5" borderId="27" xfId="49" applyNumberFormat="1" applyFont="1" applyFill="1" applyBorder="1" applyProtection="1">
      <protection locked="0" hidden="1"/>
    </xf>
    <xf numFmtId="0" fontId="55" fillId="40" borderId="31" xfId="49" applyFont="1" applyFill="1" applyBorder="1" applyProtection="1">
      <protection locked="0" hidden="1"/>
    </xf>
    <xf numFmtId="0" fontId="55" fillId="40" borderId="31" xfId="49" applyFont="1" applyFill="1" applyBorder="1" applyAlignment="1" applyProtection="1">
      <alignment horizontal="center" vertical="center"/>
      <protection hidden="1"/>
    </xf>
    <xf numFmtId="0" fontId="55" fillId="40" borderId="34" xfId="49" applyFont="1" applyFill="1" applyBorder="1" applyAlignment="1" applyProtection="1">
      <alignment horizontal="center" vertical="center"/>
      <protection locked="0" hidden="1"/>
    </xf>
    <xf numFmtId="0" fontId="55" fillId="40" borderId="31" xfId="49" applyFont="1" applyFill="1" applyBorder="1" applyAlignment="1" applyProtection="1">
      <alignment horizontal="center" vertical="center"/>
      <protection locked="0" hidden="1"/>
    </xf>
    <xf numFmtId="168" fontId="55" fillId="40" borderId="31" xfId="49" applyNumberFormat="1" applyFont="1" applyFill="1" applyBorder="1" applyProtection="1">
      <protection locked="0" hidden="1"/>
    </xf>
    <xf numFmtId="0" fontId="55" fillId="40" borderId="45" xfId="49" applyFont="1" applyFill="1" applyBorder="1" applyProtection="1">
      <protection locked="0" hidden="1"/>
    </xf>
    <xf numFmtId="0" fontId="55" fillId="40" borderId="45" xfId="49" applyFont="1" applyFill="1" applyBorder="1" applyAlignment="1" applyProtection="1">
      <alignment horizontal="center" vertical="center"/>
      <protection hidden="1"/>
    </xf>
    <xf numFmtId="0" fontId="55" fillId="40" borderId="45" xfId="49" applyFont="1" applyFill="1" applyBorder="1" applyAlignment="1" applyProtection="1">
      <alignment horizontal="center" vertical="center"/>
      <protection locked="0" hidden="1"/>
    </xf>
    <xf numFmtId="168" fontId="55" fillId="40" borderId="45" xfId="49" applyNumberFormat="1" applyFont="1" applyFill="1" applyBorder="1" applyProtection="1">
      <protection locked="0" hidden="1"/>
    </xf>
    <xf numFmtId="1" fontId="52" fillId="5" borderId="84" xfId="49" applyNumberFormat="1" applyFont="1" applyFill="1" applyBorder="1" applyProtection="1">
      <protection locked="0" hidden="1"/>
    </xf>
    <xf numFmtId="170" fontId="10" fillId="40" borderId="1" xfId="49" applyNumberFormat="1" applyFill="1" applyBorder="1" applyAlignment="1" applyProtection="1">
      <alignment horizontal="center" vertical="center"/>
      <protection locked="0" hidden="1"/>
    </xf>
    <xf numFmtId="170" fontId="10" fillId="40" borderId="3" xfId="49" applyNumberFormat="1" applyFill="1" applyBorder="1" applyAlignment="1" applyProtection="1">
      <alignment horizontal="center" vertical="center"/>
      <protection locked="0" hidden="1"/>
    </xf>
    <xf numFmtId="170" fontId="9" fillId="40" borderId="3" xfId="49" applyNumberFormat="1" applyFont="1" applyFill="1" applyBorder="1" applyAlignment="1" applyProtection="1">
      <alignment horizontal="center" vertical="center"/>
      <protection locked="0" hidden="1"/>
    </xf>
    <xf numFmtId="170" fontId="10" fillId="40" borderId="31" xfId="49" applyNumberFormat="1" applyFill="1" applyBorder="1" applyAlignment="1" applyProtection="1">
      <alignment horizontal="center" vertical="center"/>
      <protection locked="0" hidden="1"/>
    </xf>
    <xf numFmtId="170" fontId="10" fillId="40" borderId="45" xfId="49" applyNumberFormat="1" applyFill="1" applyBorder="1" applyAlignment="1" applyProtection="1">
      <alignment horizontal="center" vertical="center"/>
      <protection locked="0" hidden="1"/>
    </xf>
    <xf numFmtId="170" fontId="10" fillId="40" borderId="37" xfId="49" applyNumberFormat="1" applyFill="1" applyBorder="1" applyAlignment="1" applyProtection="1">
      <alignment horizontal="center" vertical="center"/>
      <protection locked="0" hidden="1"/>
    </xf>
    <xf numFmtId="1" fontId="15" fillId="0" borderId="0" xfId="0" applyNumberFormat="1" applyFont="1" applyProtection="1"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170" fontId="21" fillId="5" borderId="26" xfId="0" applyNumberFormat="1" applyFont="1" applyFill="1" applyBorder="1" applyAlignment="1" applyProtection="1">
      <alignment horizontal="center" vertical="center"/>
      <protection locked="0" hidden="1"/>
    </xf>
    <xf numFmtId="170" fontId="21" fillId="5" borderId="27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vertical="center"/>
      <protection locked="0"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66" fillId="0" borderId="0" xfId="0" applyFont="1" applyProtection="1">
      <protection locked="0" hidden="1"/>
    </xf>
    <xf numFmtId="0" fontId="40" fillId="0" borderId="0" xfId="0" applyFont="1" applyProtection="1">
      <protection locked="0" hidden="1"/>
    </xf>
    <xf numFmtId="0" fontId="15" fillId="0" borderId="86" xfId="0" applyFont="1" applyBorder="1" applyProtection="1">
      <protection locked="0" hidden="1"/>
    </xf>
    <xf numFmtId="0" fontId="15" fillId="0" borderId="86" xfId="0" applyFont="1" applyBorder="1" applyAlignment="1" applyProtection="1">
      <alignment horizontal="right"/>
      <protection locked="0" hidden="1"/>
    </xf>
    <xf numFmtId="164" fontId="15" fillId="0" borderId="86" xfId="0" applyNumberFormat="1" applyFont="1" applyBorder="1" applyProtection="1">
      <protection locked="0" hidden="1"/>
    </xf>
    <xf numFmtId="0" fontId="22" fillId="0" borderId="0" xfId="0" applyFont="1" applyProtection="1">
      <protection locked="0" hidden="1"/>
    </xf>
    <xf numFmtId="0" fontId="15" fillId="0" borderId="0" xfId="0" applyFont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right" vertical="center"/>
      <protection locked="0" hidden="1"/>
    </xf>
    <xf numFmtId="171" fontId="15" fillId="0" borderId="0" xfId="0" applyNumberFormat="1" applyFont="1" applyProtection="1">
      <protection hidden="1"/>
    </xf>
    <xf numFmtId="171" fontId="15" fillId="0" borderId="0" xfId="0" applyNumberFormat="1" applyFont="1" applyAlignment="1" applyProtection="1">
      <alignment vertical="center"/>
      <protection hidden="1"/>
    </xf>
    <xf numFmtId="0" fontId="24" fillId="0" borderId="0" xfId="0" applyFont="1" applyProtection="1">
      <protection locked="0" hidden="1"/>
    </xf>
    <xf numFmtId="0" fontId="28" fillId="5" borderId="24" xfId="0" applyFont="1" applyFill="1" applyBorder="1" applyProtection="1">
      <protection locked="0" hidden="1"/>
    </xf>
    <xf numFmtId="0" fontId="28" fillId="5" borderId="7" xfId="0" applyFont="1" applyFill="1" applyBorder="1" applyProtection="1">
      <protection locked="0" hidden="1"/>
    </xf>
    <xf numFmtId="0" fontId="28" fillId="5" borderId="10" xfId="0" applyFont="1" applyFill="1" applyBorder="1" applyProtection="1">
      <protection locked="0" hidden="1"/>
    </xf>
    <xf numFmtId="0" fontId="28" fillId="5" borderId="25" xfId="0" applyFont="1" applyFill="1" applyBorder="1" applyProtection="1">
      <protection locked="0" hidden="1"/>
    </xf>
    <xf numFmtId="0" fontId="28" fillId="5" borderId="44" xfId="0" applyFont="1" applyFill="1" applyBorder="1" applyProtection="1">
      <protection locked="0" hidden="1"/>
    </xf>
    <xf numFmtId="0" fontId="28" fillId="5" borderId="19" xfId="0" applyFont="1" applyFill="1" applyBorder="1" applyProtection="1">
      <protection locked="0" hidden="1"/>
    </xf>
    <xf numFmtId="0" fontId="28" fillId="5" borderId="46" xfId="0" applyFont="1" applyFill="1" applyBorder="1" applyProtection="1">
      <protection locked="0" hidden="1"/>
    </xf>
    <xf numFmtId="0" fontId="28" fillId="5" borderId="45" xfId="0" applyFont="1" applyFill="1" applyBorder="1" applyProtection="1">
      <protection locked="0" hidden="1"/>
    </xf>
    <xf numFmtId="0" fontId="28" fillId="5" borderId="40" xfId="0" applyFont="1" applyFill="1" applyBorder="1" applyAlignment="1" applyProtection="1">
      <alignment horizontal="right"/>
      <protection locked="0" hidden="1"/>
    </xf>
    <xf numFmtId="0" fontId="28" fillId="5" borderId="41" xfId="0" applyFont="1" applyFill="1" applyBorder="1" applyProtection="1">
      <protection locked="0" hidden="1"/>
    </xf>
    <xf numFmtId="0" fontId="28" fillId="5" borderId="85" xfId="0" applyFont="1" applyFill="1" applyBorder="1" applyProtection="1">
      <protection locked="0" hidden="1"/>
    </xf>
    <xf numFmtId="0" fontId="28" fillId="5" borderId="23" xfId="0" applyFont="1" applyFill="1" applyBorder="1" applyAlignment="1" applyProtection="1">
      <alignment horizontal="center"/>
      <protection locked="0" hidden="1"/>
    </xf>
    <xf numFmtId="0" fontId="28" fillId="5" borderId="30" xfId="0" applyFont="1" applyFill="1" applyBorder="1" applyProtection="1">
      <protection locked="0" hidden="1"/>
    </xf>
    <xf numFmtId="0" fontId="28" fillId="5" borderId="8" xfId="0" applyFont="1" applyFill="1" applyBorder="1" applyAlignment="1" applyProtection="1">
      <alignment horizontal="center" vertical="center"/>
      <protection locked="0" hidden="1"/>
    </xf>
    <xf numFmtId="0" fontId="28" fillId="5" borderId="0" xfId="0" applyFont="1" applyFill="1" applyAlignment="1" applyProtection="1">
      <alignment horizontal="center" vertical="center"/>
      <protection locked="0" hidden="1"/>
    </xf>
    <xf numFmtId="0" fontId="28" fillId="5" borderId="21" xfId="0" applyFont="1" applyFill="1" applyBorder="1" applyAlignment="1" applyProtection="1">
      <alignment horizontal="center" vertical="center"/>
      <protection locked="0" hidden="1"/>
    </xf>
    <xf numFmtId="0" fontId="28" fillId="5" borderId="5" xfId="0" applyFont="1" applyFill="1" applyBorder="1" applyProtection="1">
      <protection locked="0" hidden="1"/>
    </xf>
    <xf numFmtId="0" fontId="28" fillId="5" borderId="1" xfId="0" applyFont="1" applyFill="1" applyBorder="1" applyProtection="1">
      <protection locked="0" hidden="1"/>
    </xf>
    <xf numFmtId="0" fontId="28" fillId="5" borderId="14" xfId="0" applyFont="1" applyFill="1" applyBorder="1" applyProtection="1">
      <protection locked="0" hidden="1"/>
    </xf>
    <xf numFmtId="0" fontId="24" fillId="2" borderId="5" xfId="0" applyFont="1" applyFill="1" applyBorder="1" applyProtection="1">
      <protection locked="0" hidden="1"/>
    </xf>
    <xf numFmtId="0" fontId="24" fillId="0" borderId="2" xfId="0" applyFont="1" applyBorder="1" applyProtection="1">
      <protection locked="0" hidden="1"/>
    </xf>
    <xf numFmtId="0" fontId="24" fillId="0" borderId="45" xfId="0" applyFont="1" applyBorder="1" applyProtection="1">
      <protection locked="0" hidden="1"/>
    </xf>
    <xf numFmtId="0" fontId="24" fillId="2" borderId="45" xfId="0" applyFont="1" applyFill="1" applyBorder="1" applyProtection="1">
      <protection locked="0" hidden="1"/>
    </xf>
    <xf numFmtId="0" fontId="24" fillId="0" borderId="19" xfId="0" applyFont="1" applyBorder="1" applyProtection="1">
      <protection locked="0" hidden="1"/>
    </xf>
    <xf numFmtId="0" fontId="24" fillId="0" borderId="44" xfId="0" applyFont="1" applyBorder="1" applyAlignment="1" applyProtection="1">
      <alignment horizontal="right"/>
      <protection locked="0" hidden="1"/>
    </xf>
    <xf numFmtId="0" fontId="24" fillId="0" borderId="24" xfId="0" applyFont="1" applyBorder="1" applyProtection="1">
      <protection locked="0" hidden="1"/>
    </xf>
    <xf numFmtId="0" fontId="24" fillId="0" borderId="10" xfId="0" applyFont="1" applyBorder="1" applyProtection="1">
      <protection locked="0" hidden="1"/>
    </xf>
    <xf numFmtId="0" fontId="24" fillId="0" borderId="44" xfId="0" applyFont="1" applyBorder="1" applyProtection="1">
      <protection locked="0" hidden="1"/>
    </xf>
    <xf numFmtId="0" fontId="24" fillId="0" borderId="46" xfId="0" applyFont="1" applyBorder="1" applyProtection="1">
      <protection locked="0" hidden="1"/>
    </xf>
    <xf numFmtId="0" fontId="28" fillId="5" borderId="26" xfId="0" applyFont="1" applyFill="1" applyBorder="1" applyProtection="1">
      <protection locked="0" hidden="1"/>
    </xf>
    <xf numFmtId="0" fontId="28" fillId="5" borderId="3" xfId="0" applyFont="1" applyFill="1" applyBorder="1" applyProtection="1">
      <protection locked="0" hidden="1"/>
    </xf>
    <xf numFmtId="0" fontId="28" fillId="5" borderId="9" xfId="0" applyFont="1" applyFill="1" applyBorder="1" applyProtection="1">
      <protection locked="0" hidden="1"/>
    </xf>
    <xf numFmtId="0" fontId="24" fillId="2" borderId="26" xfId="0" applyFont="1" applyFill="1" applyBorder="1" applyProtection="1">
      <protection locked="0" hidden="1"/>
    </xf>
    <xf numFmtId="0" fontId="24" fillId="0" borderId="27" xfId="0" applyFont="1" applyBorder="1" applyProtection="1">
      <protection locked="0" hidden="1"/>
    </xf>
    <xf numFmtId="0" fontId="28" fillId="5" borderId="38" xfId="0" applyFont="1" applyFill="1" applyBorder="1" applyProtection="1">
      <protection locked="0" hidden="1"/>
    </xf>
    <xf numFmtId="0" fontId="24" fillId="0" borderId="18" xfId="0" applyFont="1" applyBorder="1" applyProtection="1">
      <protection locked="0" hidden="1"/>
    </xf>
    <xf numFmtId="0" fontId="28" fillId="5" borderId="37" xfId="0" applyFont="1" applyFill="1" applyBorder="1" applyProtection="1">
      <protection locked="0" hidden="1"/>
    </xf>
    <xf numFmtId="0" fontId="24" fillId="2" borderId="18" xfId="0" applyFont="1" applyFill="1" applyBorder="1" applyProtection="1">
      <protection locked="0" hidden="1"/>
    </xf>
    <xf numFmtId="0" fontId="24" fillId="0" borderId="71" xfId="0" applyFont="1" applyBorder="1" applyAlignment="1" applyProtection="1">
      <alignment horizontal="right"/>
      <protection locked="0" hidden="1"/>
    </xf>
    <xf numFmtId="0" fontId="24" fillId="0" borderId="37" xfId="0" applyFont="1" applyBorder="1" applyProtection="1">
      <protection locked="0" hidden="1"/>
    </xf>
    <xf numFmtId="0" fontId="24" fillId="0" borderId="5" xfId="0" applyFont="1" applyBorder="1" applyProtection="1">
      <protection locked="0" hidden="1"/>
    </xf>
    <xf numFmtId="0" fontId="24" fillId="0" borderId="9" xfId="0" applyFont="1" applyBorder="1" applyProtection="1">
      <protection locked="0" hidden="1"/>
    </xf>
    <xf numFmtId="0" fontId="24" fillId="0" borderId="72" xfId="0" applyFont="1" applyBorder="1" applyAlignment="1" applyProtection="1">
      <alignment horizontal="right"/>
      <protection locked="0" hidden="1"/>
    </xf>
    <xf numFmtId="0" fontId="24" fillId="0" borderId="3" xfId="0" applyFont="1" applyBorder="1" applyProtection="1">
      <protection locked="0" hidden="1"/>
    </xf>
    <xf numFmtId="0" fontId="24" fillId="0" borderId="26" xfId="0" applyFont="1" applyBorder="1" applyProtection="1">
      <protection locked="0" hidden="1"/>
    </xf>
    <xf numFmtId="0" fontId="24" fillId="0" borderId="42" xfId="0" applyFont="1" applyBorder="1" applyProtection="1">
      <protection locked="0" hidden="1"/>
    </xf>
    <xf numFmtId="0" fontId="25" fillId="0" borderId="9" xfId="0" applyFont="1" applyBorder="1" applyAlignment="1" applyProtection="1">
      <alignment horizontal="left"/>
      <protection locked="0" hidden="1"/>
    </xf>
    <xf numFmtId="0" fontId="25" fillId="0" borderId="0" xfId="0" applyFont="1" applyProtection="1">
      <protection locked="0" hidden="1"/>
    </xf>
    <xf numFmtId="0" fontId="28" fillId="5" borderId="6" xfId="0" applyFont="1" applyFill="1" applyBorder="1" applyProtection="1">
      <protection locked="0" hidden="1"/>
    </xf>
    <xf numFmtId="0" fontId="24" fillId="0" borderId="11" xfId="0" applyFont="1" applyBorder="1" applyProtection="1">
      <protection locked="0" hidden="1"/>
    </xf>
    <xf numFmtId="0" fontId="24" fillId="2" borderId="49" xfId="0" applyFont="1" applyFill="1" applyBorder="1" applyProtection="1">
      <protection locked="0" hidden="1"/>
    </xf>
    <xf numFmtId="0" fontId="24" fillId="0" borderId="12" xfId="0" applyFont="1" applyBorder="1" applyAlignment="1" applyProtection="1">
      <alignment horizontal="right"/>
      <protection locked="0" hidden="1"/>
    </xf>
    <xf numFmtId="0" fontId="24" fillId="0" borderId="4" xfId="0" applyFont="1" applyBorder="1" applyProtection="1">
      <protection locked="0" hidden="1"/>
    </xf>
    <xf numFmtId="0" fontId="24" fillId="0" borderId="6" xfId="0" applyFont="1" applyBorder="1" applyProtection="1">
      <protection locked="0" hidden="1"/>
    </xf>
    <xf numFmtId="0" fontId="24" fillId="0" borderId="28" xfId="0" applyFont="1" applyBorder="1" applyProtection="1">
      <protection locked="0" hidden="1"/>
    </xf>
    <xf numFmtId="0" fontId="28" fillId="5" borderId="4" xfId="0" applyFont="1" applyFill="1" applyBorder="1" applyProtection="1">
      <protection locked="0" hidden="1"/>
    </xf>
    <xf numFmtId="0" fontId="28" fillId="5" borderId="11" xfId="0" applyFont="1" applyFill="1" applyBorder="1" applyProtection="1">
      <protection locked="0" hidden="1"/>
    </xf>
    <xf numFmtId="0" fontId="28" fillId="5" borderId="18" xfId="0" applyFont="1" applyFill="1" applyBorder="1" applyProtection="1">
      <protection locked="0" hidden="1"/>
    </xf>
    <xf numFmtId="0" fontId="24" fillId="2" borderId="38" xfId="0" applyFont="1" applyFill="1" applyBorder="1" applyProtection="1">
      <protection locked="0" hidden="1"/>
    </xf>
    <xf numFmtId="0" fontId="24" fillId="0" borderId="39" xfId="0" applyFont="1" applyBorder="1" applyProtection="1">
      <protection locked="0" hidden="1"/>
    </xf>
    <xf numFmtId="168" fontId="6" fillId="40" borderId="3" xfId="49" applyNumberFormat="1" applyFont="1" applyFill="1" applyBorder="1" applyProtection="1">
      <protection locked="0" hidden="1"/>
    </xf>
    <xf numFmtId="0" fontId="5" fillId="40" borderId="3" xfId="49" applyFont="1" applyFill="1" applyBorder="1" applyProtection="1">
      <protection locked="0" hidden="1"/>
    </xf>
    <xf numFmtId="20" fontId="5" fillId="40" borderId="3" xfId="49" applyNumberFormat="1" applyFont="1" applyFill="1" applyBorder="1" applyAlignment="1" applyProtection="1">
      <alignment horizontal="center" vertical="center"/>
      <protection locked="0" hidden="1"/>
    </xf>
    <xf numFmtId="0" fontId="5" fillId="0" borderId="0" xfId="49" applyFont="1" applyProtection="1">
      <protection hidden="1"/>
    </xf>
    <xf numFmtId="0" fontId="10" fillId="43" borderId="83" xfId="49" applyFill="1" applyBorder="1" applyAlignment="1" applyProtection="1">
      <alignment horizontal="center" vertical="center"/>
      <protection hidden="1"/>
    </xf>
    <xf numFmtId="14" fontId="17" fillId="0" borderId="0" xfId="0" applyNumberFormat="1" applyFont="1" applyAlignment="1" applyProtection="1">
      <alignment horizontal="center"/>
      <protection locked="0" hidden="1"/>
    </xf>
    <xf numFmtId="170" fontId="21" fillId="5" borderId="17" xfId="0" applyNumberFormat="1" applyFont="1" applyFill="1" applyBorder="1" applyAlignment="1" applyProtection="1">
      <alignment horizontal="center" vertical="center"/>
      <protection locked="0" hidden="1"/>
    </xf>
    <xf numFmtId="164" fontId="55" fillId="0" borderId="0" xfId="0" applyNumberFormat="1" applyFont="1" applyAlignment="1" applyProtection="1">
      <alignment horizontal="center" vertical="center"/>
      <protection locked="0" hidden="1"/>
    </xf>
    <xf numFmtId="0" fontId="21" fillId="5" borderId="92" xfId="0" applyFont="1" applyFill="1" applyBorder="1" applyAlignment="1" applyProtection="1">
      <alignment horizontal="center" vertical="center" shrinkToFit="1"/>
      <protection locked="0" hidden="1"/>
    </xf>
    <xf numFmtId="0" fontId="21" fillId="5" borderId="93" xfId="0" applyFont="1" applyFill="1" applyBorder="1" applyAlignment="1" applyProtection="1">
      <alignment horizontal="center" vertical="center" shrinkToFit="1"/>
      <protection locked="0" hidden="1"/>
    </xf>
    <xf numFmtId="20" fontId="21" fillId="5" borderId="35" xfId="0" applyNumberFormat="1" applyFont="1" applyFill="1" applyBorder="1" applyAlignment="1" applyProtection="1">
      <alignment horizontal="center" vertical="center" shrinkToFit="1"/>
      <protection locked="0" hidden="1"/>
    </xf>
    <xf numFmtId="20" fontId="21" fillId="5" borderId="33" xfId="0" applyNumberFormat="1" applyFont="1" applyFill="1" applyBorder="1" applyAlignment="1" applyProtection="1">
      <alignment horizontal="center" vertical="center" shrinkToFit="1"/>
      <protection locked="0" hidden="1"/>
    </xf>
    <xf numFmtId="20" fontId="21" fillId="5" borderId="32" xfId="0" applyNumberFormat="1" applyFont="1" applyFill="1" applyBorder="1" applyAlignment="1" applyProtection="1">
      <alignment horizontal="center" vertical="center" shrinkToFit="1"/>
      <protection locked="0" hidden="1"/>
    </xf>
    <xf numFmtId="164" fontId="19" fillId="0" borderId="0" xfId="0" applyNumberFormat="1" applyFont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 vertical="center" shrinkToFit="1"/>
      <protection locked="0" hidden="1"/>
    </xf>
    <xf numFmtId="0" fontId="57" fillId="0" borderId="0" xfId="0" applyFont="1" applyAlignment="1" applyProtection="1">
      <alignment horizontal="center" vertical="center" shrinkToFit="1"/>
      <protection locked="0" hidden="1"/>
    </xf>
    <xf numFmtId="169" fontId="21" fillId="0" borderId="0" xfId="0" applyNumberFormat="1" applyFont="1" applyAlignment="1" applyProtection="1">
      <alignment horizontal="center" vertical="center" shrinkToFit="1"/>
      <protection locked="0" hidden="1"/>
    </xf>
    <xf numFmtId="0" fontId="21" fillId="5" borderId="26" xfId="0" applyFont="1" applyFill="1" applyBorder="1" applyAlignment="1" applyProtection="1">
      <alignment horizontal="center" vertical="center" shrinkToFit="1"/>
      <protection locked="0" hidden="1"/>
    </xf>
    <xf numFmtId="0" fontId="63" fillId="0" borderId="0" xfId="0" applyFont="1" applyAlignment="1" applyProtection="1">
      <alignment horizontal="left" vertical="center"/>
      <protection locked="0" hidden="1"/>
    </xf>
    <xf numFmtId="0" fontId="21" fillId="5" borderId="89" xfId="0" applyFont="1" applyFill="1" applyBorder="1" applyAlignment="1" applyProtection="1">
      <alignment horizontal="center" vertical="center" shrinkToFit="1"/>
      <protection locked="0" hidden="1"/>
    </xf>
    <xf numFmtId="170" fontId="4" fillId="40" borderId="3" xfId="49" applyNumberFormat="1" applyFont="1" applyFill="1" applyBorder="1" applyAlignment="1" applyProtection="1">
      <alignment horizontal="center" vertical="center"/>
      <protection locked="0" hidden="1"/>
    </xf>
    <xf numFmtId="0" fontId="21" fillId="5" borderId="5" xfId="0" applyFont="1" applyFill="1" applyBorder="1" applyAlignment="1" applyProtection="1">
      <alignment horizontal="center" vertical="center" shrinkToFit="1"/>
      <protection locked="0" hidden="1"/>
    </xf>
    <xf numFmtId="0" fontId="21" fillId="5" borderId="24" xfId="0" applyFont="1" applyFill="1" applyBorder="1" applyAlignment="1" applyProtection="1">
      <alignment horizontal="center" vertical="center" textRotation="180" wrapText="1" shrinkToFit="1"/>
      <protection locked="0" hidden="1"/>
    </xf>
    <xf numFmtId="0" fontId="21" fillId="5" borderId="87" xfId="0" applyFont="1" applyFill="1" applyBorder="1" applyAlignment="1" applyProtection="1">
      <alignment horizontal="center" vertical="center" textRotation="180" wrapText="1" shrinkToFit="1"/>
      <protection locked="0" hidden="1"/>
    </xf>
    <xf numFmtId="0" fontId="21" fillId="5" borderId="38" xfId="0" applyFont="1" applyFill="1" applyBorder="1" applyAlignment="1" applyProtection="1">
      <alignment vertical="center" wrapText="1" shrinkToFit="1"/>
      <protection locked="0" hidden="1"/>
    </xf>
    <xf numFmtId="164" fontId="15" fillId="0" borderId="3" xfId="0" applyNumberFormat="1" applyFont="1" applyBorder="1" applyAlignment="1" applyProtection="1">
      <alignment vertical="center"/>
      <protection locked="0" hidden="1"/>
    </xf>
    <xf numFmtId="0" fontId="3" fillId="40" borderId="3" xfId="49" applyFont="1" applyFill="1" applyBorder="1" applyProtection="1">
      <protection locked="0" hidden="1"/>
    </xf>
    <xf numFmtId="164" fontId="19" fillId="0" borderId="3" xfId="0" applyNumberFormat="1" applyFont="1" applyBorder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21" fillId="5" borderId="32" xfId="0" applyFont="1" applyFill="1" applyBorder="1" applyAlignment="1" applyProtection="1">
      <alignment horizontal="center" vertical="center" shrinkToFit="1"/>
      <protection locked="0" hidden="1"/>
    </xf>
    <xf numFmtId="0" fontId="21" fillId="5" borderId="33" xfId="0" applyFont="1" applyFill="1" applyBorder="1" applyAlignment="1" applyProtection="1">
      <alignment horizontal="center" vertical="center" shrinkToFit="1"/>
      <protection locked="0" hidden="1"/>
    </xf>
    <xf numFmtId="0" fontId="21" fillId="5" borderId="9" xfId="0" applyFont="1" applyFill="1" applyBorder="1" applyAlignment="1" applyProtection="1">
      <alignment horizontal="center" vertical="center" shrinkToFit="1"/>
      <protection locked="0" hidden="1"/>
    </xf>
    <xf numFmtId="0" fontId="29" fillId="5" borderId="92" xfId="0" applyFont="1" applyFill="1" applyBorder="1" applyProtection="1">
      <protection locked="0" hidden="1"/>
    </xf>
    <xf numFmtId="0" fontId="29" fillId="5" borderId="93" xfId="0" applyFont="1" applyFill="1" applyBorder="1" applyProtection="1">
      <protection locked="0" hidden="1"/>
    </xf>
    <xf numFmtId="169" fontId="21" fillId="5" borderId="2" xfId="0" applyNumberFormat="1" applyFont="1" applyFill="1" applyBorder="1" applyAlignment="1" applyProtection="1">
      <alignment horizontal="center" vertical="center" shrinkToFit="1"/>
      <protection locked="0" hidden="1"/>
    </xf>
    <xf numFmtId="169" fontId="21" fillId="5" borderId="27" xfId="0" applyNumberFormat="1" applyFont="1" applyFill="1" applyBorder="1" applyAlignment="1" applyProtection="1">
      <alignment horizontal="center" vertical="center" shrinkToFit="1"/>
      <protection locked="0" hidden="1"/>
    </xf>
    <xf numFmtId="165" fontId="21" fillId="0" borderId="0" xfId="0" applyNumberFormat="1" applyFont="1" applyAlignment="1" applyProtection="1">
      <alignment horizontal="center" vertical="center" shrinkToFit="1"/>
      <protection locked="0" hidden="1"/>
    </xf>
    <xf numFmtId="0" fontId="29" fillId="0" borderId="0" xfId="0" applyFont="1" applyProtection="1">
      <protection locked="0" hidden="1"/>
    </xf>
    <xf numFmtId="0" fontId="21" fillId="5" borderId="88" xfId="0" applyFont="1" applyFill="1" applyBorder="1" applyAlignment="1" applyProtection="1">
      <alignment horizontal="center" vertical="center" shrinkToFit="1"/>
      <protection locked="0" hidden="1"/>
    </xf>
    <xf numFmtId="0" fontId="21" fillId="5" borderId="91" xfId="0" applyFont="1" applyFill="1" applyBorder="1" applyAlignment="1" applyProtection="1">
      <alignment horizontal="center" vertical="center" shrinkToFit="1"/>
      <protection locked="0" hidden="1"/>
    </xf>
    <xf numFmtId="0" fontId="2" fillId="40" borderId="1" xfId="49" applyFont="1" applyFill="1" applyBorder="1" applyProtection="1">
      <protection locked="0" hidden="1"/>
    </xf>
    <xf numFmtId="0" fontId="2" fillId="40" borderId="3" xfId="49" applyFont="1" applyFill="1" applyBorder="1" applyProtection="1">
      <protection locked="0" hidden="1"/>
    </xf>
    <xf numFmtId="0" fontId="2" fillId="40" borderId="44" xfId="49" applyFont="1" applyFill="1" applyBorder="1" applyProtection="1">
      <protection locked="0" hidden="1"/>
    </xf>
    <xf numFmtId="0" fontId="2" fillId="40" borderId="37" xfId="49" applyFont="1" applyFill="1" applyBorder="1" applyProtection="1">
      <protection locked="0" hidden="1"/>
    </xf>
    <xf numFmtId="0" fontId="21" fillId="5" borderId="14" xfId="0" applyFont="1" applyFill="1" applyBorder="1" applyAlignment="1" applyProtection="1">
      <alignment horizontal="center" vertical="center" shrinkToFit="1"/>
      <protection locked="0" hidden="1"/>
    </xf>
    <xf numFmtId="164" fontId="19" fillId="0" borderId="26" xfId="0" applyNumberFormat="1" applyFont="1" applyBorder="1" applyAlignment="1" applyProtection="1">
      <alignment horizontal="center"/>
      <protection locked="0" hidden="1"/>
    </xf>
    <xf numFmtId="164" fontId="19" fillId="0" borderId="27" xfId="0" applyNumberFormat="1" applyFont="1" applyBorder="1" applyAlignment="1" applyProtection="1">
      <alignment horizontal="center"/>
      <protection locked="0" hidden="1"/>
    </xf>
    <xf numFmtId="164" fontId="19" fillId="0" borderId="6" xfId="0" applyNumberFormat="1" applyFont="1" applyBorder="1" applyAlignment="1" applyProtection="1">
      <alignment horizontal="center"/>
      <protection locked="0" hidden="1"/>
    </xf>
    <xf numFmtId="164" fontId="19" fillId="0" borderId="28" xfId="0" applyNumberFormat="1" applyFont="1" applyBorder="1" applyAlignment="1" applyProtection="1">
      <alignment horizontal="center"/>
      <protection locked="0" hidden="1"/>
    </xf>
    <xf numFmtId="164" fontId="19" fillId="5" borderId="94" xfId="0" applyNumberFormat="1" applyFont="1" applyFill="1" applyBorder="1" applyAlignment="1" applyProtection="1">
      <alignment horizontal="center"/>
      <protection locked="0" hidden="1"/>
    </xf>
    <xf numFmtId="164" fontId="19" fillId="5" borderId="14" xfId="0" applyNumberFormat="1" applyFont="1" applyFill="1" applyBorder="1" applyAlignment="1" applyProtection="1">
      <alignment horizontal="center"/>
      <protection locked="0" hidden="1"/>
    </xf>
    <xf numFmtId="164" fontId="19" fillId="5" borderId="95" xfId="0" applyNumberFormat="1" applyFont="1" applyFill="1" applyBorder="1" applyAlignment="1" applyProtection="1">
      <alignment horizontal="center"/>
      <protection locked="0" hidden="1"/>
    </xf>
    <xf numFmtId="0" fontId="1" fillId="40" borderId="3" xfId="49" applyFont="1" applyFill="1" applyBorder="1" applyProtection="1">
      <protection locked="0" hidden="1"/>
    </xf>
    <xf numFmtId="0" fontId="21" fillId="5" borderId="96" xfId="0" applyFont="1" applyFill="1" applyBorder="1" applyAlignment="1" applyProtection="1">
      <alignment horizontal="center" vertical="center" shrinkToFit="1"/>
      <protection locked="0" hidden="1"/>
    </xf>
    <xf numFmtId="0" fontId="21" fillId="5" borderId="90" xfId="0" applyFont="1" applyFill="1" applyBorder="1" applyAlignment="1" applyProtection="1">
      <alignment horizontal="center" vertical="center" shrinkToFit="1"/>
      <protection locked="0" hidden="1"/>
    </xf>
    <xf numFmtId="164" fontId="19" fillId="4" borderId="26" xfId="0" applyNumberFormat="1" applyFont="1" applyFill="1" applyBorder="1" applyAlignment="1" applyProtection="1">
      <alignment horizontal="center"/>
      <protection locked="0" hidden="1"/>
    </xf>
    <xf numFmtId="164" fontId="19" fillId="4" borderId="3" xfId="0" applyNumberFormat="1" applyFont="1" applyFill="1" applyBorder="1" applyAlignment="1" applyProtection="1">
      <alignment horizontal="center"/>
      <protection locked="0" hidden="1"/>
    </xf>
    <xf numFmtId="164" fontId="19" fillId="4" borderId="27" xfId="0" applyNumberFormat="1" applyFont="1" applyFill="1" applyBorder="1" applyAlignment="1" applyProtection="1">
      <alignment horizontal="center"/>
      <protection locked="0" hidden="1"/>
    </xf>
    <xf numFmtId="164" fontId="19" fillId="4" borderId="5" xfId="0" applyNumberFormat="1" applyFont="1" applyFill="1" applyBorder="1" applyAlignment="1" applyProtection="1">
      <alignment horizontal="center"/>
      <protection locked="0" hidden="1"/>
    </xf>
    <xf numFmtId="164" fontId="19" fillId="4" borderId="1" xfId="0" applyNumberFormat="1" applyFont="1" applyFill="1" applyBorder="1" applyAlignment="1" applyProtection="1">
      <alignment horizontal="center"/>
      <protection locked="0" hidden="1"/>
    </xf>
    <xf numFmtId="164" fontId="19" fillId="4" borderId="2" xfId="0" applyNumberFormat="1" applyFont="1" applyFill="1" applyBorder="1" applyAlignment="1" applyProtection="1">
      <alignment horizontal="center"/>
      <protection locked="0" hidden="1"/>
    </xf>
    <xf numFmtId="0" fontId="21" fillId="5" borderId="24" xfId="0" applyFont="1" applyFill="1" applyBorder="1" applyAlignment="1" applyProtection="1">
      <alignment horizontal="center" vertical="center" shrinkToFit="1"/>
      <protection locked="0" hidden="1"/>
    </xf>
    <xf numFmtId="0" fontId="21" fillId="5" borderId="87" xfId="0" applyFont="1" applyFill="1" applyBorder="1" applyAlignment="1" applyProtection="1">
      <alignment horizontal="center" vertical="center" shrinkToFit="1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4" fontId="17" fillId="0" borderId="0" xfId="0" applyNumberFormat="1" applyFont="1" applyAlignment="1" applyProtection="1">
      <alignment horizontal="center"/>
      <protection locked="0" hidden="1"/>
    </xf>
    <xf numFmtId="14" fontId="62" fillId="0" borderId="0" xfId="0" applyNumberFormat="1" applyFont="1" applyAlignment="1" applyProtection="1">
      <alignment horizontal="right"/>
      <protection locked="0" hidden="1"/>
    </xf>
    <xf numFmtId="0" fontId="21" fillId="5" borderId="88" xfId="0" applyFont="1" applyFill="1" applyBorder="1" applyAlignment="1" applyProtection="1">
      <alignment horizontal="center" vertical="center" shrinkToFit="1"/>
      <protection locked="0" hidden="1"/>
    </xf>
    <xf numFmtId="0" fontId="21" fillId="5" borderId="89" xfId="0" applyFont="1" applyFill="1" applyBorder="1" applyAlignment="1" applyProtection="1">
      <alignment horizontal="center" vertical="center" shrinkToFit="1"/>
      <protection locked="0" hidden="1"/>
    </xf>
    <xf numFmtId="0" fontId="21" fillId="5" borderId="91" xfId="0" applyFont="1" applyFill="1" applyBorder="1" applyAlignment="1" applyProtection="1">
      <alignment horizontal="center" vertical="center" shrinkToFit="1"/>
      <protection locked="0" hidden="1"/>
    </xf>
    <xf numFmtId="0" fontId="21" fillId="5" borderId="88" xfId="0" applyFont="1" applyFill="1" applyBorder="1" applyAlignment="1" applyProtection="1">
      <alignment horizontal="center" vertical="center" textRotation="180" wrapText="1" shrinkToFit="1"/>
      <protection locked="0" hidden="1"/>
    </xf>
    <xf numFmtId="0" fontId="21" fillId="5" borderId="89" xfId="0" applyFont="1" applyFill="1" applyBorder="1" applyAlignment="1" applyProtection="1">
      <alignment horizontal="center" vertical="center" textRotation="180" wrapText="1" shrinkToFit="1"/>
      <protection locked="0" hidden="1"/>
    </xf>
    <xf numFmtId="0" fontId="21" fillId="5" borderId="91" xfId="0" applyFont="1" applyFill="1" applyBorder="1" applyAlignment="1" applyProtection="1">
      <alignment horizontal="center" vertical="center" textRotation="180" wrapText="1" shrinkToFit="1"/>
      <protection locked="0" hidden="1"/>
    </xf>
    <xf numFmtId="164" fontId="21" fillId="5" borderId="13" xfId="0" applyNumberFormat="1" applyFont="1" applyFill="1" applyBorder="1" applyAlignment="1" applyProtection="1">
      <alignment horizontal="center" vertical="center" wrapText="1" shrinkToFit="1"/>
      <protection locked="0" hidden="1"/>
    </xf>
    <xf numFmtId="164" fontId="21" fillId="5" borderId="2" xfId="0" applyNumberFormat="1" applyFont="1" applyFill="1" applyBorder="1" applyAlignment="1" applyProtection="1">
      <alignment horizontal="center" vertical="center" wrapText="1" shrinkToFit="1"/>
      <protection locked="0" hidden="1"/>
    </xf>
    <xf numFmtId="164" fontId="21" fillId="5" borderId="5" xfId="0" applyNumberFormat="1" applyFont="1" applyFill="1" applyBorder="1" applyAlignment="1" applyProtection="1">
      <alignment horizontal="center" vertical="center" wrapText="1" shrinkToFit="1"/>
      <protection locked="0" hidden="1"/>
    </xf>
    <xf numFmtId="164" fontId="21" fillId="5" borderId="5" xfId="0" applyNumberFormat="1" applyFont="1" applyFill="1" applyBorder="1" applyAlignment="1" applyProtection="1">
      <alignment horizontal="center" vertical="center" shrinkToFit="1"/>
      <protection locked="0" hidden="1"/>
    </xf>
    <xf numFmtId="164" fontId="21" fillId="5" borderId="2" xfId="0" applyNumberFormat="1" applyFont="1" applyFill="1" applyBorder="1" applyAlignment="1" applyProtection="1">
      <alignment horizontal="center" vertical="center" shrinkToFit="1"/>
      <protection locked="0" hidden="1"/>
    </xf>
    <xf numFmtId="164" fontId="21" fillId="5" borderId="26" xfId="0" applyNumberFormat="1" applyFont="1" applyFill="1" applyBorder="1" applyAlignment="1" applyProtection="1">
      <alignment horizontal="center" vertical="center" wrapText="1" shrinkToFit="1"/>
      <protection locked="0" hidden="1"/>
    </xf>
    <xf numFmtId="164" fontId="21" fillId="5" borderId="27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9" fillId="5" borderId="30" xfId="0" applyFont="1" applyFill="1" applyBorder="1" applyAlignment="1" applyProtection="1">
      <alignment horizontal="center" vertical="center" textRotation="180"/>
      <protection locked="0" hidden="1"/>
    </xf>
    <xf numFmtId="0" fontId="29" fillId="5" borderId="21" xfId="0" applyFont="1" applyFill="1" applyBorder="1" applyAlignment="1" applyProtection="1">
      <alignment horizontal="center" vertical="center" textRotation="180"/>
      <protection locked="0" hidden="1"/>
    </xf>
    <xf numFmtId="164" fontId="21" fillId="5" borderId="17" xfId="0" applyNumberFormat="1" applyFont="1" applyFill="1" applyBorder="1" applyAlignment="1" applyProtection="1">
      <alignment horizontal="center" vertical="center" wrapText="1" shrinkToFit="1"/>
      <protection locked="0" hidden="1"/>
    </xf>
    <xf numFmtId="164" fontId="21" fillId="5" borderId="26" xfId="0" applyNumberFormat="1" applyFont="1" applyFill="1" applyBorder="1" applyAlignment="1" applyProtection="1">
      <alignment horizontal="center" vertical="center" shrinkToFit="1"/>
      <protection locked="0" hidden="1"/>
    </xf>
    <xf numFmtId="164" fontId="21" fillId="5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21" fillId="5" borderId="88" xfId="0" applyFont="1" applyFill="1" applyBorder="1" applyAlignment="1" applyProtection="1">
      <alignment horizontal="center" vertical="center" textRotation="255" shrinkToFit="1"/>
      <protection locked="0" hidden="1"/>
    </xf>
    <xf numFmtId="0" fontId="21" fillId="5" borderId="89" xfId="0" applyFont="1" applyFill="1" applyBorder="1" applyAlignment="1" applyProtection="1">
      <alignment horizontal="center" vertical="center" textRotation="255" shrinkToFit="1"/>
      <protection locked="0" hidden="1"/>
    </xf>
    <xf numFmtId="0" fontId="21" fillId="5" borderId="91" xfId="0" applyFont="1" applyFill="1" applyBorder="1" applyAlignment="1" applyProtection="1">
      <alignment horizontal="center" vertical="center" textRotation="255" shrinkToFit="1"/>
      <protection locked="0" hidden="1"/>
    </xf>
    <xf numFmtId="164" fontId="21" fillId="5" borderId="17" xfId="0" applyNumberFormat="1" applyFont="1" applyFill="1" applyBorder="1" applyAlignment="1" applyProtection="1">
      <alignment horizontal="center" vertical="center" shrinkToFit="1"/>
      <protection locked="0" hidden="1"/>
    </xf>
    <xf numFmtId="164" fontId="21" fillId="5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21" fillId="5" borderId="88" xfId="0" applyFont="1" applyFill="1" applyBorder="1" applyAlignment="1" applyProtection="1">
      <alignment horizontal="center" vertical="center" textRotation="180" shrinkToFit="1"/>
      <protection locked="0" hidden="1"/>
    </xf>
    <xf numFmtId="0" fontId="21" fillId="5" borderId="89" xfId="0" applyFont="1" applyFill="1" applyBorder="1" applyAlignment="1" applyProtection="1">
      <alignment horizontal="center" vertical="center" textRotation="180" shrinkToFit="1"/>
      <protection locked="0" hidden="1"/>
    </xf>
    <xf numFmtId="0" fontId="21" fillId="5" borderId="91" xfId="0" applyFont="1" applyFill="1" applyBorder="1" applyAlignment="1" applyProtection="1">
      <alignment horizontal="center" vertical="center" textRotation="180" shrinkToFit="1"/>
      <protection locked="0" hidden="1"/>
    </xf>
    <xf numFmtId="0" fontId="21" fillId="5" borderId="38" xfId="0" applyFont="1" applyFill="1" applyBorder="1" applyAlignment="1" applyProtection="1">
      <alignment horizontal="center" wrapText="1" shrinkToFit="1"/>
      <protection locked="0" hidden="1"/>
    </xf>
    <xf numFmtId="0" fontId="21" fillId="5" borderId="27" xfId="0" applyFont="1" applyFill="1" applyBorder="1" applyAlignment="1" applyProtection="1">
      <alignment horizontal="center" wrapText="1" shrinkToFit="1"/>
      <protection locked="0" hidden="1"/>
    </xf>
    <xf numFmtId="0" fontId="64" fillId="5" borderId="23" xfId="0" applyFont="1" applyFill="1" applyBorder="1" applyAlignment="1" applyProtection="1">
      <alignment horizontal="center"/>
      <protection locked="0" hidden="1"/>
    </xf>
    <xf numFmtId="0" fontId="64" fillId="5" borderId="29" xfId="0" applyFont="1" applyFill="1" applyBorder="1" applyAlignment="1" applyProtection="1">
      <alignment horizontal="center"/>
      <protection locked="0" hidden="1"/>
    </xf>
    <xf numFmtId="0" fontId="64" fillId="5" borderId="30" xfId="0" applyFont="1" applyFill="1" applyBorder="1" applyAlignment="1" applyProtection="1">
      <alignment horizontal="center"/>
      <protection locked="0" hidden="1"/>
    </xf>
    <xf numFmtId="0" fontId="28" fillId="5" borderId="43" xfId="0" applyFont="1" applyFill="1" applyBorder="1" applyAlignment="1" applyProtection="1">
      <alignment horizontal="center"/>
      <protection locked="0" hidden="1"/>
    </xf>
    <xf numFmtId="0" fontId="28" fillId="5" borderId="22" xfId="0" applyFont="1" applyFill="1" applyBorder="1" applyAlignment="1" applyProtection="1">
      <alignment horizontal="center"/>
      <protection locked="0" hidden="1"/>
    </xf>
    <xf numFmtId="0" fontId="28" fillId="5" borderId="84" xfId="0" applyFont="1" applyFill="1" applyBorder="1" applyAlignment="1" applyProtection="1">
      <alignment horizontal="center"/>
      <protection locked="0" hidden="1"/>
    </xf>
    <xf numFmtId="0" fontId="23" fillId="3" borderId="23" xfId="0" applyFont="1" applyFill="1" applyBorder="1" applyAlignment="1" applyProtection="1">
      <alignment horizontal="center"/>
      <protection locked="0" hidden="1"/>
    </xf>
    <xf numFmtId="0" fontId="23" fillId="3" borderId="29" xfId="0" applyFont="1" applyFill="1" applyBorder="1" applyAlignment="1" applyProtection="1">
      <alignment horizontal="center"/>
      <protection locked="0" hidden="1"/>
    </xf>
    <xf numFmtId="0" fontId="23" fillId="3" borderId="30" xfId="0" applyFont="1" applyFill="1" applyBorder="1" applyAlignment="1" applyProtection="1">
      <alignment horizontal="center"/>
      <protection locked="0" hidden="1"/>
    </xf>
    <xf numFmtId="0" fontId="52" fillId="5" borderId="0" xfId="49" applyFont="1" applyFill="1" applyAlignment="1" applyProtection="1">
      <alignment horizontal="center"/>
      <protection hidden="1"/>
    </xf>
    <xf numFmtId="46" fontId="52" fillId="5" borderId="43" xfId="49" applyNumberFormat="1" applyFont="1" applyFill="1" applyBorder="1" applyAlignment="1" applyProtection="1">
      <alignment horizontal="right"/>
      <protection hidden="1"/>
    </xf>
    <xf numFmtId="46" fontId="52" fillId="5" borderId="84" xfId="49" applyNumberFormat="1" applyFont="1" applyFill="1" applyBorder="1" applyAlignment="1" applyProtection="1">
      <alignment horizontal="right"/>
      <protection hidden="1"/>
    </xf>
    <xf numFmtId="0" fontId="52" fillId="5" borderId="0" xfId="49" applyFont="1" applyFill="1" applyAlignment="1" applyProtection="1">
      <alignment horizontal="center" vertical="center"/>
      <protection hidden="1"/>
    </xf>
    <xf numFmtId="0" fontId="55" fillId="40" borderId="11" xfId="49" applyFont="1" applyFill="1" applyBorder="1" applyAlignment="1" applyProtection="1">
      <alignment horizontal="center" vertical="center"/>
      <protection locked="0" hidden="1"/>
    </xf>
    <xf numFmtId="0" fontId="55" fillId="40" borderId="36" xfId="49" applyFont="1" applyFill="1" applyBorder="1" applyAlignment="1" applyProtection="1">
      <alignment horizontal="center" vertical="center"/>
      <protection locked="0" hidden="1"/>
    </xf>
    <xf numFmtId="0" fontId="55" fillId="40" borderId="9" xfId="49" applyFont="1" applyFill="1" applyBorder="1" applyAlignment="1" applyProtection="1">
      <alignment horizontal="center" vertical="center"/>
      <protection locked="0" hidden="1"/>
    </xf>
    <xf numFmtId="0" fontId="55" fillId="40" borderId="17" xfId="49" applyFont="1" applyFill="1" applyBorder="1" applyAlignment="1" applyProtection="1">
      <alignment horizontal="center" vertical="center"/>
      <protection locked="0" hidden="1"/>
    </xf>
    <xf numFmtId="0" fontId="55" fillId="40" borderId="14" xfId="49" applyFont="1" applyFill="1" applyBorder="1" applyAlignment="1" applyProtection="1">
      <alignment horizontal="center" vertical="center"/>
      <protection locked="0" hidden="1"/>
    </xf>
    <xf numFmtId="0" fontId="55" fillId="40" borderId="13" xfId="49" applyFont="1" applyFill="1" applyBorder="1" applyAlignment="1" applyProtection="1">
      <alignment horizontal="center" vertical="center"/>
      <protection locked="0" hidden="1"/>
    </xf>
    <xf numFmtId="164" fontId="19" fillId="0" borderId="5" xfId="0" applyNumberFormat="1" applyFont="1" applyFill="1" applyBorder="1" applyAlignment="1" applyProtection="1">
      <alignment horizontal="center"/>
      <protection locked="0" hidden="1"/>
    </xf>
    <xf numFmtId="164" fontId="19" fillId="0" borderId="1" xfId="0" applyNumberFormat="1" applyFont="1" applyFill="1" applyBorder="1" applyAlignment="1" applyProtection="1">
      <alignment horizontal="center"/>
      <protection locked="0" hidden="1"/>
    </xf>
    <xf numFmtId="164" fontId="19" fillId="0" borderId="2" xfId="0" applyNumberFormat="1" applyFont="1" applyFill="1" applyBorder="1" applyAlignment="1" applyProtection="1">
      <alignment horizontal="center"/>
      <protection locked="0" hidden="1"/>
    </xf>
    <xf numFmtId="164" fontId="18" fillId="0" borderId="26" xfId="0" applyNumberFormat="1" applyFont="1" applyBorder="1" applyAlignment="1" applyProtection="1">
      <alignment horizontal="center"/>
      <protection locked="0" hidden="1"/>
    </xf>
    <xf numFmtId="164" fontId="18" fillId="0" borderId="3" xfId="0" applyNumberFormat="1" applyFont="1" applyBorder="1" applyAlignment="1" applyProtection="1">
      <alignment horizontal="center"/>
      <protection locked="0" hidden="1"/>
    </xf>
    <xf numFmtId="164" fontId="18" fillId="0" borderId="27" xfId="0" applyNumberFormat="1" applyFont="1" applyBorder="1" applyAlignment="1" applyProtection="1">
      <alignment horizontal="center"/>
      <protection locked="0" hidden="1"/>
    </xf>
    <xf numFmtId="164" fontId="19" fillId="0" borderId="26" xfId="0" applyNumberFormat="1" applyFont="1" applyFill="1" applyBorder="1" applyAlignment="1" applyProtection="1">
      <alignment horizontal="center"/>
      <protection locked="0" hidden="1"/>
    </xf>
    <xf numFmtId="164" fontId="19" fillId="0" borderId="3" xfId="0" applyNumberFormat="1" applyFont="1" applyFill="1" applyBorder="1" applyAlignment="1" applyProtection="1">
      <alignment horizontal="center"/>
      <protection locked="0" hidden="1"/>
    </xf>
    <xf numFmtId="164" fontId="19" fillId="0" borderId="27" xfId="0" applyNumberFormat="1" applyFont="1" applyFill="1" applyBorder="1" applyAlignment="1" applyProtection="1">
      <alignment horizontal="center"/>
      <protection locked="0" hidden="1"/>
    </xf>
  </cellXfs>
  <cellStyles count="53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8" builtinId="3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 2" xfId="50" xr:uid="{5093C29E-7DFC-472A-9356-589CB6686368}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2" xr:uid="{00000000-0005-0000-0000-000001000000}"/>
    <cellStyle name="Normal 2 2" xfId="1" xr:uid="{00000000-0005-0000-0000-000002000000}"/>
    <cellStyle name="Normal 3" xfId="3" xr:uid="{B43F65C3-CB23-4090-90F8-8F03E40D8D1A}"/>
    <cellStyle name="Normal 4" xfId="49" xr:uid="{961EC2B2-2CD6-4312-B7BD-254593A937D6}"/>
    <cellStyle name="Normal 5" xfId="52" xr:uid="{35C72AA9-3564-40BE-B943-0BE2BF233499}"/>
    <cellStyle name="Note 2" xfId="51" xr:uid="{F6DFF66C-2722-435C-AACF-A3AD96C8F006}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  <cellStyle name="千位分隔[0] 2" xfId="6" xr:uid="{7F4BFE92-8892-46F6-AB73-C5D04C849797}"/>
    <cellStyle name="常规_COSCO CPS计划" xfId="5" xr:uid="{4AA3780C-0F1F-4537-8374-029CC444128A}"/>
    <cellStyle name="常规_Proforma Of CUE Service" xfId="4" xr:uid="{80C1379E-D455-46E7-B29E-A3C3CFFE9DEA}"/>
    <cellStyle name="常规_Proforma of Gulf service-自营及合作比较" xfId="7" xr:uid="{75A21F9E-B491-44E6-8B9C-3E51641B6B31}"/>
  </cellStyles>
  <dxfs count="16">
    <dxf>
      <font>
        <strike/>
      </font>
      <fill>
        <patternFill>
          <bgColor theme="3"/>
        </patternFill>
      </fill>
    </dxf>
    <dxf>
      <font>
        <strike/>
      </font>
      <fill>
        <patternFill>
          <bgColor theme="3"/>
        </patternFill>
      </fill>
    </dxf>
    <dxf>
      <font>
        <strike/>
      </font>
      <fill>
        <patternFill>
          <bgColor theme="3"/>
        </patternFill>
      </fill>
    </dxf>
    <dxf>
      <font>
        <strike/>
      </font>
      <fill>
        <patternFill>
          <bgColor theme="3"/>
        </patternFill>
      </fill>
    </dxf>
    <dxf>
      <font>
        <strike/>
      </font>
      <fill>
        <patternFill>
          <bgColor theme="3"/>
        </patternFill>
      </fill>
    </dxf>
    <dxf>
      <font>
        <strike/>
        <color auto="1"/>
      </font>
      <fill>
        <patternFill patternType="solid">
          <fgColor theme="0"/>
          <bgColor rgb="FF00508F"/>
        </patternFill>
      </fill>
    </dxf>
    <dxf>
      <font>
        <strike/>
        <color theme="1"/>
      </font>
      <fill>
        <patternFill patternType="solid">
          <fgColor rgb="FF00508F"/>
          <bgColor rgb="FF00508F"/>
        </patternFill>
      </fill>
    </dxf>
    <dxf>
      <font>
        <strike/>
        <color auto="1"/>
      </font>
      <fill>
        <patternFill patternType="solid">
          <fgColor theme="0"/>
          <bgColor rgb="FF00508F"/>
        </patternFill>
      </fill>
    </dxf>
    <dxf>
      <font>
        <strike/>
        <color theme="1"/>
      </font>
      <fill>
        <patternFill patternType="solid">
          <fgColor rgb="FF00508F"/>
          <bgColor rgb="FF00508F"/>
        </patternFill>
      </fill>
    </dxf>
    <dxf>
      <font>
        <strike/>
        <color auto="1"/>
      </font>
      <fill>
        <patternFill patternType="solid">
          <fgColor theme="0"/>
          <bgColor rgb="FF00508F"/>
        </patternFill>
      </fill>
    </dxf>
    <dxf>
      <font>
        <strike/>
        <color theme="1"/>
      </font>
      <fill>
        <patternFill patternType="solid">
          <fgColor rgb="FF00508F"/>
          <bgColor rgb="FF00508F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508F"/>
      <color rgb="FF111565"/>
      <color rgb="FFC6E0B4"/>
      <color rgb="FF99CCFF"/>
      <color rgb="FFC5D9F1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100855</xdr:colOff>
      <xdr:row>0</xdr:row>
      <xdr:rowOff>179295</xdr:rowOff>
    </xdr:from>
    <xdr:to>
      <xdr:col>3</xdr:col>
      <xdr:colOff>392207</xdr:colOff>
      <xdr:row>3</xdr:row>
      <xdr:rowOff>225300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179295"/>
          <a:ext cx="1255058" cy="80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9</xdr:row>
      <xdr:rowOff>114300</xdr:rowOff>
    </xdr:from>
    <xdr:to>
      <xdr:col>4</xdr:col>
      <xdr:colOff>432569</xdr:colOff>
      <xdr:row>15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57375"/>
          <a:ext cx="1642244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104775</xdr:colOff>
      <xdr:row>47</xdr:row>
      <xdr:rowOff>114300</xdr:rowOff>
    </xdr:from>
    <xdr:to>
      <xdr:col>4</xdr:col>
      <xdr:colOff>432569</xdr:colOff>
      <xdr:row>53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153525"/>
          <a:ext cx="1642244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</xdr:row>
          <xdr:rowOff>0</xdr:rowOff>
        </xdr:from>
        <xdr:to>
          <xdr:col>38</xdr:col>
          <xdr:colOff>257175</xdr:colOff>
          <xdr:row>4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</xdr:row>
          <xdr:rowOff>0</xdr:rowOff>
        </xdr:from>
        <xdr:to>
          <xdr:col>39</xdr:col>
          <xdr:colOff>257175</xdr:colOff>
          <xdr:row>4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4</xdr:row>
          <xdr:rowOff>0</xdr:rowOff>
        </xdr:from>
        <xdr:to>
          <xdr:col>40</xdr:col>
          <xdr:colOff>257175</xdr:colOff>
          <xdr:row>4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4</xdr:row>
          <xdr:rowOff>0</xdr:rowOff>
        </xdr:from>
        <xdr:to>
          <xdr:col>41</xdr:col>
          <xdr:colOff>257175</xdr:colOff>
          <xdr:row>4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</xdr:row>
          <xdr:rowOff>0</xdr:rowOff>
        </xdr:from>
        <xdr:to>
          <xdr:col>42</xdr:col>
          <xdr:colOff>257175</xdr:colOff>
          <xdr:row>4</xdr:row>
          <xdr:rowOff>228600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</xdr:row>
          <xdr:rowOff>0</xdr:rowOff>
        </xdr:from>
        <xdr:to>
          <xdr:col>39</xdr:col>
          <xdr:colOff>257175</xdr:colOff>
          <xdr:row>5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</xdr:row>
          <xdr:rowOff>0</xdr:rowOff>
        </xdr:from>
        <xdr:to>
          <xdr:col>40</xdr:col>
          <xdr:colOff>257175</xdr:colOff>
          <xdr:row>5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5</xdr:row>
          <xdr:rowOff>0</xdr:rowOff>
        </xdr:from>
        <xdr:to>
          <xdr:col>41</xdr:col>
          <xdr:colOff>257175</xdr:colOff>
          <xdr:row>5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</xdr:row>
          <xdr:rowOff>0</xdr:rowOff>
        </xdr:from>
        <xdr:to>
          <xdr:col>42</xdr:col>
          <xdr:colOff>257175</xdr:colOff>
          <xdr:row>5</xdr:row>
          <xdr:rowOff>228600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5</xdr:row>
          <xdr:rowOff>0</xdr:rowOff>
        </xdr:from>
        <xdr:to>
          <xdr:col>43</xdr:col>
          <xdr:colOff>257175</xdr:colOff>
          <xdr:row>5</xdr:row>
          <xdr:rowOff>228600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</xdr:row>
          <xdr:rowOff>0</xdr:rowOff>
        </xdr:from>
        <xdr:to>
          <xdr:col>39</xdr:col>
          <xdr:colOff>257175</xdr:colOff>
          <xdr:row>6</xdr:row>
          <xdr:rowOff>228600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6</xdr:row>
          <xdr:rowOff>0</xdr:rowOff>
        </xdr:from>
        <xdr:to>
          <xdr:col>40</xdr:col>
          <xdr:colOff>257175</xdr:colOff>
          <xdr:row>6</xdr:row>
          <xdr:rowOff>228600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6</xdr:row>
          <xdr:rowOff>0</xdr:rowOff>
        </xdr:from>
        <xdr:to>
          <xdr:col>41</xdr:col>
          <xdr:colOff>257175</xdr:colOff>
          <xdr:row>6</xdr:row>
          <xdr:rowOff>228600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</xdr:row>
          <xdr:rowOff>0</xdr:rowOff>
        </xdr:from>
        <xdr:to>
          <xdr:col>42</xdr:col>
          <xdr:colOff>257175</xdr:colOff>
          <xdr:row>6</xdr:row>
          <xdr:rowOff>228600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6</xdr:row>
          <xdr:rowOff>0</xdr:rowOff>
        </xdr:from>
        <xdr:to>
          <xdr:col>43</xdr:col>
          <xdr:colOff>257175</xdr:colOff>
          <xdr:row>6</xdr:row>
          <xdr:rowOff>228600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</xdr:row>
          <xdr:rowOff>0</xdr:rowOff>
        </xdr:from>
        <xdr:to>
          <xdr:col>39</xdr:col>
          <xdr:colOff>257175</xdr:colOff>
          <xdr:row>7</xdr:row>
          <xdr:rowOff>228600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</xdr:row>
          <xdr:rowOff>0</xdr:rowOff>
        </xdr:from>
        <xdr:to>
          <xdr:col>40</xdr:col>
          <xdr:colOff>257175</xdr:colOff>
          <xdr:row>7</xdr:row>
          <xdr:rowOff>228600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</xdr:row>
          <xdr:rowOff>0</xdr:rowOff>
        </xdr:from>
        <xdr:to>
          <xdr:col>41</xdr:col>
          <xdr:colOff>257175</xdr:colOff>
          <xdr:row>7</xdr:row>
          <xdr:rowOff>228600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</xdr:row>
          <xdr:rowOff>0</xdr:rowOff>
        </xdr:from>
        <xdr:to>
          <xdr:col>42</xdr:col>
          <xdr:colOff>257175</xdr:colOff>
          <xdr:row>7</xdr:row>
          <xdr:rowOff>228600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7</xdr:row>
          <xdr:rowOff>0</xdr:rowOff>
        </xdr:from>
        <xdr:to>
          <xdr:col>43</xdr:col>
          <xdr:colOff>257175</xdr:colOff>
          <xdr:row>7</xdr:row>
          <xdr:rowOff>228600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</xdr:row>
          <xdr:rowOff>0</xdr:rowOff>
        </xdr:from>
        <xdr:to>
          <xdr:col>39</xdr:col>
          <xdr:colOff>257175</xdr:colOff>
          <xdr:row>8</xdr:row>
          <xdr:rowOff>228600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8</xdr:row>
          <xdr:rowOff>0</xdr:rowOff>
        </xdr:from>
        <xdr:to>
          <xdr:col>40</xdr:col>
          <xdr:colOff>257175</xdr:colOff>
          <xdr:row>8</xdr:row>
          <xdr:rowOff>228600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8</xdr:row>
          <xdr:rowOff>0</xdr:rowOff>
        </xdr:from>
        <xdr:to>
          <xdr:col>41</xdr:col>
          <xdr:colOff>257175</xdr:colOff>
          <xdr:row>8</xdr:row>
          <xdr:rowOff>228600</xdr:rowOff>
        </xdr:to>
        <xdr:sp macro="" textlink="">
          <xdr:nvSpPr>
            <xdr:cNvPr id="5143" name="Control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8</xdr:row>
          <xdr:rowOff>0</xdr:rowOff>
        </xdr:from>
        <xdr:to>
          <xdr:col>42</xdr:col>
          <xdr:colOff>257175</xdr:colOff>
          <xdr:row>8</xdr:row>
          <xdr:rowOff>228600</xdr:rowOff>
        </xdr:to>
        <xdr:sp macro="" textlink="">
          <xdr:nvSpPr>
            <xdr:cNvPr id="5144" name="Control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</xdr:row>
          <xdr:rowOff>0</xdr:rowOff>
        </xdr:from>
        <xdr:to>
          <xdr:col>43</xdr:col>
          <xdr:colOff>257175</xdr:colOff>
          <xdr:row>8</xdr:row>
          <xdr:rowOff>228600</xdr:rowOff>
        </xdr:to>
        <xdr:sp macro="" textlink="">
          <xdr:nvSpPr>
            <xdr:cNvPr id="5145" name="Control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25</xdr:col>
      <xdr:colOff>0</xdr:colOff>
      <xdr:row>9</xdr:row>
      <xdr:rowOff>0</xdr:rowOff>
    </xdr:from>
    <xdr:to>
      <xdr:col>25</xdr:col>
      <xdr:colOff>171450</xdr:colOff>
      <xdr:row>9</xdr:row>
      <xdr:rowOff>171450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257175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</xdr:row>
          <xdr:rowOff>0</xdr:rowOff>
        </xdr:from>
        <xdr:to>
          <xdr:col>39</xdr:col>
          <xdr:colOff>257175</xdr:colOff>
          <xdr:row>9</xdr:row>
          <xdr:rowOff>228600</xdr:rowOff>
        </xdr:to>
        <xdr:sp macro="" textlink="">
          <xdr:nvSpPr>
            <xdr:cNvPr id="5147" name="Control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9</xdr:row>
          <xdr:rowOff>0</xdr:rowOff>
        </xdr:from>
        <xdr:to>
          <xdr:col>40</xdr:col>
          <xdr:colOff>257175</xdr:colOff>
          <xdr:row>9</xdr:row>
          <xdr:rowOff>228600</xdr:rowOff>
        </xdr:to>
        <xdr:sp macro="" textlink="">
          <xdr:nvSpPr>
            <xdr:cNvPr id="5148" name="Control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9</xdr:row>
          <xdr:rowOff>0</xdr:rowOff>
        </xdr:from>
        <xdr:to>
          <xdr:col>41</xdr:col>
          <xdr:colOff>257175</xdr:colOff>
          <xdr:row>9</xdr:row>
          <xdr:rowOff>228600</xdr:rowOff>
        </xdr:to>
        <xdr:sp macro="" textlink="">
          <xdr:nvSpPr>
            <xdr:cNvPr id="5149" name="Control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9</xdr:row>
          <xdr:rowOff>0</xdr:rowOff>
        </xdr:from>
        <xdr:to>
          <xdr:col>42</xdr:col>
          <xdr:colOff>257175</xdr:colOff>
          <xdr:row>9</xdr:row>
          <xdr:rowOff>228600</xdr:rowOff>
        </xdr:to>
        <xdr:sp macro="" textlink="">
          <xdr:nvSpPr>
            <xdr:cNvPr id="5150" name="Control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9</xdr:row>
          <xdr:rowOff>0</xdr:rowOff>
        </xdr:from>
        <xdr:to>
          <xdr:col>43</xdr:col>
          <xdr:colOff>257175</xdr:colOff>
          <xdr:row>9</xdr:row>
          <xdr:rowOff>228600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10</xdr:row>
          <xdr:rowOff>0</xdr:rowOff>
        </xdr:from>
        <xdr:to>
          <xdr:col>39</xdr:col>
          <xdr:colOff>257175</xdr:colOff>
          <xdr:row>10</xdr:row>
          <xdr:rowOff>228600</xdr:rowOff>
        </xdr:to>
        <xdr:sp macro="" textlink="">
          <xdr:nvSpPr>
            <xdr:cNvPr id="5152" name="Control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0</xdr:rowOff>
        </xdr:from>
        <xdr:to>
          <xdr:col>40</xdr:col>
          <xdr:colOff>257175</xdr:colOff>
          <xdr:row>10</xdr:row>
          <xdr:rowOff>228600</xdr:rowOff>
        </xdr:to>
        <xdr:sp macro="" textlink="">
          <xdr:nvSpPr>
            <xdr:cNvPr id="5153" name="Control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10</xdr:row>
          <xdr:rowOff>0</xdr:rowOff>
        </xdr:from>
        <xdr:to>
          <xdr:col>41</xdr:col>
          <xdr:colOff>257175</xdr:colOff>
          <xdr:row>10</xdr:row>
          <xdr:rowOff>228600</xdr:rowOff>
        </xdr:to>
        <xdr:sp macro="" textlink="">
          <xdr:nvSpPr>
            <xdr:cNvPr id="5154" name="Control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10</xdr:row>
          <xdr:rowOff>0</xdr:rowOff>
        </xdr:from>
        <xdr:to>
          <xdr:col>42</xdr:col>
          <xdr:colOff>257175</xdr:colOff>
          <xdr:row>10</xdr:row>
          <xdr:rowOff>228600</xdr:rowOff>
        </xdr:to>
        <xdr:sp macro="" textlink="">
          <xdr:nvSpPr>
            <xdr:cNvPr id="5155" name="Control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10</xdr:row>
          <xdr:rowOff>0</xdr:rowOff>
        </xdr:from>
        <xdr:to>
          <xdr:col>43</xdr:col>
          <xdr:colOff>257175</xdr:colOff>
          <xdr:row>10</xdr:row>
          <xdr:rowOff>228600</xdr:rowOff>
        </xdr:to>
        <xdr:sp macro="" textlink="">
          <xdr:nvSpPr>
            <xdr:cNvPr id="5156" name="Control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11</xdr:row>
          <xdr:rowOff>0</xdr:rowOff>
        </xdr:from>
        <xdr:to>
          <xdr:col>39</xdr:col>
          <xdr:colOff>257175</xdr:colOff>
          <xdr:row>11</xdr:row>
          <xdr:rowOff>228600</xdr:rowOff>
        </xdr:to>
        <xdr:sp macro="" textlink="">
          <xdr:nvSpPr>
            <xdr:cNvPr id="5157" name="Control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11</xdr:row>
          <xdr:rowOff>0</xdr:rowOff>
        </xdr:from>
        <xdr:to>
          <xdr:col>40</xdr:col>
          <xdr:colOff>257175</xdr:colOff>
          <xdr:row>11</xdr:row>
          <xdr:rowOff>228600</xdr:rowOff>
        </xdr:to>
        <xdr:sp macro="" textlink="">
          <xdr:nvSpPr>
            <xdr:cNvPr id="5158" name="Control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11</xdr:row>
          <xdr:rowOff>0</xdr:rowOff>
        </xdr:from>
        <xdr:to>
          <xdr:col>41</xdr:col>
          <xdr:colOff>257175</xdr:colOff>
          <xdr:row>11</xdr:row>
          <xdr:rowOff>228600</xdr:rowOff>
        </xdr:to>
        <xdr:sp macro="" textlink="">
          <xdr:nvSpPr>
            <xdr:cNvPr id="5159" name="Control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11</xdr:row>
          <xdr:rowOff>0</xdr:rowOff>
        </xdr:from>
        <xdr:to>
          <xdr:col>42</xdr:col>
          <xdr:colOff>257175</xdr:colOff>
          <xdr:row>11</xdr:row>
          <xdr:rowOff>228600</xdr:rowOff>
        </xdr:to>
        <xdr:sp macro="" textlink="">
          <xdr:nvSpPr>
            <xdr:cNvPr id="5160" name="Control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11</xdr:row>
          <xdr:rowOff>0</xdr:rowOff>
        </xdr:from>
        <xdr:to>
          <xdr:col>43</xdr:col>
          <xdr:colOff>257175</xdr:colOff>
          <xdr:row>11</xdr:row>
          <xdr:rowOff>228600</xdr:rowOff>
        </xdr:to>
        <xdr:sp macro="" textlink="">
          <xdr:nvSpPr>
            <xdr:cNvPr id="5161" name="Control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12</xdr:row>
          <xdr:rowOff>0</xdr:rowOff>
        </xdr:from>
        <xdr:to>
          <xdr:col>39</xdr:col>
          <xdr:colOff>257175</xdr:colOff>
          <xdr:row>12</xdr:row>
          <xdr:rowOff>228600</xdr:rowOff>
        </xdr:to>
        <xdr:sp macro="" textlink="">
          <xdr:nvSpPr>
            <xdr:cNvPr id="5162" name="Control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0</xdr:rowOff>
        </xdr:from>
        <xdr:to>
          <xdr:col>40</xdr:col>
          <xdr:colOff>257175</xdr:colOff>
          <xdr:row>12</xdr:row>
          <xdr:rowOff>228600</xdr:rowOff>
        </xdr:to>
        <xdr:sp macro="" textlink="">
          <xdr:nvSpPr>
            <xdr:cNvPr id="5163" name="Control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12</xdr:row>
          <xdr:rowOff>0</xdr:rowOff>
        </xdr:from>
        <xdr:to>
          <xdr:col>41</xdr:col>
          <xdr:colOff>257175</xdr:colOff>
          <xdr:row>12</xdr:row>
          <xdr:rowOff>228600</xdr:rowOff>
        </xdr:to>
        <xdr:sp macro="" textlink="">
          <xdr:nvSpPr>
            <xdr:cNvPr id="5164" name="Control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12</xdr:row>
          <xdr:rowOff>0</xdr:rowOff>
        </xdr:from>
        <xdr:to>
          <xdr:col>42</xdr:col>
          <xdr:colOff>257175</xdr:colOff>
          <xdr:row>12</xdr:row>
          <xdr:rowOff>228600</xdr:rowOff>
        </xdr:to>
        <xdr:sp macro="" textlink="">
          <xdr:nvSpPr>
            <xdr:cNvPr id="5165" name="Control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12</xdr:row>
          <xdr:rowOff>0</xdr:rowOff>
        </xdr:from>
        <xdr:to>
          <xdr:col>43</xdr:col>
          <xdr:colOff>257175</xdr:colOff>
          <xdr:row>12</xdr:row>
          <xdr:rowOff>228600</xdr:rowOff>
        </xdr:to>
        <xdr:sp macro="" textlink="">
          <xdr:nvSpPr>
            <xdr:cNvPr id="5166" name="Control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H%20Folder\VAR%20Folder\SUMMARY%20Folder\AEC%20LON%209902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H%20Folder\VAR%20Folder\SUMMARY%20Folder\MIX%20SEA%20PASS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put"/>
      <sheetName val="RTM"/>
      <sheetName val="RTM g"/>
      <sheetName val="AEC LON 990213"/>
      <sheetName val="KJEK"/>
      <sheetName val="Tables"/>
    </sheetNames>
    <sheetDataSet>
      <sheetData sheetId="0" refreshError="1">
        <row r="7">
          <cell r="A7" t="str">
            <v>VSL</v>
          </cell>
          <cell r="B7" t="str">
            <v>VOY</v>
          </cell>
          <cell r="C7" t="str">
            <v>DIR</v>
          </cell>
          <cell r="D7" t="str">
            <v>PORT</v>
          </cell>
          <cell r="E7" t="str">
            <v>ARR</v>
          </cell>
          <cell r="F7" t="str">
            <v>BTH</v>
          </cell>
          <cell r="G7" t="str">
            <v>CGOS</v>
          </cell>
          <cell r="H7" t="str">
            <v>CGOF</v>
          </cell>
          <cell r="I7" t="str">
            <v>UNBTH</v>
          </cell>
          <cell r="J7" t="str">
            <v>SLD</v>
          </cell>
          <cell r="K7" t="str">
            <v>LF20</v>
          </cell>
          <cell r="L7" t="str">
            <v>LF40</v>
          </cell>
          <cell r="M7" t="str">
            <v>LM20</v>
          </cell>
          <cell r="N7" t="str">
            <v>LM40</v>
          </cell>
          <cell r="O7" t="str">
            <v>DF20</v>
          </cell>
          <cell r="P7" t="str">
            <v>DF40</v>
          </cell>
          <cell r="Q7" t="str">
            <v>DM20</v>
          </cell>
          <cell r="R7" t="str">
            <v>DM40</v>
          </cell>
          <cell r="S7" t="str">
            <v>RF20</v>
          </cell>
          <cell r="T7" t="str">
            <v>RF40</v>
          </cell>
          <cell r="U7" t="str">
            <v>RM20</v>
          </cell>
          <cell r="V7" t="str">
            <v>RM40</v>
          </cell>
          <cell r="W7" t="str">
            <v>CR1</v>
          </cell>
          <cell r="X7" t="str">
            <v>CR2</v>
          </cell>
          <cell r="Y7" t="str">
            <v>CR3</v>
          </cell>
          <cell r="Z7" t="str">
            <v>CR4</v>
          </cell>
          <cell r="AA7" t="str">
            <v>CR5</v>
          </cell>
          <cell r="AB7" t="str">
            <v>VVD</v>
          </cell>
          <cell r="AC7" t="str">
            <v>PORTD</v>
          </cell>
          <cell r="AD7" t="str">
            <v>OMIT</v>
          </cell>
          <cell r="AE7" t="str">
            <v>ARBT</v>
          </cell>
          <cell r="AF7" t="str">
            <v>BTCS</v>
          </cell>
          <cell r="AG7" t="str">
            <v>CSCF</v>
          </cell>
          <cell r="AH7" t="str">
            <v>CFUB</v>
          </cell>
          <cell r="AI7" t="str">
            <v>UBSL</v>
          </cell>
          <cell r="AJ7" t="str">
            <v>BTUB</v>
          </cell>
          <cell r="AK7" t="str">
            <v>ARSL</v>
          </cell>
          <cell r="AL7" t="str">
            <v>LDFTEU</v>
          </cell>
          <cell r="AM7" t="str">
            <v>LDMTEU</v>
          </cell>
          <cell r="AN7" t="str">
            <v>DSFTEU</v>
          </cell>
          <cell r="AO7" t="str">
            <v>DSMTEU</v>
          </cell>
          <cell r="AP7" t="str">
            <v>LDFMVS</v>
          </cell>
          <cell r="AQ7" t="str">
            <v>LDMMVS</v>
          </cell>
          <cell r="AR7" t="str">
            <v>DSFMVS</v>
          </cell>
          <cell r="AS7" t="str">
            <v>DSMMVS</v>
          </cell>
          <cell r="AT7" t="str">
            <v>RSFMVS</v>
          </cell>
          <cell r="AU7" t="str">
            <v>RSMMVS</v>
          </cell>
          <cell r="AV7" t="str">
            <v>LDMVS</v>
          </cell>
          <cell r="AW7" t="str">
            <v>DSMVS</v>
          </cell>
          <cell r="AX7" t="str">
            <v>RSMVS</v>
          </cell>
          <cell r="AY7" t="str">
            <v>TTLMVS</v>
          </cell>
          <cell r="AZ7" t="str">
            <v>CRNBR</v>
          </cell>
          <cell r="BA7" t="str">
            <v>LNGCR</v>
          </cell>
          <cell r="BB7" t="str">
            <v>CRMVS</v>
          </cell>
          <cell r="BC7" t="str">
            <v>XXMVS</v>
          </cell>
          <cell r="BD7" t="str">
            <v>CRNI</v>
          </cell>
          <cell r="BE7" t="str">
            <v>VSLPD</v>
          </cell>
          <cell r="BF7" t="str">
            <v>CRNPD</v>
          </cell>
          <cell r="BG7" t="str">
            <v>DARR</v>
          </cell>
          <cell r="BH7" t="str">
            <v>DBTH</v>
          </cell>
          <cell r="BI7" t="str">
            <v>DCGOS</v>
          </cell>
          <cell r="BJ7" t="str">
            <v>DCGOF</v>
          </cell>
          <cell r="BK7" t="str">
            <v>DUNBTH</v>
          </cell>
          <cell r="BL7" t="str">
            <v>DSLD</v>
          </cell>
          <cell r="BM7" t="str">
            <v>BLNK</v>
          </cell>
          <cell r="BN7" t="str">
            <v>AF20</v>
          </cell>
          <cell r="BO7" t="str">
            <v>AF40</v>
          </cell>
          <cell r="BP7" t="str">
            <v>AFTEU</v>
          </cell>
          <cell r="BQ7" t="str">
            <v>AM20</v>
          </cell>
          <cell r="BR7" t="str">
            <v>AM40</v>
          </cell>
          <cell r="BS7" t="str">
            <v>AMTEU</v>
          </cell>
          <cell r="BT7" t="str">
            <v>ATEU</v>
          </cell>
          <cell r="BU7" t="str">
            <v>SF20</v>
          </cell>
          <cell r="BV7" t="str">
            <v>SF40</v>
          </cell>
          <cell r="BW7" t="str">
            <v>SFTEU</v>
          </cell>
          <cell r="BX7" t="str">
            <v>SM20</v>
          </cell>
          <cell r="BY7" t="str">
            <v>SM40</v>
          </cell>
          <cell r="BZ7" t="str">
            <v>SMTEU</v>
          </cell>
          <cell r="CA7" t="str">
            <v>STEU</v>
          </cell>
        </row>
        <row r="8">
          <cell r="A8" t="str">
            <v>DERA</v>
          </cell>
          <cell r="B8">
            <v>1</v>
          </cell>
          <cell r="C8" t="str">
            <v>W</v>
          </cell>
          <cell r="D8" t="str">
            <v>GIT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DERA 001W</v>
          </cell>
          <cell r="AC8" t="str">
            <v>GIT W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P8">
            <v>0</v>
          </cell>
          <cell r="BS8">
            <v>0</v>
          </cell>
          <cell r="BT8">
            <v>0</v>
          </cell>
          <cell r="BW8">
            <v>0</v>
          </cell>
          <cell r="BZ8">
            <v>0</v>
          </cell>
          <cell r="CA8">
            <v>0</v>
          </cell>
        </row>
        <row r="9">
          <cell r="A9" t="str">
            <v>DERA</v>
          </cell>
          <cell r="B9">
            <v>1</v>
          </cell>
          <cell r="C9" t="str">
            <v>E</v>
          </cell>
          <cell r="D9" t="str">
            <v>RTM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DERA 001E</v>
          </cell>
          <cell r="AC9" t="str">
            <v>RTM E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P9">
            <v>0</v>
          </cell>
          <cell r="BS9">
            <v>0</v>
          </cell>
          <cell r="BT9">
            <v>0</v>
          </cell>
          <cell r="BW9">
            <v>0</v>
          </cell>
          <cell r="BZ9">
            <v>0</v>
          </cell>
          <cell r="CA9">
            <v>0</v>
          </cell>
        </row>
        <row r="10">
          <cell r="A10" t="str">
            <v>DERA</v>
          </cell>
          <cell r="B10">
            <v>1</v>
          </cell>
          <cell r="C10" t="str">
            <v>E</v>
          </cell>
          <cell r="D10" t="str">
            <v>THP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DERA 001E</v>
          </cell>
          <cell r="AC10" t="str">
            <v>THP E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P10">
            <v>0</v>
          </cell>
          <cell r="BS10">
            <v>0</v>
          </cell>
          <cell r="BT10">
            <v>0</v>
          </cell>
          <cell r="BW10">
            <v>0</v>
          </cell>
          <cell r="BZ10">
            <v>0</v>
          </cell>
          <cell r="CA10">
            <v>0</v>
          </cell>
        </row>
        <row r="11">
          <cell r="A11" t="str">
            <v>DERA</v>
          </cell>
          <cell r="B11">
            <v>1</v>
          </cell>
          <cell r="C11" t="str">
            <v>E</v>
          </cell>
          <cell r="D11" t="str">
            <v>HAM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DERA 001E</v>
          </cell>
          <cell r="AC11" t="str">
            <v>HAM E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P11">
            <v>0</v>
          </cell>
          <cell r="BS11">
            <v>0</v>
          </cell>
          <cell r="BT11">
            <v>0</v>
          </cell>
          <cell r="BW11">
            <v>0</v>
          </cell>
          <cell r="BZ11">
            <v>0</v>
          </cell>
          <cell r="CA11">
            <v>0</v>
          </cell>
        </row>
        <row r="12">
          <cell r="A12" t="str">
            <v>DERA</v>
          </cell>
          <cell r="B12">
            <v>1</v>
          </cell>
          <cell r="C12" t="str">
            <v>E</v>
          </cell>
          <cell r="D12" t="str">
            <v>ANR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DERA 001E</v>
          </cell>
          <cell r="AC12" t="str">
            <v>ANR E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P12">
            <v>0</v>
          </cell>
          <cell r="BS12">
            <v>0</v>
          </cell>
          <cell r="BT12">
            <v>0</v>
          </cell>
          <cell r="BW12">
            <v>0</v>
          </cell>
          <cell r="BZ12">
            <v>0</v>
          </cell>
          <cell r="CA12">
            <v>0</v>
          </cell>
        </row>
        <row r="13">
          <cell r="A13" t="str">
            <v>DERA</v>
          </cell>
          <cell r="B13">
            <v>1</v>
          </cell>
          <cell r="C13" t="str">
            <v>E</v>
          </cell>
          <cell r="D13" t="str">
            <v>GIT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DERA 001E</v>
          </cell>
          <cell r="AC13" t="str">
            <v>GIT E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P13">
            <v>0</v>
          </cell>
          <cell r="BS13">
            <v>0</v>
          </cell>
          <cell r="BT13">
            <v>0</v>
          </cell>
          <cell r="BW13">
            <v>0</v>
          </cell>
          <cell r="BZ13">
            <v>0</v>
          </cell>
          <cell r="CA13">
            <v>0</v>
          </cell>
        </row>
        <row r="14">
          <cell r="A14" t="str">
            <v>ABUD</v>
          </cell>
          <cell r="B14">
            <v>2</v>
          </cell>
          <cell r="C14" t="str">
            <v>W</v>
          </cell>
          <cell r="D14" t="str">
            <v>GIT</v>
          </cell>
          <cell r="E14">
            <v>36096.506944444445</v>
          </cell>
          <cell r="F14">
            <v>36096.576388888891</v>
          </cell>
          <cell r="G14">
            <v>36096.583333333336</v>
          </cell>
          <cell r="H14">
            <v>36097.520833333336</v>
          </cell>
          <cell r="I14">
            <v>36097.541666666664</v>
          </cell>
          <cell r="J14">
            <v>36097.625</v>
          </cell>
          <cell r="K14">
            <v>3</v>
          </cell>
          <cell r="L14">
            <v>53</v>
          </cell>
          <cell r="M14">
            <v>0</v>
          </cell>
          <cell r="N14">
            <v>0</v>
          </cell>
          <cell r="O14">
            <v>545</v>
          </cell>
          <cell r="P14">
            <v>271</v>
          </cell>
          <cell r="Q14">
            <v>1</v>
          </cell>
          <cell r="R14">
            <v>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455</v>
          </cell>
          <cell r="X14">
            <v>423</v>
          </cell>
          <cell r="Y14">
            <v>0</v>
          </cell>
          <cell r="Z14">
            <v>0</v>
          </cell>
          <cell r="AA14">
            <v>0</v>
          </cell>
          <cell r="AB14" t="str">
            <v>ABUD 002W</v>
          </cell>
          <cell r="AC14" t="str">
            <v>GIT W</v>
          </cell>
          <cell r="AD14">
            <v>0</v>
          </cell>
          <cell r="AE14">
            <v>1.6666666666860692</v>
          </cell>
          <cell r="AF14">
            <v>0.16666666668606922</v>
          </cell>
          <cell r="AG14">
            <v>22.5</v>
          </cell>
          <cell r="AH14">
            <v>0.49999999988358468</v>
          </cell>
          <cell r="AI14">
            <v>2.0000000000582077</v>
          </cell>
          <cell r="AJ14">
            <v>23.166666666569654</v>
          </cell>
          <cell r="AK14">
            <v>26.833333333313931</v>
          </cell>
          <cell r="AL14">
            <v>109</v>
          </cell>
          <cell r="AM14">
            <v>0</v>
          </cell>
          <cell r="AN14">
            <v>1087</v>
          </cell>
          <cell r="AO14">
            <v>11</v>
          </cell>
          <cell r="AP14">
            <v>56</v>
          </cell>
          <cell r="AQ14">
            <v>0</v>
          </cell>
          <cell r="AR14">
            <v>816</v>
          </cell>
          <cell r="AS14">
            <v>6</v>
          </cell>
          <cell r="AT14">
            <v>0</v>
          </cell>
          <cell r="AU14">
            <v>0</v>
          </cell>
          <cell r="AV14">
            <v>56</v>
          </cell>
          <cell r="AW14">
            <v>822</v>
          </cell>
          <cell r="AX14">
            <v>0</v>
          </cell>
          <cell r="AY14">
            <v>878</v>
          </cell>
          <cell r="AZ14">
            <v>2</v>
          </cell>
          <cell r="BA14">
            <v>455</v>
          </cell>
          <cell r="BB14">
            <v>878</v>
          </cell>
          <cell r="BC14">
            <v>0</v>
          </cell>
          <cell r="BD14">
            <v>1.9296703296703297</v>
          </cell>
          <cell r="BE14">
            <v>39.022222222222226</v>
          </cell>
          <cell r="BF14">
            <v>20.222222222222225</v>
          </cell>
          <cell r="BG14">
            <v>4.5069444444452529</v>
          </cell>
          <cell r="BH14">
            <v>4.5763888888905058</v>
          </cell>
          <cell r="BI14">
            <v>4.5833333333357587</v>
          </cell>
          <cell r="BJ14">
            <v>5.5208333333357587</v>
          </cell>
          <cell r="BK14">
            <v>5.5416666666642413</v>
          </cell>
          <cell r="BL14">
            <v>5.625</v>
          </cell>
          <cell r="BP14">
            <v>0</v>
          </cell>
          <cell r="BS14">
            <v>0</v>
          </cell>
          <cell r="BT14">
            <v>0</v>
          </cell>
          <cell r="BW14">
            <v>0</v>
          </cell>
          <cell r="BZ14">
            <v>0</v>
          </cell>
          <cell r="CA14">
            <v>0</v>
          </cell>
        </row>
        <row r="15">
          <cell r="A15" t="str">
            <v>ABUD</v>
          </cell>
          <cell r="B15">
            <v>2</v>
          </cell>
          <cell r="C15" t="str">
            <v>E</v>
          </cell>
          <cell r="D15" t="str">
            <v>RTM</v>
          </cell>
          <cell r="E15">
            <v>36102.145833333336</v>
          </cell>
          <cell r="F15">
            <v>36102.254166666666</v>
          </cell>
          <cell r="G15">
            <v>36102.375</v>
          </cell>
          <cell r="H15">
            <v>36103.34375</v>
          </cell>
          <cell r="I15">
            <v>36103.46875</v>
          </cell>
          <cell r="J15">
            <v>36103.57916666667</v>
          </cell>
          <cell r="K15">
            <v>199</v>
          </cell>
          <cell r="L15">
            <v>61</v>
          </cell>
          <cell r="M15">
            <v>0</v>
          </cell>
          <cell r="N15">
            <v>105</v>
          </cell>
          <cell r="O15">
            <v>182</v>
          </cell>
          <cell r="P15">
            <v>234</v>
          </cell>
          <cell r="Q15">
            <v>24</v>
          </cell>
          <cell r="R15">
            <v>24</v>
          </cell>
          <cell r="S15">
            <v>8</v>
          </cell>
          <cell r="T15">
            <v>0</v>
          </cell>
          <cell r="U15">
            <v>0</v>
          </cell>
          <cell r="V15">
            <v>0</v>
          </cell>
          <cell r="W15">
            <v>447</v>
          </cell>
          <cell r="X15">
            <v>390</v>
          </cell>
          <cell r="Y15">
            <v>0</v>
          </cell>
          <cell r="Z15">
            <v>0</v>
          </cell>
          <cell r="AA15">
            <v>0</v>
          </cell>
          <cell r="AB15" t="str">
            <v>ABUD 002E</v>
          </cell>
          <cell r="AC15" t="str">
            <v>RTM E</v>
          </cell>
          <cell r="AD15">
            <v>0</v>
          </cell>
          <cell r="AE15">
            <v>2.5999999999185093</v>
          </cell>
          <cell r="AF15">
            <v>2.9000000000232831</v>
          </cell>
          <cell r="AG15">
            <v>23.25</v>
          </cell>
          <cell r="AH15">
            <v>3</v>
          </cell>
          <cell r="AI15">
            <v>2.6500000000814907</v>
          </cell>
          <cell r="AJ15">
            <v>29.150000000023283</v>
          </cell>
          <cell r="AK15">
            <v>34.400000000023283</v>
          </cell>
          <cell r="AL15">
            <v>321</v>
          </cell>
          <cell r="AM15">
            <v>210</v>
          </cell>
          <cell r="AN15">
            <v>650</v>
          </cell>
          <cell r="AO15">
            <v>72</v>
          </cell>
          <cell r="AP15">
            <v>260</v>
          </cell>
          <cell r="AQ15">
            <v>105</v>
          </cell>
          <cell r="AR15">
            <v>416</v>
          </cell>
          <cell r="AS15">
            <v>48</v>
          </cell>
          <cell r="AT15">
            <v>8</v>
          </cell>
          <cell r="AU15">
            <v>0</v>
          </cell>
          <cell r="AV15">
            <v>365</v>
          </cell>
          <cell r="AW15">
            <v>464</v>
          </cell>
          <cell r="AX15">
            <v>8</v>
          </cell>
          <cell r="AY15">
            <v>837</v>
          </cell>
          <cell r="AZ15">
            <v>2</v>
          </cell>
          <cell r="BA15">
            <v>447</v>
          </cell>
          <cell r="BB15">
            <v>837</v>
          </cell>
          <cell r="BC15">
            <v>0</v>
          </cell>
          <cell r="BD15">
            <v>1.8724832214765101</v>
          </cell>
          <cell r="BE15">
            <v>36</v>
          </cell>
          <cell r="BF15">
            <v>19.225806451612904</v>
          </cell>
          <cell r="BG15">
            <v>3.1458333333357587</v>
          </cell>
          <cell r="BH15">
            <v>3.2541666666656965</v>
          </cell>
          <cell r="BI15">
            <v>3.375</v>
          </cell>
          <cell r="BJ15">
            <v>4.34375</v>
          </cell>
          <cell r="BK15">
            <v>4.46875</v>
          </cell>
          <cell r="BL15">
            <v>4.5791666666700621</v>
          </cell>
          <cell r="BP15">
            <v>0</v>
          </cell>
          <cell r="BS15">
            <v>0</v>
          </cell>
          <cell r="BT15">
            <v>0</v>
          </cell>
          <cell r="BW15">
            <v>0</v>
          </cell>
          <cell r="BZ15">
            <v>0</v>
          </cell>
          <cell r="CA15">
            <v>0</v>
          </cell>
        </row>
        <row r="16">
          <cell r="A16" t="str">
            <v>ABUD</v>
          </cell>
          <cell r="B16">
            <v>2</v>
          </cell>
          <cell r="C16" t="str">
            <v>E</v>
          </cell>
          <cell r="D16" t="str">
            <v>THP</v>
          </cell>
          <cell r="E16">
            <v>36103.794444444444</v>
          </cell>
          <cell r="F16">
            <v>36104.050000000003</v>
          </cell>
          <cell r="G16">
            <v>36104.0625</v>
          </cell>
          <cell r="H16">
            <v>36104.775000000001</v>
          </cell>
          <cell r="I16">
            <v>36104.908333333333</v>
          </cell>
          <cell r="J16">
            <v>36104.958333333336</v>
          </cell>
          <cell r="K16">
            <v>141</v>
          </cell>
          <cell r="L16">
            <v>72</v>
          </cell>
          <cell r="M16">
            <v>50</v>
          </cell>
          <cell r="N16">
            <v>50</v>
          </cell>
          <cell r="O16">
            <v>87</v>
          </cell>
          <cell r="P16">
            <v>67</v>
          </cell>
          <cell r="Q16">
            <v>15</v>
          </cell>
          <cell r="R16">
            <v>19</v>
          </cell>
          <cell r="S16">
            <v>6</v>
          </cell>
          <cell r="T16">
            <v>0</v>
          </cell>
          <cell r="V16">
            <v>0</v>
          </cell>
          <cell r="W16">
            <v>277</v>
          </cell>
          <cell r="X16">
            <v>230</v>
          </cell>
          <cell r="Y16">
            <v>0</v>
          </cell>
          <cell r="Z16">
            <v>0</v>
          </cell>
          <cell r="AA16">
            <v>0</v>
          </cell>
          <cell r="AB16" t="str">
            <v>ABUD 002E</v>
          </cell>
          <cell r="AC16" t="str">
            <v>THP E</v>
          </cell>
          <cell r="AD16">
            <v>0</v>
          </cell>
          <cell r="AE16">
            <v>6.1333333334187046</v>
          </cell>
          <cell r="AF16">
            <v>0.29999999993015081</v>
          </cell>
          <cell r="AG16">
            <v>17.100000000034925</v>
          </cell>
          <cell r="AH16">
            <v>3.1999999999534339</v>
          </cell>
          <cell r="AI16">
            <v>1.2000000000698492</v>
          </cell>
          <cell r="AJ16">
            <v>20.599999999918509</v>
          </cell>
          <cell r="AK16">
            <v>27.933333333407063</v>
          </cell>
          <cell r="AL16">
            <v>285</v>
          </cell>
          <cell r="AM16">
            <v>150</v>
          </cell>
          <cell r="AN16">
            <v>221</v>
          </cell>
          <cell r="AO16">
            <v>53</v>
          </cell>
          <cell r="AP16">
            <v>213</v>
          </cell>
          <cell r="AQ16">
            <v>100</v>
          </cell>
          <cell r="AR16">
            <v>154</v>
          </cell>
          <cell r="AS16">
            <v>34</v>
          </cell>
          <cell r="AT16">
            <v>6</v>
          </cell>
          <cell r="AU16">
            <v>0</v>
          </cell>
          <cell r="AV16">
            <v>313</v>
          </cell>
          <cell r="AW16">
            <v>188</v>
          </cell>
          <cell r="AX16">
            <v>6</v>
          </cell>
          <cell r="AY16">
            <v>507</v>
          </cell>
          <cell r="AZ16">
            <v>2</v>
          </cell>
          <cell r="BA16">
            <v>277</v>
          </cell>
          <cell r="BB16">
            <v>507</v>
          </cell>
          <cell r="BC16">
            <v>0</v>
          </cell>
          <cell r="BD16">
            <v>1.8303249097472925</v>
          </cell>
          <cell r="BE16">
            <v>29.649122806956989</v>
          </cell>
          <cell r="BF16">
            <v>16.198830409323641</v>
          </cell>
          <cell r="BG16">
            <v>4.7944444444437977</v>
          </cell>
          <cell r="BH16">
            <v>5.0500000000029104</v>
          </cell>
          <cell r="BI16">
            <v>5.0625</v>
          </cell>
          <cell r="BJ16">
            <v>5.7750000000014552</v>
          </cell>
          <cell r="BK16">
            <v>5.9083333333328483</v>
          </cell>
          <cell r="BL16">
            <v>5.9583333333357587</v>
          </cell>
        </row>
        <row r="17">
          <cell r="A17" t="str">
            <v>ABUD</v>
          </cell>
          <cell r="B17">
            <v>2</v>
          </cell>
          <cell r="C17" t="str">
            <v>E</v>
          </cell>
          <cell r="D17" t="str">
            <v>HAM</v>
          </cell>
          <cell r="E17">
            <v>36105.708333333336</v>
          </cell>
          <cell r="F17">
            <v>36105.895833333336</v>
          </cell>
          <cell r="G17">
            <v>36105.958333333336</v>
          </cell>
          <cell r="H17">
            <v>36106.729166666664</v>
          </cell>
          <cell r="I17">
            <v>36106.75</v>
          </cell>
          <cell r="J17">
            <v>36106.958333333336</v>
          </cell>
          <cell r="K17">
            <v>348</v>
          </cell>
          <cell r="L17">
            <v>139</v>
          </cell>
          <cell r="M17">
            <v>23</v>
          </cell>
          <cell r="N17">
            <v>6</v>
          </cell>
          <cell r="O17">
            <v>133</v>
          </cell>
          <cell r="P17">
            <v>113</v>
          </cell>
          <cell r="Q17">
            <v>27</v>
          </cell>
          <cell r="R17">
            <v>35</v>
          </cell>
          <cell r="S17">
            <v>5</v>
          </cell>
          <cell r="U17">
            <v>0</v>
          </cell>
          <cell r="V17">
            <v>0</v>
          </cell>
          <cell r="W17">
            <v>102</v>
          </cell>
          <cell r="X17">
            <v>380</v>
          </cell>
          <cell r="Y17">
            <v>347</v>
          </cell>
          <cell r="Z17">
            <v>0</v>
          </cell>
          <cell r="AA17">
            <v>0</v>
          </cell>
          <cell r="AB17" t="str">
            <v>ABUD 002E</v>
          </cell>
          <cell r="AC17" t="str">
            <v>HAM E</v>
          </cell>
          <cell r="AD17">
            <v>0</v>
          </cell>
          <cell r="AE17">
            <v>4.5</v>
          </cell>
          <cell r="AF17">
            <v>1.5</v>
          </cell>
          <cell r="AG17">
            <v>18.499999999883585</v>
          </cell>
          <cell r="AH17">
            <v>0.50000000005820766</v>
          </cell>
          <cell r="AI17">
            <v>5.0000000000582077</v>
          </cell>
          <cell r="AJ17">
            <v>20.499999999941792</v>
          </cell>
          <cell r="AK17">
            <v>30</v>
          </cell>
          <cell r="AL17">
            <v>626</v>
          </cell>
          <cell r="AM17">
            <v>35</v>
          </cell>
          <cell r="AN17">
            <v>359</v>
          </cell>
          <cell r="AO17">
            <v>97</v>
          </cell>
          <cell r="AP17">
            <v>487</v>
          </cell>
          <cell r="AQ17">
            <v>29</v>
          </cell>
          <cell r="AR17">
            <v>246</v>
          </cell>
          <cell r="AS17">
            <v>62</v>
          </cell>
          <cell r="AT17">
            <v>5</v>
          </cell>
          <cell r="AU17">
            <v>0</v>
          </cell>
          <cell r="AV17">
            <v>516</v>
          </cell>
          <cell r="AW17">
            <v>308</v>
          </cell>
          <cell r="AX17">
            <v>5</v>
          </cell>
          <cell r="AY17">
            <v>829</v>
          </cell>
          <cell r="AZ17">
            <v>3</v>
          </cell>
          <cell r="BA17">
            <v>380</v>
          </cell>
          <cell r="BB17">
            <v>829</v>
          </cell>
          <cell r="BC17">
            <v>0</v>
          </cell>
          <cell r="BD17">
            <v>2.1815789473684211</v>
          </cell>
          <cell r="BE17">
            <v>44.810810811092793</v>
          </cell>
          <cell r="BF17">
            <v>20.540540540669795</v>
          </cell>
          <cell r="BG17">
            <v>6.7083333333357587</v>
          </cell>
          <cell r="BH17">
            <v>6.8958333333357587</v>
          </cell>
          <cell r="BI17">
            <v>6.9583333333357587</v>
          </cell>
          <cell r="BJ17">
            <v>0.72916666666424135</v>
          </cell>
          <cell r="BK17">
            <v>0.75</v>
          </cell>
          <cell r="BL17">
            <v>0.95833333333575865</v>
          </cell>
        </row>
        <row r="18">
          <cell r="A18" t="str">
            <v>ABUD</v>
          </cell>
          <cell r="B18">
            <v>2</v>
          </cell>
          <cell r="C18" t="str">
            <v>E</v>
          </cell>
          <cell r="D18" t="str">
            <v>ANR</v>
          </cell>
          <cell r="E18">
            <v>36107.70416666667</v>
          </cell>
          <cell r="F18">
            <v>36107.995833333334</v>
          </cell>
          <cell r="G18">
            <v>36108.004166666666</v>
          </cell>
          <cell r="H18">
            <v>36108.666666666664</v>
          </cell>
          <cell r="I18">
            <v>36108.708333333336</v>
          </cell>
          <cell r="J18">
            <v>36108.962500000001</v>
          </cell>
          <cell r="K18">
            <v>339</v>
          </cell>
          <cell r="L18">
            <v>158</v>
          </cell>
          <cell r="M18">
            <v>0</v>
          </cell>
          <cell r="N18">
            <v>70</v>
          </cell>
          <cell r="O18">
            <v>118</v>
          </cell>
          <cell r="P18">
            <v>171</v>
          </cell>
          <cell r="Q18">
            <v>34</v>
          </cell>
          <cell r="R18">
            <v>24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327</v>
          </cell>
          <cell r="X18">
            <v>305</v>
          </cell>
          <cell r="Y18">
            <v>282</v>
          </cell>
          <cell r="Z18">
            <v>0</v>
          </cell>
          <cell r="AA18">
            <v>0</v>
          </cell>
          <cell r="AB18" t="str">
            <v>ABUD 002E</v>
          </cell>
          <cell r="AC18" t="str">
            <v>ANR E</v>
          </cell>
          <cell r="AD18">
            <v>0</v>
          </cell>
          <cell r="AE18">
            <v>6.9999999999417923</v>
          </cell>
          <cell r="AF18">
            <v>0.19999999995343387</v>
          </cell>
          <cell r="AG18">
            <v>15.899999999965075</v>
          </cell>
          <cell r="AH18">
            <v>1.0000000001164153</v>
          </cell>
          <cell r="AI18">
            <v>6.0999999999767169</v>
          </cell>
          <cell r="AJ18">
            <v>17.100000000034925</v>
          </cell>
          <cell r="AK18">
            <v>30.199999999953434</v>
          </cell>
          <cell r="AL18">
            <v>655</v>
          </cell>
          <cell r="AM18">
            <v>140</v>
          </cell>
          <cell r="AN18">
            <v>460</v>
          </cell>
          <cell r="AO18">
            <v>82</v>
          </cell>
          <cell r="AP18">
            <v>497</v>
          </cell>
          <cell r="AQ18">
            <v>70</v>
          </cell>
          <cell r="AR18">
            <v>289</v>
          </cell>
          <cell r="AS18">
            <v>58</v>
          </cell>
          <cell r="AT18">
            <v>0</v>
          </cell>
          <cell r="AU18">
            <v>0</v>
          </cell>
          <cell r="AV18">
            <v>567</v>
          </cell>
          <cell r="AW18">
            <v>347</v>
          </cell>
          <cell r="AX18">
            <v>0</v>
          </cell>
          <cell r="AY18">
            <v>914</v>
          </cell>
          <cell r="AZ18">
            <v>3</v>
          </cell>
          <cell r="BA18">
            <v>327</v>
          </cell>
          <cell r="BB18">
            <v>914</v>
          </cell>
          <cell r="BC18">
            <v>0</v>
          </cell>
          <cell r="BD18">
            <v>2.7951070336391437</v>
          </cell>
          <cell r="BE18">
            <v>57.484276729686016</v>
          </cell>
          <cell r="BF18">
            <v>20.566037735894231</v>
          </cell>
          <cell r="BG18">
            <v>1.7041666666700621</v>
          </cell>
          <cell r="BH18">
            <v>1.9958333333343035</v>
          </cell>
          <cell r="BI18">
            <v>2.0041666666656965</v>
          </cell>
          <cell r="BJ18">
            <v>2.6666666666642413</v>
          </cell>
          <cell r="BK18">
            <v>2.7083333333357587</v>
          </cell>
          <cell r="BL18">
            <v>2.9625000000014552</v>
          </cell>
        </row>
        <row r="19">
          <cell r="A19" t="str">
            <v>ABUD</v>
          </cell>
          <cell r="B19">
            <v>2</v>
          </cell>
          <cell r="C19" t="str">
            <v>E</v>
          </cell>
          <cell r="D19" t="str">
            <v>GIT</v>
          </cell>
          <cell r="E19">
            <v>36113.220833333333</v>
          </cell>
          <cell r="F19">
            <v>36113.804861111108</v>
          </cell>
          <cell r="G19">
            <v>36113.816666666666</v>
          </cell>
          <cell r="H19">
            <v>36114.104166666664</v>
          </cell>
          <cell r="I19">
            <v>36114.145833333336</v>
          </cell>
          <cell r="J19">
            <v>36114.212500000001</v>
          </cell>
          <cell r="K19">
            <v>36</v>
          </cell>
          <cell r="L19">
            <v>1</v>
          </cell>
          <cell r="M19">
            <v>160</v>
          </cell>
          <cell r="N19">
            <v>0</v>
          </cell>
          <cell r="O19">
            <v>32</v>
          </cell>
          <cell r="P19">
            <v>29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109</v>
          </cell>
          <cell r="X19">
            <v>149</v>
          </cell>
          <cell r="Y19">
            <v>0</v>
          </cell>
          <cell r="Z19">
            <v>0</v>
          </cell>
          <cell r="AA19">
            <v>0</v>
          </cell>
          <cell r="AB19" t="str">
            <v>ABUD 002E</v>
          </cell>
          <cell r="AC19" t="str">
            <v>GIT E</v>
          </cell>
          <cell r="AD19">
            <v>0</v>
          </cell>
          <cell r="AE19">
            <v>14.016666666604578</v>
          </cell>
          <cell r="AF19">
            <v>0.28333333338377997</v>
          </cell>
          <cell r="AG19">
            <v>6.8999999999650754</v>
          </cell>
          <cell r="AH19">
            <v>1.0000000001164153</v>
          </cell>
          <cell r="AI19">
            <v>1.5999999999767169</v>
          </cell>
          <cell r="AJ19">
            <v>8.1833333334652707</v>
          </cell>
          <cell r="AK19">
            <v>23.800000000046566</v>
          </cell>
          <cell r="AL19">
            <v>38</v>
          </cell>
          <cell r="AM19">
            <v>160</v>
          </cell>
          <cell r="AN19">
            <v>90</v>
          </cell>
          <cell r="AO19">
            <v>0</v>
          </cell>
          <cell r="AP19">
            <v>37</v>
          </cell>
          <cell r="AQ19">
            <v>160</v>
          </cell>
          <cell r="AR19">
            <v>61</v>
          </cell>
          <cell r="AS19">
            <v>0</v>
          </cell>
          <cell r="AT19">
            <v>0</v>
          </cell>
          <cell r="AU19">
            <v>0</v>
          </cell>
          <cell r="AV19">
            <v>197</v>
          </cell>
          <cell r="AW19">
            <v>61</v>
          </cell>
          <cell r="AX19">
            <v>0</v>
          </cell>
          <cell r="AY19">
            <v>258</v>
          </cell>
          <cell r="AZ19">
            <v>2</v>
          </cell>
          <cell r="BA19">
            <v>149</v>
          </cell>
          <cell r="BB19">
            <v>258</v>
          </cell>
          <cell r="BC19">
            <v>0</v>
          </cell>
          <cell r="BD19">
            <v>1.7315436241610738</v>
          </cell>
          <cell r="BE19">
            <v>37.391304348015346</v>
          </cell>
          <cell r="BF19">
            <v>21.594202898660026</v>
          </cell>
          <cell r="BG19">
            <v>0.22083333333284827</v>
          </cell>
          <cell r="BH19">
            <v>0.80486111110803904</v>
          </cell>
          <cell r="BI19">
            <v>0.81666666666569654</v>
          </cell>
          <cell r="BJ19">
            <v>1.1041666666642413</v>
          </cell>
          <cell r="BK19">
            <v>1.1458333333357587</v>
          </cell>
          <cell r="BL19">
            <v>1.2125000000014552</v>
          </cell>
        </row>
        <row r="20">
          <cell r="A20" t="str">
            <v>SABA</v>
          </cell>
          <cell r="B20">
            <v>3</v>
          </cell>
          <cell r="C20" t="str">
            <v>W</v>
          </cell>
          <cell r="D20" t="str">
            <v>GIT</v>
          </cell>
          <cell r="E20">
            <v>36103.434027777781</v>
          </cell>
          <cell r="F20">
            <v>36103.503472222219</v>
          </cell>
          <cell r="G20">
            <v>36103.541666666664</v>
          </cell>
          <cell r="H20">
            <v>36105.364583333336</v>
          </cell>
          <cell r="I20">
            <v>36105.416666666664</v>
          </cell>
          <cell r="J20">
            <v>36105.5</v>
          </cell>
          <cell r="K20">
            <v>77</v>
          </cell>
          <cell r="L20">
            <v>66</v>
          </cell>
          <cell r="M20">
            <v>0</v>
          </cell>
          <cell r="N20">
            <v>0</v>
          </cell>
          <cell r="O20">
            <v>197</v>
          </cell>
          <cell r="P20">
            <v>121</v>
          </cell>
          <cell r="Q20">
            <v>1</v>
          </cell>
          <cell r="R20">
            <v>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244</v>
          </cell>
          <cell r="X20">
            <v>223</v>
          </cell>
          <cell r="Y20">
            <v>0</v>
          </cell>
          <cell r="Z20">
            <v>0</v>
          </cell>
          <cell r="AA20">
            <v>0</v>
          </cell>
          <cell r="AB20" t="str">
            <v>SABA 003W</v>
          </cell>
          <cell r="AC20" t="str">
            <v>GIT W</v>
          </cell>
          <cell r="AD20">
            <v>0</v>
          </cell>
          <cell r="AE20">
            <v>1.6666666665114462</v>
          </cell>
          <cell r="AF20">
            <v>0.91666666668606922</v>
          </cell>
          <cell r="AG20">
            <v>43.750000000116415</v>
          </cell>
          <cell r="AH20">
            <v>1.2499999998835847</v>
          </cell>
          <cell r="AI20">
            <v>2.0000000000582077</v>
          </cell>
          <cell r="AJ20">
            <v>45.916666666686069</v>
          </cell>
          <cell r="AK20">
            <v>49.583333333255723</v>
          </cell>
          <cell r="AL20">
            <v>209</v>
          </cell>
          <cell r="AM20">
            <v>0</v>
          </cell>
          <cell r="AN20">
            <v>439</v>
          </cell>
          <cell r="AO20">
            <v>11</v>
          </cell>
          <cell r="AP20">
            <v>143</v>
          </cell>
          <cell r="AQ20">
            <v>0</v>
          </cell>
          <cell r="AR20">
            <v>318</v>
          </cell>
          <cell r="AS20">
            <v>6</v>
          </cell>
          <cell r="AT20">
            <v>0</v>
          </cell>
          <cell r="AU20">
            <v>0</v>
          </cell>
          <cell r="AV20">
            <v>143</v>
          </cell>
          <cell r="AW20">
            <v>324</v>
          </cell>
          <cell r="AX20">
            <v>0</v>
          </cell>
          <cell r="AY20">
            <v>467</v>
          </cell>
          <cell r="AZ20">
            <v>2</v>
          </cell>
          <cell r="BA20">
            <v>244</v>
          </cell>
          <cell r="BB20">
            <v>467</v>
          </cell>
          <cell r="BC20">
            <v>0</v>
          </cell>
          <cell r="BD20">
            <v>1.9139344262295082</v>
          </cell>
          <cell r="BE20">
            <v>10.67428571425731</v>
          </cell>
          <cell r="BF20">
            <v>5.5771428571280168</v>
          </cell>
          <cell r="BG20">
            <v>4.4340277777810115</v>
          </cell>
          <cell r="BH20">
            <v>4.5034722222189885</v>
          </cell>
          <cell r="BI20">
            <v>4.5416666666642413</v>
          </cell>
          <cell r="BJ20">
            <v>6.3645833333357587</v>
          </cell>
          <cell r="BK20">
            <v>6.4166666666642413</v>
          </cell>
          <cell r="BL20">
            <v>6.5</v>
          </cell>
        </row>
        <row r="21">
          <cell r="A21" t="str">
            <v>SABA</v>
          </cell>
          <cell r="B21">
            <v>3</v>
          </cell>
          <cell r="C21" t="str">
            <v>E</v>
          </cell>
          <cell r="D21" t="str">
            <v>RTM</v>
          </cell>
          <cell r="E21">
            <v>36109.862500000003</v>
          </cell>
          <cell r="F21">
            <v>36109.991666666669</v>
          </cell>
          <cell r="G21">
            <v>36109.991666666669</v>
          </cell>
          <cell r="H21">
            <v>36110.841666666667</v>
          </cell>
          <cell r="I21">
            <v>36110.881944444445</v>
          </cell>
          <cell r="J21">
            <v>36110.958333333336</v>
          </cell>
          <cell r="K21">
            <v>142</v>
          </cell>
          <cell r="L21">
            <v>56</v>
          </cell>
          <cell r="M21">
            <v>0</v>
          </cell>
          <cell r="N21">
            <v>187</v>
          </cell>
          <cell r="O21">
            <v>255</v>
          </cell>
          <cell r="P21">
            <v>171</v>
          </cell>
          <cell r="Q21">
            <v>29</v>
          </cell>
          <cell r="R21">
            <v>32</v>
          </cell>
          <cell r="S21">
            <v>3</v>
          </cell>
          <cell r="T21">
            <v>0</v>
          </cell>
          <cell r="U21">
            <v>0</v>
          </cell>
          <cell r="V21">
            <v>0</v>
          </cell>
          <cell r="W21">
            <v>350</v>
          </cell>
          <cell r="X21">
            <v>410</v>
          </cell>
          <cell r="Y21">
            <v>115</v>
          </cell>
          <cell r="Z21">
            <v>0</v>
          </cell>
          <cell r="AA21">
            <v>0</v>
          </cell>
          <cell r="AB21" t="str">
            <v>SABA 003E</v>
          </cell>
          <cell r="AC21" t="str">
            <v>RTM E</v>
          </cell>
          <cell r="AD21">
            <v>0</v>
          </cell>
          <cell r="AE21">
            <v>3.0999999999767169</v>
          </cell>
          <cell r="AF21">
            <v>0</v>
          </cell>
          <cell r="AG21">
            <v>20.399999999965075</v>
          </cell>
          <cell r="AH21">
            <v>0.96666666667442769</v>
          </cell>
          <cell r="AI21">
            <v>1.8333333333721384</v>
          </cell>
          <cell r="AJ21">
            <v>21.366666666639503</v>
          </cell>
          <cell r="AK21">
            <v>26.299999999988358</v>
          </cell>
          <cell r="AL21">
            <v>254</v>
          </cell>
          <cell r="AM21">
            <v>374</v>
          </cell>
          <cell r="AN21">
            <v>597</v>
          </cell>
          <cell r="AO21">
            <v>93</v>
          </cell>
          <cell r="AP21">
            <v>198</v>
          </cell>
          <cell r="AQ21">
            <v>187</v>
          </cell>
          <cell r="AR21">
            <v>426</v>
          </cell>
          <cell r="AS21">
            <v>61</v>
          </cell>
          <cell r="AT21">
            <v>3</v>
          </cell>
          <cell r="AU21">
            <v>0</v>
          </cell>
          <cell r="AV21">
            <v>385</v>
          </cell>
          <cell r="AW21">
            <v>487</v>
          </cell>
          <cell r="AX21">
            <v>3</v>
          </cell>
          <cell r="AY21">
            <v>875</v>
          </cell>
          <cell r="AZ21">
            <v>3</v>
          </cell>
          <cell r="BA21">
            <v>410</v>
          </cell>
          <cell r="BB21">
            <v>875</v>
          </cell>
          <cell r="BC21">
            <v>0</v>
          </cell>
          <cell r="BD21">
            <v>2.1341463414634148</v>
          </cell>
          <cell r="BE21">
            <v>42.892156862818531</v>
          </cell>
          <cell r="BF21">
            <v>20.098039215720682</v>
          </cell>
          <cell r="BG21">
            <v>3.8625000000029104</v>
          </cell>
          <cell r="BH21">
            <v>3.9916666666686069</v>
          </cell>
          <cell r="BI21">
            <v>3.9916666666686069</v>
          </cell>
          <cell r="BJ21">
            <v>4.8416666666671517</v>
          </cell>
          <cell r="BK21">
            <v>4.8819444444452529</v>
          </cell>
          <cell r="BL21">
            <v>4.9583333333357587</v>
          </cell>
        </row>
        <row r="22">
          <cell r="A22" t="str">
            <v>SABA</v>
          </cell>
          <cell r="B22">
            <v>3</v>
          </cell>
          <cell r="C22" t="str">
            <v>E</v>
          </cell>
          <cell r="D22" t="str">
            <v>THP</v>
          </cell>
          <cell r="E22">
            <v>36111.133333333331</v>
          </cell>
          <cell r="F22">
            <v>36111.283333333333</v>
          </cell>
          <cell r="G22">
            <v>36111.291666666664</v>
          </cell>
          <cell r="H22">
            <v>36111.841666666667</v>
          </cell>
          <cell r="I22">
            <v>36111.879166666666</v>
          </cell>
          <cell r="J22">
            <v>36111.995833333334</v>
          </cell>
          <cell r="K22">
            <v>218</v>
          </cell>
          <cell r="L22">
            <v>62</v>
          </cell>
          <cell r="M22">
            <v>2</v>
          </cell>
          <cell r="N22">
            <v>50</v>
          </cell>
          <cell r="O22">
            <v>125</v>
          </cell>
          <cell r="P22">
            <v>67</v>
          </cell>
          <cell r="Q22">
            <v>5</v>
          </cell>
          <cell r="R22">
            <v>0</v>
          </cell>
          <cell r="S22">
            <v>3</v>
          </cell>
          <cell r="T22">
            <v>0</v>
          </cell>
          <cell r="V22">
            <v>0</v>
          </cell>
          <cell r="W22">
            <v>287</v>
          </cell>
          <cell r="X22">
            <v>245</v>
          </cell>
          <cell r="Y22">
            <v>0</v>
          </cell>
          <cell r="Z22">
            <v>0</v>
          </cell>
          <cell r="AA22">
            <v>0</v>
          </cell>
          <cell r="AB22" t="str">
            <v>SABA 003E</v>
          </cell>
          <cell r="AC22" t="str">
            <v>THP E</v>
          </cell>
          <cell r="AD22">
            <v>0</v>
          </cell>
          <cell r="AE22">
            <v>3.6000000000349246</v>
          </cell>
          <cell r="AF22">
            <v>0.19999999995343387</v>
          </cell>
          <cell r="AG22">
            <v>13.200000000069849</v>
          </cell>
          <cell r="AH22">
            <v>0.8999999999650754</v>
          </cell>
          <cell r="AI22">
            <v>2.8000000000465661</v>
          </cell>
          <cell r="AJ22">
            <v>14.299999999988358</v>
          </cell>
          <cell r="AK22">
            <v>20.700000000069849</v>
          </cell>
          <cell r="AL22">
            <v>342</v>
          </cell>
          <cell r="AM22">
            <v>102</v>
          </cell>
          <cell r="AN22">
            <v>259</v>
          </cell>
          <cell r="AO22">
            <v>5</v>
          </cell>
          <cell r="AP22">
            <v>280</v>
          </cell>
          <cell r="AQ22">
            <v>52</v>
          </cell>
          <cell r="AR22">
            <v>192</v>
          </cell>
          <cell r="AS22">
            <v>5</v>
          </cell>
          <cell r="AT22">
            <v>3</v>
          </cell>
          <cell r="AU22">
            <v>0</v>
          </cell>
          <cell r="AV22">
            <v>332</v>
          </cell>
          <cell r="AW22">
            <v>197</v>
          </cell>
          <cell r="AX22">
            <v>3</v>
          </cell>
          <cell r="AY22">
            <v>532</v>
          </cell>
          <cell r="AZ22">
            <v>2</v>
          </cell>
          <cell r="BA22">
            <v>287</v>
          </cell>
          <cell r="BB22">
            <v>532</v>
          </cell>
          <cell r="BC22">
            <v>0</v>
          </cell>
          <cell r="BD22">
            <v>1.8536585365853659</v>
          </cell>
          <cell r="BE22">
            <v>40.303030302817035</v>
          </cell>
          <cell r="BF22">
            <v>21.742424242309188</v>
          </cell>
          <cell r="BG22">
            <v>5.1333333333313931</v>
          </cell>
          <cell r="BH22">
            <v>5.2833333333328483</v>
          </cell>
          <cell r="BI22">
            <v>5.2916666666642413</v>
          </cell>
          <cell r="BJ22">
            <v>5.8416666666671517</v>
          </cell>
          <cell r="BK22">
            <v>5.8791666666656965</v>
          </cell>
          <cell r="BL22">
            <v>5.9958333333343035</v>
          </cell>
        </row>
        <row r="23">
          <cell r="A23" t="str">
            <v>SABA</v>
          </cell>
          <cell r="B23">
            <v>3</v>
          </cell>
          <cell r="C23" t="str">
            <v>E</v>
          </cell>
          <cell r="D23" t="str">
            <v>HAM</v>
          </cell>
          <cell r="E23">
            <v>36112.666666666664</v>
          </cell>
          <cell r="F23">
            <v>36112.90625</v>
          </cell>
          <cell r="G23">
            <v>36112.90625</v>
          </cell>
          <cell r="H23">
            <v>36113.739583333336</v>
          </cell>
          <cell r="I23">
            <v>36113.770833333336</v>
          </cell>
          <cell r="J23">
            <v>36113.979166666664</v>
          </cell>
          <cell r="K23">
            <v>359</v>
          </cell>
          <cell r="L23">
            <v>167</v>
          </cell>
          <cell r="M23">
            <v>18</v>
          </cell>
          <cell r="N23">
            <v>11</v>
          </cell>
          <cell r="O23">
            <v>268</v>
          </cell>
          <cell r="P23">
            <v>123</v>
          </cell>
          <cell r="Q23">
            <v>14</v>
          </cell>
          <cell r="R23">
            <v>21</v>
          </cell>
          <cell r="S23">
            <v>5</v>
          </cell>
          <cell r="U23">
            <v>0</v>
          </cell>
          <cell r="V23">
            <v>0</v>
          </cell>
          <cell r="W23">
            <v>200</v>
          </cell>
          <cell r="X23">
            <v>413</v>
          </cell>
          <cell r="Y23">
            <v>376</v>
          </cell>
          <cell r="Z23">
            <v>0</v>
          </cell>
          <cell r="AA23">
            <v>0</v>
          </cell>
          <cell r="AB23" t="str">
            <v>SABA 003E</v>
          </cell>
          <cell r="AC23" t="str">
            <v>HAM E</v>
          </cell>
          <cell r="AD23">
            <v>0</v>
          </cell>
          <cell r="AE23">
            <v>5.7500000000582077</v>
          </cell>
          <cell r="AF23">
            <v>0</v>
          </cell>
          <cell r="AG23">
            <v>20.000000000058208</v>
          </cell>
          <cell r="AH23">
            <v>0.75</v>
          </cell>
          <cell r="AI23">
            <v>4.9999999998835847</v>
          </cell>
          <cell r="AJ23">
            <v>20.750000000058208</v>
          </cell>
          <cell r="AK23">
            <v>31.5</v>
          </cell>
          <cell r="AL23">
            <v>693</v>
          </cell>
          <cell r="AM23">
            <v>40</v>
          </cell>
          <cell r="AN23">
            <v>514</v>
          </cell>
          <cell r="AO23">
            <v>56</v>
          </cell>
          <cell r="AP23">
            <v>526</v>
          </cell>
          <cell r="AQ23">
            <v>29</v>
          </cell>
          <cell r="AR23">
            <v>391</v>
          </cell>
          <cell r="AS23">
            <v>35</v>
          </cell>
          <cell r="AT23">
            <v>5</v>
          </cell>
          <cell r="AU23">
            <v>0</v>
          </cell>
          <cell r="AV23">
            <v>555</v>
          </cell>
          <cell r="AW23">
            <v>426</v>
          </cell>
          <cell r="AX23">
            <v>5</v>
          </cell>
          <cell r="AY23">
            <v>986</v>
          </cell>
          <cell r="AZ23">
            <v>3</v>
          </cell>
          <cell r="BA23">
            <v>413</v>
          </cell>
          <cell r="BB23">
            <v>989</v>
          </cell>
          <cell r="BC23">
            <v>3</v>
          </cell>
          <cell r="BD23">
            <v>2.3946731234866827</v>
          </cell>
          <cell r="BE23">
            <v>49.449999999856082</v>
          </cell>
          <cell r="BF23">
            <v>20.649999999939901</v>
          </cell>
          <cell r="BG23">
            <v>6.6666666666642413</v>
          </cell>
          <cell r="BH23">
            <v>6.90625</v>
          </cell>
          <cell r="BI23">
            <v>6.90625</v>
          </cell>
          <cell r="BJ23">
            <v>0.73958333333575865</v>
          </cell>
          <cell r="BK23">
            <v>0.77083333333575865</v>
          </cell>
          <cell r="BL23">
            <v>0.97916666666424135</v>
          </cell>
        </row>
        <row r="24">
          <cell r="A24" t="str">
            <v>SABA</v>
          </cell>
          <cell r="B24">
            <v>3</v>
          </cell>
          <cell r="C24" t="str">
            <v>E</v>
          </cell>
          <cell r="D24" t="str">
            <v>ANR</v>
          </cell>
          <cell r="E24">
            <v>36114.666666666664</v>
          </cell>
          <cell r="F24">
            <v>36114.916666666664</v>
          </cell>
          <cell r="G24">
            <v>36114.916666666664</v>
          </cell>
          <cell r="H24">
            <v>36115.504166666666</v>
          </cell>
          <cell r="I24">
            <v>36115.541666666664</v>
          </cell>
          <cell r="J24">
            <v>36115.791666666664</v>
          </cell>
          <cell r="K24">
            <v>310</v>
          </cell>
          <cell r="L24">
            <v>133</v>
          </cell>
          <cell r="M24">
            <v>0</v>
          </cell>
          <cell r="N24">
            <v>70</v>
          </cell>
          <cell r="O24">
            <v>211</v>
          </cell>
          <cell r="P24">
            <v>133</v>
          </cell>
          <cell r="Q24">
            <v>24</v>
          </cell>
          <cell r="R24">
            <v>50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510</v>
          </cell>
          <cell r="X24">
            <v>421</v>
          </cell>
          <cell r="Y24">
            <v>0</v>
          </cell>
          <cell r="Z24">
            <v>0</v>
          </cell>
          <cell r="AA24">
            <v>0</v>
          </cell>
          <cell r="AB24" t="str">
            <v>SABA 003E</v>
          </cell>
          <cell r="AC24" t="str">
            <v>ANR E</v>
          </cell>
          <cell r="AD24">
            <v>0</v>
          </cell>
          <cell r="AE24">
            <v>6</v>
          </cell>
          <cell r="AF24">
            <v>0</v>
          </cell>
          <cell r="AG24">
            <v>14.100000000034925</v>
          </cell>
          <cell r="AH24">
            <v>0.8999999999650754</v>
          </cell>
          <cell r="AI24">
            <v>6</v>
          </cell>
          <cell r="AJ24">
            <v>15</v>
          </cell>
          <cell r="AK24">
            <v>27</v>
          </cell>
          <cell r="AL24">
            <v>576</v>
          </cell>
          <cell r="AM24">
            <v>140</v>
          </cell>
          <cell r="AN24">
            <v>477</v>
          </cell>
          <cell r="AO24">
            <v>124</v>
          </cell>
          <cell r="AP24">
            <v>443</v>
          </cell>
          <cell r="AQ24">
            <v>70</v>
          </cell>
          <cell r="AR24">
            <v>344</v>
          </cell>
          <cell r="AS24">
            <v>74</v>
          </cell>
          <cell r="AT24">
            <v>0</v>
          </cell>
          <cell r="AU24">
            <v>0</v>
          </cell>
          <cell r="AV24">
            <v>513</v>
          </cell>
          <cell r="AW24">
            <v>418</v>
          </cell>
          <cell r="AX24">
            <v>0</v>
          </cell>
          <cell r="AY24">
            <v>931</v>
          </cell>
          <cell r="AZ24">
            <v>2</v>
          </cell>
          <cell r="BA24">
            <v>510</v>
          </cell>
          <cell r="BB24">
            <v>931</v>
          </cell>
          <cell r="BC24">
            <v>0</v>
          </cell>
          <cell r="BD24">
            <v>1.8254901960784313</v>
          </cell>
          <cell r="BE24">
            <v>66.028368794162688</v>
          </cell>
          <cell r="BF24">
            <v>36.170212765867852</v>
          </cell>
          <cell r="BG24">
            <v>1.6666666666642413</v>
          </cell>
          <cell r="BH24">
            <v>1.9166666666642413</v>
          </cell>
          <cell r="BI24">
            <v>1.9166666666642413</v>
          </cell>
          <cell r="BJ24">
            <v>2.5041666666656965</v>
          </cell>
          <cell r="BK24">
            <v>2.5416666666642413</v>
          </cell>
          <cell r="BL24">
            <v>2.7916666666642413</v>
          </cell>
        </row>
        <row r="25">
          <cell r="A25" t="str">
            <v>SABA</v>
          </cell>
          <cell r="B25">
            <v>3</v>
          </cell>
          <cell r="C25" t="str">
            <v>E</v>
          </cell>
          <cell r="D25" t="str">
            <v>GIT</v>
          </cell>
          <cell r="E25">
            <v>36120.083333333336</v>
          </cell>
          <cell r="F25">
            <v>36120.430555555555</v>
          </cell>
          <cell r="G25">
            <v>36120.430555555555</v>
          </cell>
          <cell r="H25">
            <v>36120.78125</v>
          </cell>
          <cell r="I25">
            <v>36120.861111111109</v>
          </cell>
          <cell r="J25">
            <v>36120.941666666666</v>
          </cell>
          <cell r="K25">
            <v>37</v>
          </cell>
          <cell r="L25">
            <v>20</v>
          </cell>
          <cell r="M25">
            <v>269</v>
          </cell>
          <cell r="N25">
            <v>25</v>
          </cell>
          <cell r="O25">
            <v>60</v>
          </cell>
          <cell r="P25">
            <v>14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236</v>
          </cell>
          <cell r="X25">
            <v>189</v>
          </cell>
          <cell r="Y25">
            <v>0</v>
          </cell>
          <cell r="Z25">
            <v>0</v>
          </cell>
          <cell r="AA25">
            <v>0</v>
          </cell>
          <cell r="AB25" t="str">
            <v>SABA 003E</v>
          </cell>
          <cell r="AC25" t="str">
            <v>GIT E</v>
          </cell>
          <cell r="AD25">
            <v>0</v>
          </cell>
          <cell r="AE25">
            <v>8.3333333332557231</v>
          </cell>
          <cell r="AF25">
            <v>0</v>
          </cell>
          <cell r="AG25">
            <v>8.4166666666860692</v>
          </cell>
          <cell r="AH25">
            <v>1.9166666666278616</v>
          </cell>
          <cell r="AI25">
            <v>1.9333333333488554</v>
          </cell>
          <cell r="AJ25">
            <v>10.333333333313931</v>
          </cell>
          <cell r="AK25">
            <v>20.599999999918509</v>
          </cell>
          <cell r="AL25">
            <v>77</v>
          </cell>
          <cell r="AM25">
            <v>319</v>
          </cell>
          <cell r="AN25">
            <v>88</v>
          </cell>
          <cell r="AO25">
            <v>0</v>
          </cell>
          <cell r="AP25">
            <v>57</v>
          </cell>
          <cell r="AQ25">
            <v>294</v>
          </cell>
          <cell r="AR25">
            <v>74</v>
          </cell>
          <cell r="AS25">
            <v>0</v>
          </cell>
          <cell r="AT25">
            <v>0</v>
          </cell>
          <cell r="AU25">
            <v>0</v>
          </cell>
          <cell r="AV25">
            <v>351</v>
          </cell>
          <cell r="AW25">
            <v>74</v>
          </cell>
          <cell r="AX25">
            <v>0</v>
          </cell>
          <cell r="AY25">
            <v>425</v>
          </cell>
          <cell r="AZ25">
            <v>2</v>
          </cell>
          <cell r="BA25">
            <v>236</v>
          </cell>
          <cell r="BB25">
            <v>425</v>
          </cell>
          <cell r="BC25">
            <v>0</v>
          </cell>
          <cell r="BD25">
            <v>1.8008474576271187</v>
          </cell>
          <cell r="BE25">
            <v>50.495049504834093</v>
          </cell>
          <cell r="BF25">
            <v>28.039603960331402</v>
          </cell>
          <cell r="BG25">
            <v>8.3333333335758653E-2</v>
          </cell>
          <cell r="BH25">
            <v>0.43055555555474712</v>
          </cell>
          <cell r="BI25">
            <v>0.43055555555474712</v>
          </cell>
          <cell r="BJ25">
            <v>0.78125</v>
          </cell>
          <cell r="BK25">
            <v>0.86111111110949423</v>
          </cell>
          <cell r="BL25">
            <v>0.94166666666569654</v>
          </cell>
        </row>
        <row r="26">
          <cell r="A26" t="str">
            <v>ASIR</v>
          </cell>
          <cell r="B26">
            <v>4</v>
          </cell>
          <cell r="C26" t="str">
            <v>W</v>
          </cell>
          <cell r="D26" t="str">
            <v>GIT</v>
          </cell>
          <cell r="E26">
            <v>36111.40625</v>
          </cell>
          <cell r="F26">
            <v>36111.78125</v>
          </cell>
          <cell r="G26">
            <v>36112.041666666664</v>
          </cell>
          <cell r="H26">
            <v>36112.75</v>
          </cell>
          <cell r="I26">
            <v>36112.8125</v>
          </cell>
          <cell r="J26">
            <v>36112.875</v>
          </cell>
          <cell r="K26">
            <v>64</v>
          </cell>
          <cell r="L26">
            <v>32</v>
          </cell>
          <cell r="M26">
            <v>2</v>
          </cell>
          <cell r="N26">
            <v>6</v>
          </cell>
          <cell r="O26">
            <v>222</v>
          </cell>
          <cell r="P26">
            <v>192</v>
          </cell>
          <cell r="Q26">
            <v>7</v>
          </cell>
          <cell r="R26">
            <v>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244</v>
          </cell>
          <cell r="X26">
            <v>286</v>
          </cell>
          <cell r="Y26">
            <v>0</v>
          </cell>
          <cell r="Z26">
            <v>0</v>
          </cell>
          <cell r="AA26">
            <v>0</v>
          </cell>
          <cell r="AB26" t="str">
            <v>ASIR 004W</v>
          </cell>
          <cell r="AC26" t="str">
            <v>GIT W</v>
          </cell>
          <cell r="AD26">
            <v>0</v>
          </cell>
          <cell r="AE26">
            <v>9</v>
          </cell>
          <cell r="AF26">
            <v>6.2499999999417923</v>
          </cell>
          <cell r="AG26">
            <v>17.000000000058208</v>
          </cell>
          <cell r="AH26">
            <v>1.5</v>
          </cell>
          <cell r="AI26">
            <v>1.5</v>
          </cell>
          <cell r="AJ26">
            <v>24.75</v>
          </cell>
          <cell r="AK26">
            <v>35.25</v>
          </cell>
          <cell r="AL26">
            <v>128</v>
          </cell>
          <cell r="AM26">
            <v>14</v>
          </cell>
          <cell r="AN26">
            <v>606</v>
          </cell>
          <cell r="AO26">
            <v>17</v>
          </cell>
          <cell r="AP26">
            <v>96</v>
          </cell>
          <cell r="AQ26">
            <v>8</v>
          </cell>
          <cell r="AR26">
            <v>414</v>
          </cell>
          <cell r="AS26">
            <v>12</v>
          </cell>
          <cell r="AT26">
            <v>0</v>
          </cell>
          <cell r="AU26">
            <v>0</v>
          </cell>
          <cell r="AV26">
            <v>104</v>
          </cell>
          <cell r="AW26">
            <v>426</v>
          </cell>
          <cell r="AX26">
            <v>0</v>
          </cell>
          <cell r="AY26">
            <v>530</v>
          </cell>
          <cell r="AZ26">
            <v>2</v>
          </cell>
          <cell r="BA26">
            <v>286</v>
          </cell>
          <cell r="BB26">
            <v>530</v>
          </cell>
          <cell r="BC26">
            <v>0</v>
          </cell>
          <cell r="BD26">
            <v>1.8531468531468531</v>
          </cell>
          <cell r="BE26">
            <v>31.176470588128545</v>
          </cell>
          <cell r="BF26">
            <v>16.823529411707103</v>
          </cell>
          <cell r="BG26">
            <v>5.40625</v>
          </cell>
          <cell r="BH26">
            <v>5.78125</v>
          </cell>
          <cell r="BI26">
            <v>6.0416666666642413</v>
          </cell>
          <cell r="BJ26">
            <v>6.75</v>
          </cell>
          <cell r="BK26">
            <v>6.8125</v>
          </cell>
          <cell r="BL26">
            <v>6.875</v>
          </cell>
        </row>
        <row r="27">
          <cell r="A27" t="str">
            <v>ASIR</v>
          </cell>
          <cell r="B27">
            <v>4</v>
          </cell>
          <cell r="C27" t="str">
            <v>E</v>
          </cell>
          <cell r="D27" t="str">
            <v>RTM</v>
          </cell>
          <cell r="E27">
            <v>36117.208333333336</v>
          </cell>
          <cell r="F27">
            <v>36117.333333333336</v>
          </cell>
          <cell r="G27">
            <v>36117.354166666664</v>
          </cell>
          <cell r="H27">
            <v>36118.087500000001</v>
          </cell>
          <cell r="I27">
            <v>36118.163194444445</v>
          </cell>
          <cell r="J27">
            <v>36118.25</v>
          </cell>
          <cell r="K27">
            <v>178</v>
          </cell>
          <cell r="L27">
            <v>101</v>
          </cell>
          <cell r="M27">
            <v>0</v>
          </cell>
          <cell r="N27">
            <v>100</v>
          </cell>
          <cell r="O27">
            <v>173</v>
          </cell>
          <cell r="P27">
            <v>171</v>
          </cell>
          <cell r="Q27">
            <v>48</v>
          </cell>
          <cell r="R27">
            <v>36</v>
          </cell>
          <cell r="S27">
            <v>5</v>
          </cell>
          <cell r="T27">
            <v>0</v>
          </cell>
          <cell r="U27">
            <v>0</v>
          </cell>
          <cell r="V27">
            <v>0</v>
          </cell>
          <cell r="W27">
            <v>402</v>
          </cell>
          <cell r="X27">
            <v>410</v>
          </cell>
          <cell r="Y27">
            <v>0</v>
          </cell>
          <cell r="Z27">
            <v>0</v>
          </cell>
          <cell r="AA27">
            <v>0</v>
          </cell>
          <cell r="AB27" t="str">
            <v>ASIR 004E</v>
          </cell>
          <cell r="AC27" t="str">
            <v>RTM E</v>
          </cell>
          <cell r="AD27">
            <v>0</v>
          </cell>
          <cell r="AE27">
            <v>3</v>
          </cell>
          <cell r="AF27">
            <v>0.49999999988358468</v>
          </cell>
          <cell r="AG27">
            <v>17.600000000093132</v>
          </cell>
          <cell r="AH27">
            <v>1.8166666666511446</v>
          </cell>
          <cell r="AI27">
            <v>2.0833333333139308</v>
          </cell>
          <cell r="AJ27">
            <v>19.916666666627862</v>
          </cell>
          <cell r="AK27">
            <v>24.999999999941792</v>
          </cell>
          <cell r="AL27">
            <v>380</v>
          </cell>
          <cell r="AM27">
            <v>200</v>
          </cell>
          <cell r="AN27">
            <v>515</v>
          </cell>
          <cell r="AO27">
            <v>120</v>
          </cell>
          <cell r="AP27">
            <v>279</v>
          </cell>
          <cell r="AQ27">
            <v>100</v>
          </cell>
          <cell r="AR27">
            <v>344</v>
          </cell>
          <cell r="AS27">
            <v>84</v>
          </cell>
          <cell r="AT27">
            <v>5</v>
          </cell>
          <cell r="AU27">
            <v>0</v>
          </cell>
          <cell r="AV27">
            <v>379</v>
          </cell>
          <cell r="AW27">
            <v>428</v>
          </cell>
          <cell r="AX27">
            <v>5</v>
          </cell>
          <cell r="AY27">
            <v>812</v>
          </cell>
          <cell r="AZ27">
            <v>2</v>
          </cell>
          <cell r="BA27">
            <v>410</v>
          </cell>
          <cell r="BB27">
            <v>812</v>
          </cell>
          <cell r="BC27">
            <v>0</v>
          </cell>
          <cell r="BD27">
            <v>1.9804878048780488</v>
          </cell>
          <cell r="BE27">
            <v>46.136363636119498</v>
          </cell>
          <cell r="BF27">
            <v>23.295454545331275</v>
          </cell>
          <cell r="BG27">
            <v>4.2083333333357587</v>
          </cell>
          <cell r="BH27">
            <v>4.3333333333357587</v>
          </cell>
          <cell r="BI27">
            <v>4.3541666666642413</v>
          </cell>
          <cell r="BJ27">
            <v>5.0875000000014552</v>
          </cell>
          <cell r="BK27">
            <v>5.1631944444452529</v>
          </cell>
          <cell r="BL27">
            <v>5.25</v>
          </cell>
        </row>
        <row r="28">
          <cell r="A28" t="str">
            <v>ASIR</v>
          </cell>
          <cell r="B28">
            <v>4</v>
          </cell>
          <cell r="C28" t="str">
            <v>E</v>
          </cell>
          <cell r="D28" t="str">
            <v>THP</v>
          </cell>
          <cell r="E28">
            <v>36118.42083333333</v>
          </cell>
          <cell r="F28">
            <v>36118.554166666669</v>
          </cell>
          <cell r="G28">
            <v>36118.5625</v>
          </cell>
          <cell r="H28">
            <v>36118.979166666664</v>
          </cell>
          <cell r="I28">
            <v>36119.006249999999</v>
          </cell>
          <cell r="J28">
            <v>36119.145833333336</v>
          </cell>
          <cell r="K28">
            <v>154</v>
          </cell>
          <cell r="L28">
            <v>77</v>
          </cell>
          <cell r="M28">
            <v>0</v>
          </cell>
          <cell r="N28">
            <v>40</v>
          </cell>
          <cell r="O28">
            <v>111</v>
          </cell>
          <cell r="P28">
            <v>75</v>
          </cell>
          <cell r="Q28">
            <v>3</v>
          </cell>
          <cell r="R28">
            <v>0</v>
          </cell>
          <cell r="S28">
            <v>6</v>
          </cell>
          <cell r="T28">
            <v>0</v>
          </cell>
          <cell r="V28">
            <v>0</v>
          </cell>
          <cell r="W28">
            <v>260</v>
          </cell>
          <cell r="X28">
            <v>206</v>
          </cell>
          <cell r="Y28">
            <v>0</v>
          </cell>
          <cell r="Z28">
            <v>0</v>
          </cell>
          <cell r="AA28">
            <v>0</v>
          </cell>
          <cell r="AB28" t="str">
            <v>ASIR 004E</v>
          </cell>
          <cell r="AC28" t="str">
            <v>THP E</v>
          </cell>
          <cell r="AD28">
            <v>0</v>
          </cell>
          <cell r="AE28">
            <v>3.2000000001280569</v>
          </cell>
          <cell r="AF28">
            <v>0.19999999995343387</v>
          </cell>
          <cell r="AG28">
            <v>9.9999999999417923</v>
          </cell>
          <cell r="AH28">
            <v>0.65000000002328306</v>
          </cell>
          <cell r="AI28">
            <v>3.3500000000931323</v>
          </cell>
          <cell r="AJ28">
            <v>10.849999999918509</v>
          </cell>
          <cell r="AK28">
            <v>17.400000000139698</v>
          </cell>
          <cell r="AL28">
            <v>308</v>
          </cell>
          <cell r="AM28">
            <v>80</v>
          </cell>
          <cell r="AN28">
            <v>261</v>
          </cell>
          <cell r="AO28">
            <v>3</v>
          </cell>
          <cell r="AP28">
            <v>231</v>
          </cell>
          <cell r="AQ28">
            <v>40</v>
          </cell>
          <cell r="AR28">
            <v>186</v>
          </cell>
          <cell r="AS28">
            <v>3</v>
          </cell>
          <cell r="AT28">
            <v>6</v>
          </cell>
          <cell r="AU28">
            <v>0</v>
          </cell>
          <cell r="AV28">
            <v>271</v>
          </cell>
          <cell r="AW28">
            <v>189</v>
          </cell>
          <cell r="AX28">
            <v>6</v>
          </cell>
          <cell r="AY28">
            <v>466</v>
          </cell>
          <cell r="AZ28">
            <v>2</v>
          </cell>
          <cell r="BA28">
            <v>260</v>
          </cell>
          <cell r="BB28">
            <v>466</v>
          </cell>
          <cell r="BC28">
            <v>0</v>
          </cell>
          <cell r="BD28">
            <v>1.7923076923076924</v>
          </cell>
          <cell r="BE28">
            <v>46.600000000271251</v>
          </cell>
          <cell r="BF28">
            <v>26.000000000151342</v>
          </cell>
          <cell r="BG28">
            <v>5.4208333333299379</v>
          </cell>
          <cell r="BH28">
            <v>5.5541666666686069</v>
          </cell>
          <cell r="BI28">
            <v>5.5625</v>
          </cell>
          <cell r="BJ28">
            <v>5.9791666666642413</v>
          </cell>
          <cell r="BK28">
            <v>6.0062499999985448</v>
          </cell>
          <cell r="BL28">
            <v>6.1458333333357587</v>
          </cell>
        </row>
        <row r="29">
          <cell r="A29" t="str">
            <v>ASIR</v>
          </cell>
          <cell r="B29">
            <v>4</v>
          </cell>
          <cell r="C29" t="str">
            <v>E</v>
          </cell>
          <cell r="D29" t="str">
            <v>HAM</v>
          </cell>
          <cell r="E29">
            <v>36119.916666666664</v>
          </cell>
          <cell r="F29">
            <v>36120.138888888891</v>
          </cell>
          <cell r="G29">
            <v>36120.152777777781</v>
          </cell>
          <cell r="H29">
            <v>36120.895833333336</v>
          </cell>
          <cell r="I29">
            <v>36120.930555555555</v>
          </cell>
          <cell r="J29">
            <v>36121.125</v>
          </cell>
          <cell r="K29">
            <v>364</v>
          </cell>
          <cell r="L29">
            <v>140</v>
          </cell>
          <cell r="M29">
            <v>34</v>
          </cell>
          <cell r="N29">
            <v>16</v>
          </cell>
          <cell r="O29">
            <v>183</v>
          </cell>
          <cell r="P29">
            <v>105</v>
          </cell>
          <cell r="Q29">
            <v>74</v>
          </cell>
          <cell r="R29">
            <v>21</v>
          </cell>
          <cell r="S29">
            <v>8</v>
          </cell>
          <cell r="T29">
            <v>0</v>
          </cell>
          <cell r="U29">
            <v>0</v>
          </cell>
          <cell r="V29">
            <v>0</v>
          </cell>
          <cell r="W29">
            <v>200</v>
          </cell>
          <cell r="X29">
            <v>230</v>
          </cell>
          <cell r="Y29">
            <v>326</v>
          </cell>
          <cell r="Z29">
            <v>125</v>
          </cell>
          <cell r="AA29">
            <v>64</v>
          </cell>
          <cell r="AB29" t="str">
            <v>ASIR 004E</v>
          </cell>
          <cell r="AC29" t="str">
            <v>HAM E</v>
          </cell>
          <cell r="AD29">
            <v>0</v>
          </cell>
          <cell r="AE29">
            <v>5.3333333334303461</v>
          </cell>
          <cell r="AF29">
            <v>0.33333333337213844</v>
          </cell>
          <cell r="AG29">
            <v>17.833333333313931</v>
          </cell>
          <cell r="AH29">
            <v>0.83333333325572312</v>
          </cell>
          <cell r="AI29">
            <v>4.6666666666860692</v>
          </cell>
          <cell r="AJ29">
            <v>18.999999999941792</v>
          </cell>
          <cell r="AK29">
            <v>29.000000000058208</v>
          </cell>
          <cell r="AL29">
            <v>644</v>
          </cell>
          <cell r="AM29">
            <v>66</v>
          </cell>
          <cell r="AN29">
            <v>393</v>
          </cell>
          <cell r="AO29">
            <v>116</v>
          </cell>
          <cell r="AP29">
            <v>504</v>
          </cell>
          <cell r="AQ29">
            <v>50</v>
          </cell>
          <cell r="AR29">
            <v>288</v>
          </cell>
          <cell r="AS29">
            <v>95</v>
          </cell>
          <cell r="AT29">
            <v>8</v>
          </cell>
          <cell r="AU29">
            <v>0</v>
          </cell>
          <cell r="AV29">
            <v>554</v>
          </cell>
          <cell r="AW29">
            <v>383</v>
          </cell>
          <cell r="AX29">
            <v>8</v>
          </cell>
          <cell r="AY29">
            <v>945</v>
          </cell>
          <cell r="AZ29">
            <v>5</v>
          </cell>
          <cell r="BA29">
            <v>326</v>
          </cell>
          <cell r="BB29">
            <v>945</v>
          </cell>
          <cell r="BC29">
            <v>0</v>
          </cell>
          <cell r="BD29">
            <v>2.8987730061349692</v>
          </cell>
          <cell r="BE29">
            <v>52.99065420566513</v>
          </cell>
          <cell r="BF29">
            <v>18.28037383179559</v>
          </cell>
          <cell r="BG29">
            <v>6.9166666666642413</v>
          </cell>
          <cell r="BH29">
            <v>0.13888888889050577</v>
          </cell>
          <cell r="BI29">
            <v>0.15277777778101154</v>
          </cell>
          <cell r="BJ29">
            <v>0.89583333333575865</v>
          </cell>
          <cell r="BK29">
            <v>0.93055555555474712</v>
          </cell>
          <cell r="BL29">
            <v>1.125</v>
          </cell>
        </row>
        <row r="30">
          <cell r="A30" t="str">
            <v>ASIR</v>
          </cell>
          <cell r="B30">
            <v>4</v>
          </cell>
          <cell r="C30" t="str">
            <v>E</v>
          </cell>
          <cell r="D30" t="str">
            <v>ANR</v>
          </cell>
          <cell r="E30">
            <v>36121.625</v>
          </cell>
          <cell r="F30">
            <v>36122.041666666664</v>
          </cell>
          <cell r="G30">
            <v>36122.041666666664</v>
          </cell>
          <cell r="H30">
            <v>36122.573611111111</v>
          </cell>
          <cell r="I30">
            <v>36122.59375</v>
          </cell>
          <cell r="J30">
            <v>36122.833333333336</v>
          </cell>
          <cell r="K30">
            <v>328</v>
          </cell>
          <cell r="L30">
            <v>237</v>
          </cell>
          <cell r="M30">
            <v>0</v>
          </cell>
          <cell r="N30">
            <v>0</v>
          </cell>
          <cell r="O30">
            <v>166</v>
          </cell>
          <cell r="P30">
            <v>151</v>
          </cell>
          <cell r="Q30">
            <v>47</v>
          </cell>
          <cell r="R30">
            <v>41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530</v>
          </cell>
          <cell r="X30">
            <v>440</v>
          </cell>
          <cell r="Y30">
            <v>0</v>
          </cell>
          <cell r="Z30">
            <v>0</v>
          </cell>
          <cell r="AA30">
            <v>0</v>
          </cell>
          <cell r="AB30" t="str">
            <v>ASIR 004E</v>
          </cell>
          <cell r="AC30" t="str">
            <v>ANR E</v>
          </cell>
          <cell r="AD30">
            <v>0</v>
          </cell>
          <cell r="AE30">
            <v>9.9999999999417923</v>
          </cell>
          <cell r="AF30">
            <v>0</v>
          </cell>
          <cell r="AG30">
            <v>12.766666666720994</v>
          </cell>
          <cell r="AH30">
            <v>0.48333333333721384</v>
          </cell>
          <cell r="AI30">
            <v>5.7500000000582077</v>
          </cell>
          <cell r="AJ30">
            <v>13.250000000058208</v>
          </cell>
          <cell r="AK30">
            <v>29.000000000058208</v>
          </cell>
          <cell r="AL30">
            <v>802</v>
          </cell>
          <cell r="AM30">
            <v>0</v>
          </cell>
          <cell r="AN30">
            <v>468</v>
          </cell>
          <cell r="AO30">
            <v>129</v>
          </cell>
          <cell r="AP30">
            <v>565</v>
          </cell>
          <cell r="AQ30">
            <v>0</v>
          </cell>
          <cell r="AR30">
            <v>317</v>
          </cell>
          <cell r="AS30">
            <v>88</v>
          </cell>
          <cell r="AT30">
            <v>0</v>
          </cell>
          <cell r="AU30">
            <v>0</v>
          </cell>
          <cell r="AV30">
            <v>565</v>
          </cell>
          <cell r="AW30">
            <v>405</v>
          </cell>
          <cell r="AX30">
            <v>0</v>
          </cell>
          <cell r="AY30">
            <v>970</v>
          </cell>
          <cell r="AZ30">
            <v>2</v>
          </cell>
          <cell r="BA30">
            <v>530</v>
          </cell>
          <cell r="BB30">
            <v>970</v>
          </cell>
          <cell r="BC30">
            <v>0</v>
          </cell>
          <cell r="BD30">
            <v>1.8301886792452831</v>
          </cell>
          <cell r="BE30">
            <v>75.979112271217147</v>
          </cell>
          <cell r="BF30">
            <v>41.514360313139264</v>
          </cell>
          <cell r="BG30">
            <v>1.625</v>
          </cell>
          <cell r="BH30">
            <v>2.0416666666642413</v>
          </cell>
          <cell r="BI30">
            <v>2.0416666666642413</v>
          </cell>
          <cell r="BJ30">
            <v>2.5736111111109494</v>
          </cell>
          <cell r="BK30">
            <v>2.59375</v>
          </cell>
          <cell r="BL30">
            <v>2.8333333333357587</v>
          </cell>
        </row>
        <row r="31">
          <cell r="A31" t="str">
            <v>ASIR</v>
          </cell>
          <cell r="B31">
            <v>4</v>
          </cell>
          <cell r="C31" t="str">
            <v>E</v>
          </cell>
          <cell r="D31" t="str">
            <v>GIT</v>
          </cell>
          <cell r="E31">
            <v>36127.260416666664</v>
          </cell>
          <cell r="F31">
            <v>36127.329861111109</v>
          </cell>
          <cell r="G31">
            <v>36127.329861111109</v>
          </cell>
          <cell r="H31">
            <v>36127.899305555555</v>
          </cell>
          <cell r="I31">
            <v>36127.951388888891</v>
          </cell>
          <cell r="J31">
            <v>36127.995833333334</v>
          </cell>
          <cell r="K31">
            <v>233</v>
          </cell>
          <cell r="L31">
            <v>126</v>
          </cell>
          <cell r="M31">
            <v>250</v>
          </cell>
          <cell r="N31">
            <v>9</v>
          </cell>
          <cell r="O31">
            <v>33</v>
          </cell>
          <cell r="P31">
            <v>58</v>
          </cell>
          <cell r="Q31">
            <v>3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340</v>
          </cell>
          <cell r="X31">
            <v>372</v>
          </cell>
          <cell r="Y31">
            <v>0</v>
          </cell>
          <cell r="Z31">
            <v>0</v>
          </cell>
          <cell r="AA31">
            <v>0</v>
          </cell>
          <cell r="AB31" t="str">
            <v>ASIR 004E</v>
          </cell>
          <cell r="AC31" t="str">
            <v>GIT E</v>
          </cell>
          <cell r="AD31">
            <v>0</v>
          </cell>
          <cell r="AE31">
            <v>1.6666666666860692</v>
          </cell>
          <cell r="AF31">
            <v>0</v>
          </cell>
          <cell r="AG31">
            <v>13.666666666686069</v>
          </cell>
          <cell r="AH31">
            <v>1.2500000000582077</v>
          </cell>
          <cell r="AI31">
            <v>1.0666666666511446</v>
          </cell>
          <cell r="AJ31">
            <v>14.916666666744277</v>
          </cell>
          <cell r="AK31">
            <v>17.650000000081491</v>
          </cell>
          <cell r="AL31">
            <v>485</v>
          </cell>
          <cell r="AM31">
            <v>268</v>
          </cell>
          <cell r="AN31">
            <v>149</v>
          </cell>
          <cell r="AO31">
            <v>3</v>
          </cell>
          <cell r="AP31">
            <v>359</v>
          </cell>
          <cell r="AQ31">
            <v>259</v>
          </cell>
          <cell r="AR31">
            <v>91</v>
          </cell>
          <cell r="AS31">
            <v>3</v>
          </cell>
          <cell r="AT31">
            <v>0</v>
          </cell>
          <cell r="AU31">
            <v>0</v>
          </cell>
          <cell r="AV31">
            <v>618</v>
          </cell>
          <cell r="AW31">
            <v>94</v>
          </cell>
          <cell r="AX31">
            <v>0</v>
          </cell>
          <cell r="AY31">
            <v>712</v>
          </cell>
          <cell r="AZ31">
            <v>2</v>
          </cell>
          <cell r="BA31">
            <v>372</v>
          </cell>
          <cell r="BB31">
            <v>712</v>
          </cell>
          <cell r="BC31">
            <v>0</v>
          </cell>
          <cell r="BD31">
            <v>1.913978494623656</v>
          </cell>
          <cell r="BE31">
            <v>52.097560975535792</v>
          </cell>
          <cell r="BF31">
            <v>27.219512195083308</v>
          </cell>
          <cell r="BG31">
            <v>0.26041666666424135</v>
          </cell>
          <cell r="BH31">
            <v>0.32986111110949423</v>
          </cell>
          <cell r="BI31">
            <v>0.32986111110949423</v>
          </cell>
          <cell r="BJ31">
            <v>0.89930555555474712</v>
          </cell>
          <cell r="BK31">
            <v>0.95138888889050577</v>
          </cell>
          <cell r="BL31">
            <v>0.99583333333430346</v>
          </cell>
        </row>
        <row r="32">
          <cell r="A32" t="str">
            <v>AFRH</v>
          </cell>
          <cell r="B32">
            <v>5</v>
          </cell>
          <cell r="C32" t="str">
            <v>W</v>
          </cell>
          <cell r="D32" t="str">
            <v>GIT</v>
          </cell>
          <cell r="E32">
            <v>36117.679166666669</v>
          </cell>
          <cell r="F32">
            <v>36117.712500000001</v>
          </cell>
          <cell r="G32">
            <v>36117.791666666664</v>
          </cell>
          <cell r="H32">
            <v>36118.112500000003</v>
          </cell>
          <cell r="I32">
            <v>36118.232638888891</v>
          </cell>
          <cell r="J32">
            <v>36118.291666666664</v>
          </cell>
          <cell r="K32">
            <v>12</v>
          </cell>
          <cell r="L32">
            <v>22</v>
          </cell>
          <cell r="M32">
            <v>0</v>
          </cell>
          <cell r="N32">
            <v>0</v>
          </cell>
          <cell r="O32">
            <v>205</v>
          </cell>
          <cell r="P32">
            <v>122</v>
          </cell>
          <cell r="Q32">
            <v>10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179</v>
          </cell>
          <cell r="X32">
            <v>193</v>
          </cell>
          <cell r="Z32">
            <v>0</v>
          </cell>
          <cell r="AA32">
            <v>0</v>
          </cell>
          <cell r="AB32" t="str">
            <v>AFRH 005W</v>
          </cell>
          <cell r="AC32" t="str">
            <v>GIT W</v>
          </cell>
          <cell r="AD32">
            <v>0</v>
          </cell>
          <cell r="AE32">
            <v>0.79999999998835847</v>
          </cell>
          <cell r="AF32">
            <v>1.8999999999068677</v>
          </cell>
          <cell r="AG32">
            <v>7.7000000001280569</v>
          </cell>
          <cell r="AH32">
            <v>2.8833333333022892</v>
          </cell>
          <cell r="AI32">
            <v>1.4166666665696539</v>
          </cell>
          <cell r="AJ32">
            <v>12.483333333337214</v>
          </cell>
          <cell r="AK32">
            <v>14.699999999895226</v>
          </cell>
          <cell r="AL32">
            <v>56</v>
          </cell>
          <cell r="AM32">
            <v>0</v>
          </cell>
          <cell r="AN32">
            <v>449</v>
          </cell>
          <cell r="AO32">
            <v>12</v>
          </cell>
          <cell r="AP32">
            <v>34</v>
          </cell>
          <cell r="AQ32">
            <v>0</v>
          </cell>
          <cell r="AR32">
            <v>327</v>
          </cell>
          <cell r="AS32">
            <v>11</v>
          </cell>
          <cell r="AT32">
            <v>0</v>
          </cell>
          <cell r="AU32">
            <v>0</v>
          </cell>
          <cell r="AV32">
            <v>34</v>
          </cell>
          <cell r="AW32">
            <v>338</v>
          </cell>
          <cell r="AX32">
            <v>0</v>
          </cell>
          <cell r="AY32">
            <v>372</v>
          </cell>
          <cell r="AZ32">
            <v>2</v>
          </cell>
          <cell r="BA32">
            <v>193</v>
          </cell>
          <cell r="BB32">
            <v>372</v>
          </cell>
          <cell r="BC32">
            <v>0</v>
          </cell>
          <cell r="BD32">
            <v>1.927461139896373</v>
          </cell>
          <cell r="BE32">
            <v>48.311688310884854</v>
          </cell>
          <cell r="BF32">
            <v>25.064935064518217</v>
          </cell>
          <cell r="BG32">
            <v>4.6791666666686069</v>
          </cell>
          <cell r="BH32">
            <v>4.7125000000014552</v>
          </cell>
          <cell r="BI32">
            <v>4.7916666666642413</v>
          </cell>
          <cell r="BJ32">
            <v>5.1125000000029104</v>
          </cell>
          <cell r="BK32">
            <v>5.2326388888905058</v>
          </cell>
          <cell r="BL32">
            <v>5.2916666666642413</v>
          </cell>
        </row>
        <row r="33">
          <cell r="A33" t="str">
            <v>AFRH</v>
          </cell>
          <cell r="B33">
            <v>5</v>
          </cell>
          <cell r="C33" t="str">
            <v>E</v>
          </cell>
          <cell r="D33" t="str">
            <v>RTM</v>
          </cell>
          <cell r="E33">
            <v>36123.199999999997</v>
          </cell>
          <cell r="F33">
            <v>36123.362500000003</v>
          </cell>
          <cell r="G33">
            <v>36123.375</v>
          </cell>
          <cell r="H33">
            <v>36124.366666666669</v>
          </cell>
          <cell r="I33">
            <v>36124.420138888891</v>
          </cell>
          <cell r="J33">
            <v>36124.5</v>
          </cell>
          <cell r="K33">
            <v>247</v>
          </cell>
          <cell r="L33">
            <v>80</v>
          </cell>
          <cell r="M33">
            <v>25</v>
          </cell>
          <cell r="N33">
            <v>132</v>
          </cell>
          <cell r="O33">
            <v>211</v>
          </cell>
          <cell r="P33">
            <v>130</v>
          </cell>
          <cell r="Q33">
            <v>15</v>
          </cell>
          <cell r="R33">
            <v>8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407</v>
          </cell>
          <cell r="X33">
            <v>445</v>
          </cell>
          <cell r="Y33">
            <v>0</v>
          </cell>
          <cell r="Z33">
            <v>0</v>
          </cell>
          <cell r="AA33">
            <v>0</v>
          </cell>
          <cell r="AB33" t="str">
            <v>AFRH 005E</v>
          </cell>
          <cell r="AC33" t="str">
            <v>RTM E</v>
          </cell>
          <cell r="AD33">
            <v>0</v>
          </cell>
          <cell r="AE33">
            <v>3.9000000001396984</v>
          </cell>
          <cell r="AF33">
            <v>0.29999999993015081</v>
          </cell>
          <cell r="AG33">
            <v>23.800000000046566</v>
          </cell>
          <cell r="AH33">
            <v>1.2833333333255723</v>
          </cell>
          <cell r="AI33">
            <v>1.9166666666278616</v>
          </cell>
          <cell r="AJ33">
            <v>25.383333333302289</v>
          </cell>
          <cell r="AK33">
            <v>31.200000000069849</v>
          </cell>
          <cell r="AL33">
            <v>407</v>
          </cell>
          <cell r="AM33">
            <v>289</v>
          </cell>
          <cell r="AN33">
            <v>471</v>
          </cell>
          <cell r="AO33">
            <v>31</v>
          </cell>
          <cell r="AP33">
            <v>327</v>
          </cell>
          <cell r="AQ33">
            <v>157</v>
          </cell>
          <cell r="AR33">
            <v>341</v>
          </cell>
          <cell r="AS33">
            <v>23</v>
          </cell>
          <cell r="AT33">
            <v>4</v>
          </cell>
          <cell r="AU33">
            <v>0</v>
          </cell>
          <cell r="AV33">
            <v>484</v>
          </cell>
          <cell r="AW33">
            <v>364</v>
          </cell>
          <cell r="AX33">
            <v>4</v>
          </cell>
          <cell r="AY33">
            <v>852</v>
          </cell>
          <cell r="AZ33">
            <v>2</v>
          </cell>
          <cell r="BA33">
            <v>445</v>
          </cell>
          <cell r="BB33">
            <v>852</v>
          </cell>
          <cell r="BC33">
            <v>0</v>
          </cell>
          <cell r="BD33">
            <v>1.9146067415730337</v>
          </cell>
          <cell r="BE33">
            <v>35.798319327661048</v>
          </cell>
          <cell r="BF33">
            <v>18.697478991560054</v>
          </cell>
          <cell r="BG33">
            <v>3.1999999999970896</v>
          </cell>
          <cell r="BH33">
            <v>3.3625000000029104</v>
          </cell>
          <cell r="BI33">
            <v>3.375</v>
          </cell>
          <cell r="BJ33">
            <v>4.3666666666686069</v>
          </cell>
          <cell r="BK33">
            <v>4.4201388888905058</v>
          </cell>
          <cell r="BL33">
            <v>4.5</v>
          </cell>
        </row>
        <row r="34">
          <cell r="A34" t="str">
            <v>AFRH</v>
          </cell>
          <cell r="B34">
            <v>5</v>
          </cell>
          <cell r="C34" t="str">
            <v>E</v>
          </cell>
          <cell r="D34" t="str">
            <v>THP</v>
          </cell>
          <cell r="E34">
            <v>36124.708333333336</v>
          </cell>
          <cell r="F34">
            <v>36124.866666666669</v>
          </cell>
          <cell r="G34">
            <v>36124.875</v>
          </cell>
          <cell r="H34">
            <v>36125.5</v>
          </cell>
          <cell r="I34">
            <v>36125.554166666669</v>
          </cell>
          <cell r="J34">
            <v>36125.666666666664</v>
          </cell>
          <cell r="K34">
            <v>122</v>
          </cell>
          <cell r="L34">
            <v>77</v>
          </cell>
          <cell r="M34">
            <v>0</v>
          </cell>
          <cell r="N34">
            <v>54</v>
          </cell>
          <cell r="O34">
            <v>121</v>
          </cell>
          <cell r="P34">
            <v>66</v>
          </cell>
          <cell r="Q34">
            <v>2</v>
          </cell>
          <cell r="R34">
            <v>0</v>
          </cell>
          <cell r="S34">
            <v>15</v>
          </cell>
          <cell r="T34">
            <v>0</v>
          </cell>
          <cell r="V34">
            <v>0</v>
          </cell>
          <cell r="W34">
            <v>260</v>
          </cell>
          <cell r="X34">
            <v>197</v>
          </cell>
          <cell r="Y34">
            <v>0</v>
          </cell>
          <cell r="Z34">
            <v>0</v>
          </cell>
          <cell r="AA34">
            <v>0</v>
          </cell>
          <cell r="AB34" t="str">
            <v>AFRH 005E</v>
          </cell>
          <cell r="AC34" t="str">
            <v>THP E</v>
          </cell>
          <cell r="AD34">
            <v>0</v>
          </cell>
          <cell r="AE34">
            <v>3.7999999999883585</v>
          </cell>
          <cell r="AF34">
            <v>0.19999999995343387</v>
          </cell>
          <cell r="AG34">
            <v>15</v>
          </cell>
          <cell r="AH34">
            <v>1.3000000000465661</v>
          </cell>
          <cell r="AI34">
            <v>2.6999999998952262</v>
          </cell>
          <cell r="AJ34">
            <v>16.5</v>
          </cell>
          <cell r="AK34">
            <v>22.999999999883585</v>
          </cell>
          <cell r="AL34">
            <v>276</v>
          </cell>
          <cell r="AM34">
            <v>108</v>
          </cell>
          <cell r="AN34">
            <v>253</v>
          </cell>
          <cell r="AO34">
            <v>2</v>
          </cell>
          <cell r="AP34">
            <v>199</v>
          </cell>
          <cell r="AQ34">
            <v>54</v>
          </cell>
          <cell r="AR34">
            <v>187</v>
          </cell>
          <cell r="AS34">
            <v>2</v>
          </cell>
          <cell r="AT34">
            <v>15</v>
          </cell>
          <cell r="AU34">
            <v>0</v>
          </cell>
          <cell r="AV34">
            <v>253</v>
          </cell>
          <cell r="AW34">
            <v>189</v>
          </cell>
          <cell r="AX34">
            <v>15</v>
          </cell>
          <cell r="AY34">
            <v>457</v>
          </cell>
          <cell r="AZ34">
            <v>2</v>
          </cell>
          <cell r="BA34">
            <v>260</v>
          </cell>
          <cell r="BB34">
            <v>457</v>
          </cell>
          <cell r="BC34">
            <v>0</v>
          </cell>
          <cell r="BD34">
            <v>1.7576923076923077</v>
          </cell>
          <cell r="BE34">
            <v>30.466666666666665</v>
          </cell>
          <cell r="BF34">
            <v>17.333333333333332</v>
          </cell>
          <cell r="BG34">
            <v>4.7083333333357587</v>
          </cell>
          <cell r="BH34">
            <v>4.8666666666686069</v>
          </cell>
          <cell r="BI34">
            <v>4.875</v>
          </cell>
          <cell r="BJ34">
            <v>5.5</v>
          </cell>
          <cell r="BK34">
            <v>5.5541666666686069</v>
          </cell>
          <cell r="BL34">
            <v>5.6666666666642413</v>
          </cell>
        </row>
        <row r="35">
          <cell r="A35" t="str">
            <v>AFRH</v>
          </cell>
          <cell r="B35">
            <v>5</v>
          </cell>
          <cell r="C35" t="str">
            <v>E</v>
          </cell>
          <cell r="D35" t="str">
            <v>HAM</v>
          </cell>
          <cell r="E35">
            <v>36126.5625</v>
          </cell>
          <cell r="F35">
            <v>36126.8125</v>
          </cell>
          <cell r="G35">
            <v>36126.822916666664</v>
          </cell>
          <cell r="H35">
            <v>36127.708333333336</v>
          </cell>
          <cell r="I35">
            <v>36127.8125</v>
          </cell>
          <cell r="J35">
            <v>36128.008333333331</v>
          </cell>
          <cell r="K35">
            <v>276</v>
          </cell>
          <cell r="L35">
            <v>233</v>
          </cell>
          <cell r="M35">
            <v>0</v>
          </cell>
          <cell r="N35">
            <v>0</v>
          </cell>
          <cell r="O35">
            <v>179</v>
          </cell>
          <cell r="P35">
            <v>128</v>
          </cell>
          <cell r="Q35">
            <v>78</v>
          </cell>
          <cell r="R35">
            <v>37</v>
          </cell>
          <cell r="S35">
            <v>9</v>
          </cell>
          <cell r="T35">
            <v>0</v>
          </cell>
          <cell r="U35">
            <v>0</v>
          </cell>
          <cell r="V35">
            <v>0</v>
          </cell>
          <cell r="W35">
            <v>415</v>
          </cell>
          <cell r="X35">
            <v>465</v>
          </cell>
          <cell r="Y35">
            <v>60</v>
          </cell>
          <cell r="Z35">
            <v>0</v>
          </cell>
          <cell r="AA35">
            <v>0</v>
          </cell>
          <cell r="AB35" t="str">
            <v>AFRH 005E</v>
          </cell>
          <cell r="AC35" t="str">
            <v>HAM E</v>
          </cell>
          <cell r="AD35">
            <v>0</v>
          </cell>
          <cell r="AE35">
            <v>6</v>
          </cell>
          <cell r="AF35">
            <v>0.24999999994179234</v>
          </cell>
          <cell r="AG35">
            <v>21.250000000116415</v>
          </cell>
          <cell r="AH35">
            <v>2.4999999999417923</v>
          </cell>
          <cell r="AI35">
            <v>4.6999999999534339</v>
          </cell>
          <cell r="AJ35">
            <v>24</v>
          </cell>
          <cell r="AK35">
            <v>34.699999999953434</v>
          </cell>
          <cell r="AL35">
            <v>742</v>
          </cell>
          <cell r="AM35">
            <v>0</v>
          </cell>
          <cell r="AN35">
            <v>435</v>
          </cell>
          <cell r="AO35">
            <v>152</v>
          </cell>
          <cell r="AP35">
            <v>509</v>
          </cell>
          <cell r="AQ35">
            <v>0</v>
          </cell>
          <cell r="AR35">
            <v>307</v>
          </cell>
          <cell r="AS35">
            <v>115</v>
          </cell>
          <cell r="AT35">
            <v>9</v>
          </cell>
          <cell r="AU35">
            <v>0</v>
          </cell>
          <cell r="AV35">
            <v>509</v>
          </cell>
          <cell r="AW35">
            <v>422</v>
          </cell>
          <cell r="AX35">
            <v>9</v>
          </cell>
          <cell r="AY35">
            <v>940</v>
          </cell>
          <cell r="AZ35">
            <v>3</v>
          </cell>
          <cell r="BA35">
            <v>465</v>
          </cell>
          <cell r="BB35">
            <v>940</v>
          </cell>
          <cell r="BC35">
            <v>0</v>
          </cell>
          <cell r="BD35">
            <v>2.021505376344086</v>
          </cell>
          <cell r="BE35">
            <v>44.23529411740472</v>
          </cell>
          <cell r="BF35">
            <v>21.882352941056592</v>
          </cell>
          <cell r="BG35">
            <v>6.5625</v>
          </cell>
          <cell r="BH35">
            <v>6.8125</v>
          </cell>
          <cell r="BI35">
            <v>6.8229166666642413</v>
          </cell>
          <cell r="BJ35">
            <v>0.70833333333575865</v>
          </cell>
          <cell r="BK35">
            <v>0.8125</v>
          </cell>
          <cell r="BL35">
            <v>1.0083333333313931</v>
          </cell>
        </row>
        <row r="36">
          <cell r="A36" t="str">
            <v>AFRH</v>
          </cell>
          <cell r="B36">
            <v>5</v>
          </cell>
          <cell r="C36" t="str">
            <v>E</v>
          </cell>
          <cell r="D36" t="str">
            <v>ANR</v>
          </cell>
          <cell r="E36">
            <v>36128.887499999997</v>
          </cell>
          <cell r="F36">
            <v>36129.162499999999</v>
          </cell>
          <cell r="G36">
            <v>36129.166666666664</v>
          </cell>
          <cell r="H36">
            <v>36129.75</v>
          </cell>
          <cell r="I36">
            <v>36129.791666666664</v>
          </cell>
          <cell r="J36">
            <v>36130.083333333336</v>
          </cell>
          <cell r="K36">
            <v>314</v>
          </cell>
          <cell r="L36">
            <v>257</v>
          </cell>
          <cell r="M36">
            <v>0</v>
          </cell>
          <cell r="N36">
            <v>50</v>
          </cell>
          <cell r="O36">
            <v>147</v>
          </cell>
          <cell r="P36">
            <v>50</v>
          </cell>
          <cell r="Q36">
            <v>4</v>
          </cell>
          <cell r="R36">
            <v>27</v>
          </cell>
          <cell r="S36">
            <v>10</v>
          </cell>
          <cell r="T36">
            <v>0</v>
          </cell>
          <cell r="U36">
            <v>0</v>
          </cell>
          <cell r="V36">
            <v>0</v>
          </cell>
          <cell r="W36">
            <v>420</v>
          </cell>
          <cell r="X36">
            <v>439</v>
          </cell>
          <cell r="Y36">
            <v>0</v>
          </cell>
          <cell r="Z36">
            <v>0</v>
          </cell>
          <cell r="AA36">
            <v>0</v>
          </cell>
          <cell r="AB36" t="str">
            <v>AFRH 005E</v>
          </cell>
          <cell r="AC36" t="str">
            <v>ANR E</v>
          </cell>
          <cell r="AD36">
            <v>0</v>
          </cell>
          <cell r="AE36">
            <v>6.6000000000349246</v>
          </cell>
          <cell r="AF36">
            <v>9.9999999976716936E-2</v>
          </cell>
          <cell r="AG36">
            <v>14.000000000058208</v>
          </cell>
          <cell r="AH36">
            <v>0.99999999994179234</v>
          </cell>
          <cell r="AI36">
            <v>7.0000000001164153</v>
          </cell>
          <cell r="AJ36">
            <v>15.099999999976717</v>
          </cell>
          <cell r="AK36">
            <v>28.700000000128057</v>
          </cell>
          <cell r="AL36">
            <v>828</v>
          </cell>
          <cell r="AM36">
            <v>100</v>
          </cell>
          <cell r="AN36">
            <v>247</v>
          </cell>
          <cell r="AO36">
            <v>58</v>
          </cell>
          <cell r="AP36">
            <v>571</v>
          </cell>
          <cell r="AQ36">
            <v>50</v>
          </cell>
          <cell r="AR36">
            <v>197</v>
          </cell>
          <cell r="AS36">
            <v>31</v>
          </cell>
          <cell r="AT36">
            <v>10</v>
          </cell>
          <cell r="AU36">
            <v>0</v>
          </cell>
          <cell r="AV36">
            <v>621</v>
          </cell>
          <cell r="AW36">
            <v>228</v>
          </cell>
          <cell r="AX36">
            <v>10</v>
          </cell>
          <cell r="AY36">
            <v>859</v>
          </cell>
          <cell r="AZ36">
            <v>2</v>
          </cell>
          <cell r="BA36">
            <v>439</v>
          </cell>
          <cell r="BB36">
            <v>859</v>
          </cell>
          <cell r="BC36">
            <v>0</v>
          </cell>
          <cell r="BD36">
            <v>1.9567198177676537</v>
          </cell>
          <cell r="BE36">
            <v>61.357142856887755</v>
          </cell>
          <cell r="BF36">
            <v>31.357142857012487</v>
          </cell>
          <cell r="BG36">
            <v>1.8874999999970896</v>
          </cell>
          <cell r="BH36">
            <v>2.1624999999985448</v>
          </cell>
          <cell r="BI36">
            <v>2.1666666666642413</v>
          </cell>
          <cell r="BJ36">
            <v>2.75</v>
          </cell>
          <cell r="BK36">
            <v>2.7916666666642413</v>
          </cell>
          <cell r="BL36">
            <v>3.0833333333357587</v>
          </cell>
        </row>
        <row r="37">
          <cell r="A37" t="str">
            <v>AFRH</v>
          </cell>
          <cell r="B37">
            <v>5</v>
          </cell>
          <cell r="C37" t="str">
            <v>E</v>
          </cell>
          <cell r="D37" t="str">
            <v>GIT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 t="str">
            <v>AFRH 005E</v>
          </cell>
          <cell r="AC37" t="str">
            <v>GIT E</v>
          </cell>
          <cell r="AD37">
            <v>3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 t="str">
            <v>N/A</v>
          </cell>
          <cell r="AM37" t="str">
            <v>N/A</v>
          </cell>
          <cell r="AN37" t="str">
            <v>N/A</v>
          </cell>
          <cell r="AO37" t="str">
            <v>N/A</v>
          </cell>
          <cell r="AP37" t="str">
            <v>N/A</v>
          </cell>
          <cell r="AQ37" t="str">
            <v>N/A</v>
          </cell>
          <cell r="AR37" t="str">
            <v>N/A</v>
          </cell>
          <cell r="AS37" t="str">
            <v>N/A</v>
          </cell>
          <cell r="AT37">
            <v>0</v>
          </cell>
          <cell r="AU37">
            <v>0</v>
          </cell>
          <cell r="AV37" t="str">
            <v>N/A</v>
          </cell>
          <cell r="AW37" t="str">
            <v>N/A</v>
          </cell>
          <cell r="AX37" t="str">
            <v>N/A</v>
          </cell>
          <cell r="AY37" t="str">
            <v>N/A</v>
          </cell>
          <cell r="AZ37" t="str">
            <v>N/A</v>
          </cell>
          <cell r="BA37" t="str">
            <v>N/A</v>
          </cell>
          <cell r="BB37" t="str">
            <v>N/A</v>
          </cell>
          <cell r="BC37" t="str">
            <v>N/A</v>
          </cell>
          <cell r="BD37" t="str">
            <v>N/A</v>
          </cell>
          <cell r="BE37" t="str">
            <v>N/A</v>
          </cell>
          <cell r="BF37" t="str">
            <v>N/A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A38" t="str">
            <v>ABDA</v>
          </cell>
          <cell r="B38">
            <v>6</v>
          </cell>
          <cell r="C38" t="str">
            <v>W</v>
          </cell>
          <cell r="D38" t="str">
            <v>GIT</v>
          </cell>
          <cell r="E38">
            <v>36124.5</v>
          </cell>
          <cell r="F38">
            <v>36126.020833333336</v>
          </cell>
          <cell r="G38">
            <v>36126.041666666664</v>
          </cell>
          <cell r="H38">
            <v>36126.53125</v>
          </cell>
          <cell r="I38">
            <v>36126.611111111109</v>
          </cell>
          <cell r="J38">
            <v>36126.673611111109</v>
          </cell>
          <cell r="K38">
            <v>59</v>
          </cell>
          <cell r="L38">
            <v>79</v>
          </cell>
          <cell r="M38">
            <v>0</v>
          </cell>
          <cell r="N38">
            <v>0</v>
          </cell>
          <cell r="O38">
            <v>231</v>
          </cell>
          <cell r="P38">
            <v>84</v>
          </cell>
          <cell r="Q38">
            <v>10</v>
          </cell>
          <cell r="R38">
            <v>6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217</v>
          </cell>
          <cell r="X38">
            <v>252</v>
          </cell>
          <cell r="Z38">
            <v>0</v>
          </cell>
          <cell r="AA38">
            <v>0</v>
          </cell>
          <cell r="AB38" t="str">
            <v>ABDA 006W</v>
          </cell>
          <cell r="AC38" t="str">
            <v>GIT W</v>
          </cell>
          <cell r="AD38">
            <v>0</v>
          </cell>
          <cell r="AE38">
            <v>36.500000000058208</v>
          </cell>
          <cell r="AF38">
            <v>0.49999999988358468</v>
          </cell>
          <cell r="AG38">
            <v>11.750000000058208</v>
          </cell>
          <cell r="AH38">
            <v>1.9166666666278616</v>
          </cell>
          <cell r="AI38">
            <v>1.5</v>
          </cell>
          <cell r="AJ38">
            <v>14.166666666569654</v>
          </cell>
          <cell r="AK38">
            <v>52.166666666627862</v>
          </cell>
          <cell r="AL38">
            <v>217</v>
          </cell>
          <cell r="AM38">
            <v>0</v>
          </cell>
          <cell r="AN38">
            <v>399</v>
          </cell>
          <cell r="AO38">
            <v>22</v>
          </cell>
          <cell r="AP38">
            <v>138</v>
          </cell>
          <cell r="AQ38">
            <v>0</v>
          </cell>
          <cell r="AR38">
            <v>315</v>
          </cell>
          <cell r="AS38">
            <v>16</v>
          </cell>
          <cell r="AT38">
            <v>0</v>
          </cell>
          <cell r="AU38">
            <v>0</v>
          </cell>
          <cell r="AV38">
            <v>138</v>
          </cell>
          <cell r="AW38">
            <v>331</v>
          </cell>
          <cell r="AX38">
            <v>0</v>
          </cell>
          <cell r="AY38">
            <v>469</v>
          </cell>
          <cell r="AZ38">
            <v>2</v>
          </cell>
          <cell r="BA38">
            <v>252</v>
          </cell>
          <cell r="BB38">
            <v>469</v>
          </cell>
          <cell r="BC38">
            <v>0</v>
          </cell>
          <cell r="BD38">
            <v>1.8611111111111112</v>
          </cell>
          <cell r="BE38">
            <v>39.914893616823548</v>
          </cell>
          <cell r="BF38">
            <v>21.446808510532055</v>
          </cell>
          <cell r="BG38">
            <v>4.5</v>
          </cell>
          <cell r="BH38">
            <v>6.0208333333357587</v>
          </cell>
          <cell r="BI38">
            <v>6.0416666666642413</v>
          </cell>
          <cell r="BJ38">
            <v>6.53125</v>
          </cell>
          <cell r="BK38">
            <v>6.6111111111094942</v>
          </cell>
          <cell r="BL38">
            <v>6.6736111111094942</v>
          </cell>
        </row>
        <row r="39">
          <cell r="A39" t="str">
            <v>ABDA</v>
          </cell>
          <cell r="B39">
            <v>6</v>
          </cell>
          <cell r="C39" t="str">
            <v>E</v>
          </cell>
          <cell r="D39" t="str">
            <v>RTM</v>
          </cell>
          <cell r="E39">
            <v>36131.208333333336</v>
          </cell>
          <cell r="F39">
            <v>36131.336805555555</v>
          </cell>
          <cell r="G39">
            <v>36131.354166666664</v>
          </cell>
          <cell r="H39">
            <v>36132.074999999997</v>
          </cell>
          <cell r="I39">
            <v>36132.131944444445</v>
          </cell>
          <cell r="J39">
            <v>36132.270833333336</v>
          </cell>
          <cell r="K39">
            <v>157</v>
          </cell>
          <cell r="L39">
            <v>84</v>
          </cell>
          <cell r="M39">
            <v>0</v>
          </cell>
          <cell r="N39">
            <v>0</v>
          </cell>
          <cell r="O39">
            <v>199</v>
          </cell>
          <cell r="P39">
            <v>202</v>
          </cell>
          <cell r="Q39">
            <v>23</v>
          </cell>
          <cell r="R39">
            <v>20</v>
          </cell>
          <cell r="S39">
            <v>13</v>
          </cell>
          <cell r="T39">
            <v>0</v>
          </cell>
          <cell r="U39">
            <v>0</v>
          </cell>
          <cell r="V39">
            <v>0</v>
          </cell>
          <cell r="W39">
            <v>380</v>
          </cell>
          <cell r="X39">
            <v>318</v>
          </cell>
          <cell r="Y39">
            <v>0</v>
          </cell>
          <cell r="Z39">
            <v>0</v>
          </cell>
          <cell r="AA39">
            <v>0</v>
          </cell>
          <cell r="AB39" t="str">
            <v>ABDA 006E</v>
          </cell>
          <cell r="AC39" t="str">
            <v>RTM E</v>
          </cell>
          <cell r="AD39">
            <v>0</v>
          </cell>
          <cell r="AE39">
            <v>3.0833333332557231</v>
          </cell>
          <cell r="AF39">
            <v>0.41666666662786156</v>
          </cell>
          <cell r="AG39">
            <v>17.299999999988358</v>
          </cell>
          <cell r="AH39">
            <v>1.3666666667559184</v>
          </cell>
          <cell r="AI39">
            <v>3.3333333333721384</v>
          </cell>
          <cell r="AJ39">
            <v>19.083333333372138</v>
          </cell>
          <cell r="AK39">
            <v>25.5</v>
          </cell>
          <cell r="AL39">
            <v>325</v>
          </cell>
          <cell r="AM39">
            <v>0</v>
          </cell>
          <cell r="AN39">
            <v>603</v>
          </cell>
          <cell r="AO39">
            <v>63</v>
          </cell>
          <cell r="AP39">
            <v>241</v>
          </cell>
          <cell r="AQ39">
            <v>0</v>
          </cell>
          <cell r="AR39">
            <v>401</v>
          </cell>
          <cell r="AS39">
            <v>43</v>
          </cell>
          <cell r="AT39">
            <v>13</v>
          </cell>
          <cell r="AU39">
            <v>0</v>
          </cell>
          <cell r="AV39">
            <v>241</v>
          </cell>
          <cell r="AW39">
            <v>444</v>
          </cell>
          <cell r="AX39">
            <v>13</v>
          </cell>
          <cell r="AY39">
            <v>698</v>
          </cell>
          <cell r="AZ39">
            <v>2</v>
          </cell>
          <cell r="BA39">
            <v>380</v>
          </cell>
          <cell r="BB39">
            <v>698</v>
          </cell>
          <cell r="BC39">
            <v>0</v>
          </cell>
          <cell r="BD39">
            <v>1.8368421052631578</v>
          </cell>
          <cell r="BE39">
            <v>40.346820809275705</v>
          </cell>
          <cell r="BF39">
            <v>21.965317919089927</v>
          </cell>
          <cell r="BG39">
            <v>4.2083333333357587</v>
          </cell>
          <cell r="BH39">
            <v>4.3368055555547471</v>
          </cell>
          <cell r="BI39">
            <v>4.3541666666642413</v>
          </cell>
          <cell r="BJ39">
            <v>5.0749999999970896</v>
          </cell>
          <cell r="BK39">
            <v>5.1319444444452529</v>
          </cell>
          <cell r="BL39">
            <v>5.2708333333357587</v>
          </cell>
        </row>
        <row r="40">
          <cell r="A40" t="str">
            <v>ABDA</v>
          </cell>
          <cell r="B40">
            <v>6</v>
          </cell>
          <cell r="C40" t="str">
            <v>E</v>
          </cell>
          <cell r="D40" t="str">
            <v>THP</v>
          </cell>
          <cell r="E40">
            <v>36132.416666666664</v>
          </cell>
          <cell r="F40">
            <v>36132.550000000003</v>
          </cell>
          <cell r="G40">
            <v>36132.5625</v>
          </cell>
          <cell r="H40">
            <v>36133.041666666664</v>
          </cell>
          <cell r="I40">
            <v>36133.106249999997</v>
          </cell>
          <cell r="J40">
            <v>36133.208333333336</v>
          </cell>
          <cell r="K40">
            <v>159</v>
          </cell>
          <cell r="L40">
            <v>62</v>
          </cell>
          <cell r="M40">
            <v>0</v>
          </cell>
          <cell r="N40">
            <v>53</v>
          </cell>
          <cell r="O40">
            <v>115</v>
          </cell>
          <cell r="P40">
            <v>77</v>
          </cell>
          <cell r="Q40">
            <v>3</v>
          </cell>
          <cell r="R40">
            <v>1</v>
          </cell>
          <cell r="S40">
            <v>6</v>
          </cell>
          <cell r="T40">
            <v>0</v>
          </cell>
          <cell r="V40">
            <v>0</v>
          </cell>
          <cell r="W40">
            <v>296</v>
          </cell>
          <cell r="X40">
            <v>180</v>
          </cell>
          <cell r="Y40">
            <v>0</v>
          </cell>
          <cell r="Z40">
            <v>0</v>
          </cell>
          <cell r="AA40">
            <v>0</v>
          </cell>
          <cell r="AB40" t="str">
            <v>ABDA 006E</v>
          </cell>
          <cell r="AC40" t="str">
            <v>THP E</v>
          </cell>
          <cell r="AD40">
            <v>0</v>
          </cell>
          <cell r="AE40">
            <v>3.2000000001280569</v>
          </cell>
          <cell r="AF40">
            <v>0.29999999993015081</v>
          </cell>
          <cell r="AG40">
            <v>11.499999999941792</v>
          </cell>
          <cell r="AH40">
            <v>1.5499999999883585</v>
          </cell>
          <cell r="AI40">
            <v>2.4500000001280569</v>
          </cell>
          <cell r="AJ40">
            <v>13.349999999860302</v>
          </cell>
          <cell r="AK40">
            <v>19.000000000116415</v>
          </cell>
          <cell r="AL40">
            <v>283</v>
          </cell>
          <cell r="AM40">
            <v>106</v>
          </cell>
          <cell r="AN40">
            <v>269</v>
          </cell>
          <cell r="AO40">
            <v>5</v>
          </cell>
          <cell r="AP40">
            <v>221</v>
          </cell>
          <cell r="AQ40">
            <v>53</v>
          </cell>
          <cell r="AR40">
            <v>192</v>
          </cell>
          <cell r="AS40">
            <v>4</v>
          </cell>
          <cell r="AT40">
            <v>6</v>
          </cell>
          <cell r="AU40">
            <v>0</v>
          </cell>
          <cell r="AV40">
            <v>274</v>
          </cell>
          <cell r="AW40">
            <v>196</v>
          </cell>
          <cell r="AX40">
            <v>6</v>
          </cell>
          <cell r="AY40">
            <v>476</v>
          </cell>
          <cell r="AZ40">
            <v>2</v>
          </cell>
          <cell r="BA40">
            <v>296</v>
          </cell>
          <cell r="BB40">
            <v>476</v>
          </cell>
          <cell r="BC40">
            <v>0</v>
          </cell>
          <cell r="BD40">
            <v>1.6081081081081081</v>
          </cell>
          <cell r="BE40">
            <v>41.39130434803559</v>
          </cell>
          <cell r="BF40">
            <v>25.739130434912887</v>
          </cell>
          <cell r="BG40">
            <v>5.4166666666642413</v>
          </cell>
          <cell r="BH40">
            <v>5.5500000000029104</v>
          </cell>
          <cell r="BI40">
            <v>5.5625</v>
          </cell>
          <cell r="BJ40">
            <v>6.0416666666642413</v>
          </cell>
          <cell r="BK40">
            <v>6.1062499999970896</v>
          </cell>
          <cell r="BL40">
            <v>6.2083333333357587</v>
          </cell>
        </row>
        <row r="41">
          <cell r="A41" t="str">
            <v>ABDA</v>
          </cell>
          <cell r="B41">
            <v>6</v>
          </cell>
          <cell r="C41" t="str">
            <v>E</v>
          </cell>
          <cell r="D41" t="str">
            <v>HAM</v>
          </cell>
          <cell r="E41">
            <v>36133.92083333333</v>
          </cell>
          <cell r="F41">
            <v>36134.112500000003</v>
          </cell>
          <cell r="G41">
            <v>36134.291666666664</v>
          </cell>
          <cell r="H41">
            <v>36134.999305555553</v>
          </cell>
          <cell r="I41">
            <v>36135.104166666664</v>
          </cell>
          <cell r="J41">
            <v>36135.291666666664</v>
          </cell>
          <cell r="K41">
            <v>335</v>
          </cell>
          <cell r="L41">
            <v>136</v>
          </cell>
          <cell r="M41">
            <v>0</v>
          </cell>
          <cell r="N41">
            <v>5</v>
          </cell>
          <cell r="O41">
            <v>201</v>
          </cell>
          <cell r="P41">
            <v>107</v>
          </cell>
          <cell r="Q41">
            <v>36</v>
          </cell>
          <cell r="R41">
            <v>38</v>
          </cell>
          <cell r="S41">
            <v>3</v>
          </cell>
          <cell r="T41">
            <v>0</v>
          </cell>
          <cell r="U41">
            <v>0</v>
          </cell>
          <cell r="V41">
            <v>0</v>
          </cell>
          <cell r="W41">
            <v>200</v>
          </cell>
          <cell r="X41">
            <v>230</v>
          </cell>
          <cell r="Y41">
            <v>326</v>
          </cell>
          <cell r="Z41">
            <v>105</v>
          </cell>
          <cell r="AA41">
            <v>0</v>
          </cell>
          <cell r="AB41" t="str">
            <v>ABDA 006E</v>
          </cell>
          <cell r="AC41" t="str">
            <v>HAM E</v>
          </cell>
          <cell r="AD41">
            <v>0</v>
          </cell>
          <cell r="AE41">
            <v>4.6000000001513399</v>
          </cell>
          <cell r="AF41">
            <v>4.2999999998719431</v>
          </cell>
          <cell r="AG41">
            <v>16.983333333337214</v>
          </cell>
          <cell r="AH41">
            <v>2.5166666666627862</v>
          </cell>
          <cell r="AI41">
            <v>4.5</v>
          </cell>
          <cell r="AJ41">
            <v>23.799999999871943</v>
          </cell>
          <cell r="AK41">
            <v>32.900000000023283</v>
          </cell>
          <cell r="AL41">
            <v>607</v>
          </cell>
          <cell r="AM41">
            <v>10</v>
          </cell>
          <cell r="AN41">
            <v>415</v>
          </cell>
          <cell r="AO41">
            <v>112</v>
          </cell>
          <cell r="AP41">
            <v>471</v>
          </cell>
          <cell r="AQ41">
            <v>5</v>
          </cell>
          <cell r="AR41">
            <v>308</v>
          </cell>
          <cell r="AS41">
            <v>74</v>
          </cell>
          <cell r="AT41">
            <v>3</v>
          </cell>
          <cell r="AU41">
            <v>0</v>
          </cell>
          <cell r="AV41">
            <v>476</v>
          </cell>
          <cell r="AW41">
            <v>382</v>
          </cell>
          <cell r="AX41">
            <v>3</v>
          </cell>
          <cell r="AY41">
            <v>861</v>
          </cell>
          <cell r="AZ41">
            <v>4</v>
          </cell>
          <cell r="BA41">
            <v>326</v>
          </cell>
          <cell r="BB41">
            <v>861</v>
          </cell>
          <cell r="BC41">
            <v>0</v>
          </cell>
          <cell r="BD41">
            <v>2.6411042944785277</v>
          </cell>
          <cell r="BE41">
            <v>50.696761530901078</v>
          </cell>
          <cell r="BF41">
            <v>19.195289499504938</v>
          </cell>
          <cell r="BG41">
            <v>6.9208333333299379</v>
          </cell>
          <cell r="BH41">
            <v>0.11250000000291038</v>
          </cell>
          <cell r="BI41">
            <v>0.29166666666424135</v>
          </cell>
          <cell r="BJ41">
            <v>0.99930555555329192</v>
          </cell>
          <cell r="BK41">
            <v>1.1041666666642413</v>
          </cell>
          <cell r="BL41">
            <v>1.2916666666642413</v>
          </cell>
        </row>
        <row r="42">
          <cell r="A42" t="str">
            <v>ABDA</v>
          </cell>
          <cell r="B42">
            <v>6</v>
          </cell>
          <cell r="C42" t="str">
            <v>E</v>
          </cell>
          <cell r="D42" t="str">
            <v>ANR</v>
          </cell>
          <cell r="E42">
            <v>36136.291666666664</v>
          </cell>
          <cell r="F42">
            <v>36136.5</v>
          </cell>
          <cell r="G42">
            <v>36136.5</v>
          </cell>
          <cell r="H42">
            <v>36137.833333333336</v>
          </cell>
          <cell r="I42">
            <v>36138.083333333336</v>
          </cell>
          <cell r="J42">
            <v>36138.283333333333</v>
          </cell>
          <cell r="K42">
            <v>335</v>
          </cell>
          <cell r="L42">
            <v>249</v>
          </cell>
          <cell r="M42">
            <v>0</v>
          </cell>
          <cell r="N42">
            <v>75</v>
          </cell>
          <cell r="O42">
            <v>155</v>
          </cell>
          <cell r="P42">
            <v>127</v>
          </cell>
          <cell r="Q42">
            <v>8</v>
          </cell>
          <cell r="R42">
            <v>11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530</v>
          </cell>
          <cell r="X42">
            <v>430</v>
          </cell>
          <cell r="Y42">
            <v>0</v>
          </cell>
          <cell r="Z42">
            <v>0</v>
          </cell>
          <cell r="AA42">
            <v>0</v>
          </cell>
          <cell r="AB42" t="str">
            <v>ABDA 006E</v>
          </cell>
          <cell r="AC42" t="str">
            <v>ANR E</v>
          </cell>
          <cell r="AD42">
            <v>0</v>
          </cell>
          <cell r="AE42">
            <v>5.0000000000582077</v>
          </cell>
          <cell r="AF42">
            <v>0</v>
          </cell>
          <cell r="AG42">
            <v>32.000000000058208</v>
          </cell>
          <cell r="AH42">
            <v>6</v>
          </cell>
          <cell r="AI42">
            <v>4.7999999999301508</v>
          </cell>
          <cell r="AJ42">
            <v>38.000000000058208</v>
          </cell>
          <cell r="AK42">
            <v>47.800000000046566</v>
          </cell>
          <cell r="AL42">
            <v>833</v>
          </cell>
          <cell r="AM42">
            <v>150</v>
          </cell>
          <cell r="AN42">
            <v>409</v>
          </cell>
          <cell r="AO42">
            <v>30</v>
          </cell>
          <cell r="AP42">
            <v>584</v>
          </cell>
          <cell r="AQ42">
            <v>75</v>
          </cell>
          <cell r="AR42">
            <v>282</v>
          </cell>
          <cell r="AS42">
            <v>19</v>
          </cell>
          <cell r="AT42">
            <v>0</v>
          </cell>
          <cell r="AU42">
            <v>0</v>
          </cell>
          <cell r="AV42">
            <v>659</v>
          </cell>
          <cell r="AW42">
            <v>301</v>
          </cell>
          <cell r="AX42">
            <v>0</v>
          </cell>
          <cell r="AY42">
            <v>960</v>
          </cell>
          <cell r="AZ42">
            <v>2</v>
          </cell>
          <cell r="BA42">
            <v>530</v>
          </cell>
          <cell r="BB42">
            <v>960</v>
          </cell>
          <cell r="BC42">
            <v>0</v>
          </cell>
          <cell r="BD42">
            <v>1.8113207547169812</v>
          </cell>
          <cell r="BE42">
            <v>29.99999999994543</v>
          </cell>
          <cell r="BF42">
            <v>16.562499999969873</v>
          </cell>
          <cell r="BG42">
            <v>2.2916666666642413</v>
          </cell>
          <cell r="BH42">
            <v>2.5</v>
          </cell>
          <cell r="BI42">
            <v>2.5</v>
          </cell>
          <cell r="BJ42">
            <v>3.8333333333357587</v>
          </cell>
          <cell r="BK42">
            <v>4.0833333333357587</v>
          </cell>
          <cell r="BL42">
            <v>4.2833333333328483</v>
          </cell>
        </row>
        <row r="43">
          <cell r="A43" t="str">
            <v>ABDA</v>
          </cell>
          <cell r="B43">
            <v>6</v>
          </cell>
          <cell r="C43" t="str">
            <v>E</v>
          </cell>
          <cell r="D43" t="str">
            <v>GIT</v>
          </cell>
          <cell r="M43">
            <v>0</v>
          </cell>
          <cell r="N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 t="str">
            <v>ABDA 006E</v>
          </cell>
          <cell r="AC43" t="str">
            <v>GIT E</v>
          </cell>
          <cell r="AD43">
            <v>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 t="str">
            <v>N/A</v>
          </cell>
          <cell r="AM43" t="str">
            <v>N/A</v>
          </cell>
          <cell r="AN43" t="str">
            <v>N/A</v>
          </cell>
          <cell r="AO43" t="str">
            <v>N/A</v>
          </cell>
          <cell r="AP43" t="str">
            <v>N/A</v>
          </cell>
          <cell r="AQ43" t="str">
            <v>N/A</v>
          </cell>
          <cell r="AR43" t="str">
            <v>N/A</v>
          </cell>
          <cell r="AS43" t="str">
            <v>N/A</v>
          </cell>
          <cell r="AT43">
            <v>0</v>
          </cell>
          <cell r="AU43">
            <v>0</v>
          </cell>
          <cell r="AV43" t="str">
            <v>N/A</v>
          </cell>
          <cell r="AW43" t="str">
            <v>N/A</v>
          </cell>
          <cell r="AX43" t="str">
            <v>N/A</v>
          </cell>
          <cell r="AY43" t="str">
            <v>N/A</v>
          </cell>
          <cell r="AZ43" t="str">
            <v>N/A</v>
          </cell>
          <cell r="BA43" t="str">
            <v>N/A</v>
          </cell>
          <cell r="BB43" t="str">
            <v>N/A</v>
          </cell>
          <cell r="BC43" t="str">
            <v>N/A</v>
          </cell>
          <cell r="BD43" t="str">
            <v>N/A</v>
          </cell>
          <cell r="BE43" t="str">
            <v>N/A</v>
          </cell>
          <cell r="BF43" t="str">
            <v>N/A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A44" t="str">
            <v>MUTA</v>
          </cell>
          <cell r="B44">
            <v>7</v>
          </cell>
          <cell r="C44" t="str">
            <v>W</v>
          </cell>
          <cell r="D44" t="str">
            <v>GIT</v>
          </cell>
          <cell r="E44">
            <v>36132.489583333336</v>
          </cell>
          <cell r="F44">
            <v>36132.638888888891</v>
          </cell>
          <cell r="G44">
            <v>36132.638888888891</v>
          </cell>
          <cell r="H44">
            <v>36133.392361111109</v>
          </cell>
          <cell r="I44">
            <v>36133.46875</v>
          </cell>
          <cell r="J44">
            <v>36133.583333333336</v>
          </cell>
          <cell r="K44">
            <v>55</v>
          </cell>
          <cell r="L44">
            <v>55</v>
          </cell>
          <cell r="M44">
            <v>0</v>
          </cell>
          <cell r="N44">
            <v>0</v>
          </cell>
          <cell r="O44">
            <v>212</v>
          </cell>
          <cell r="P44">
            <v>110</v>
          </cell>
          <cell r="Q44">
            <v>5</v>
          </cell>
          <cell r="R44">
            <v>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442</v>
          </cell>
          <cell r="Z44">
            <v>0</v>
          </cell>
          <cell r="AA44">
            <v>0</v>
          </cell>
          <cell r="AB44" t="str">
            <v>MUTA 007W</v>
          </cell>
          <cell r="AC44" t="str">
            <v>GIT W</v>
          </cell>
          <cell r="AD44">
            <v>0</v>
          </cell>
          <cell r="AE44">
            <v>3.5833333333139308</v>
          </cell>
          <cell r="AF44">
            <v>0</v>
          </cell>
          <cell r="AG44">
            <v>18.083333333255723</v>
          </cell>
          <cell r="AH44">
            <v>1.8333333333721384</v>
          </cell>
          <cell r="AI44">
            <v>2.7500000000582077</v>
          </cell>
          <cell r="AJ44">
            <v>19.916666666627862</v>
          </cell>
          <cell r="AK44">
            <v>26.25</v>
          </cell>
          <cell r="AL44">
            <v>165</v>
          </cell>
          <cell r="AM44">
            <v>0</v>
          </cell>
          <cell r="AN44">
            <v>432</v>
          </cell>
          <cell r="AO44">
            <v>15</v>
          </cell>
          <cell r="AP44">
            <v>110</v>
          </cell>
          <cell r="AQ44">
            <v>0</v>
          </cell>
          <cell r="AR44">
            <v>322</v>
          </cell>
          <cell r="AS44">
            <v>10</v>
          </cell>
          <cell r="AT44">
            <v>0</v>
          </cell>
          <cell r="AU44">
            <v>0</v>
          </cell>
          <cell r="AV44">
            <v>110</v>
          </cell>
          <cell r="AW44">
            <v>332</v>
          </cell>
          <cell r="AX44">
            <v>0</v>
          </cell>
          <cell r="AY44">
            <v>442</v>
          </cell>
          <cell r="AZ44">
            <v>1</v>
          </cell>
          <cell r="BA44">
            <v>442</v>
          </cell>
          <cell r="BB44">
            <v>442</v>
          </cell>
          <cell r="BC44">
            <v>0</v>
          </cell>
          <cell r="BD44">
            <v>1</v>
          </cell>
          <cell r="BE44">
            <v>24.442396313468958</v>
          </cell>
          <cell r="BF44">
            <v>24.442396313468958</v>
          </cell>
          <cell r="BG44">
            <v>5.4895833333357587</v>
          </cell>
          <cell r="BH44">
            <v>5.6388888888905058</v>
          </cell>
          <cell r="BI44">
            <v>5.6388888888905058</v>
          </cell>
          <cell r="BJ44">
            <v>6.3923611111094942</v>
          </cell>
          <cell r="BK44">
            <v>6.46875</v>
          </cell>
          <cell r="BL44">
            <v>6.5833333333357587</v>
          </cell>
        </row>
        <row r="45">
          <cell r="A45" t="str">
            <v>MUTA</v>
          </cell>
          <cell r="B45">
            <v>7</v>
          </cell>
          <cell r="C45" t="str">
            <v>E</v>
          </cell>
          <cell r="D45" t="str">
            <v>RTM</v>
          </cell>
          <cell r="E45">
            <v>36137.841666666667</v>
          </cell>
          <cell r="F45">
            <v>36137.98333333333</v>
          </cell>
          <cell r="G45">
            <v>36138.020833333336</v>
          </cell>
          <cell r="H45">
            <v>36139.25</v>
          </cell>
          <cell r="I45">
            <v>36139.506944444445</v>
          </cell>
          <cell r="J45">
            <v>36139.631944444445</v>
          </cell>
          <cell r="K45">
            <v>101</v>
          </cell>
          <cell r="L45">
            <v>64</v>
          </cell>
          <cell r="M45">
            <v>34</v>
          </cell>
          <cell r="N45">
            <v>70</v>
          </cell>
          <cell r="O45">
            <v>178</v>
          </cell>
          <cell r="P45">
            <v>189</v>
          </cell>
          <cell r="Q45">
            <v>51</v>
          </cell>
          <cell r="R45">
            <v>17</v>
          </cell>
          <cell r="S45">
            <v>5</v>
          </cell>
          <cell r="T45">
            <v>0</v>
          </cell>
          <cell r="U45">
            <v>0</v>
          </cell>
          <cell r="V45">
            <v>0</v>
          </cell>
          <cell r="W45">
            <v>380</v>
          </cell>
          <cell r="X45">
            <v>329</v>
          </cell>
          <cell r="Y45">
            <v>0</v>
          </cell>
          <cell r="Z45">
            <v>0</v>
          </cell>
          <cell r="AA45">
            <v>0</v>
          </cell>
          <cell r="AB45" t="str">
            <v>MUTA 007E</v>
          </cell>
          <cell r="AC45" t="str">
            <v>RTM E</v>
          </cell>
          <cell r="AD45">
            <v>0</v>
          </cell>
          <cell r="AE45">
            <v>3.3999999999068677</v>
          </cell>
          <cell r="AF45">
            <v>0.90000000013969839</v>
          </cell>
          <cell r="AG45">
            <v>29.499999999941792</v>
          </cell>
          <cell r="AH45">
            <v>6.1666666666860692</v>
          </cell>
          <cell r="AI45">
            <v>3</v>
          </cell>
          <cell r="AJ45">
            <v>36.56666666676756</v>
          </cell>
          <cell r="AK45">
            <v>42.966666666674428</v>
          </cell>
          <cell r="AL45">
            <v>229</v>
          </cell>
          <cell r="AM45">
            <v>174</v>
          </cell>
          <cell r="AN45">
            <v>556</v>
          </cell>
          <cell r="AO45">
            <v>85</v>
          </cell>
          <cell r="AP45">
            <v>165</v>
          </cell>
          <cell r="AQ45">
            <v>104</v>
          </cell>
          <cell r="AR45">
            <v>367</v>
          </cell>
          <cell r="AS45">
            <v>68</v>
          </cell>
          <cell r="AT45">
            <v>5</v>
          </cell>
          <cell r="AU45">
            <v>0</v>
          </cell>
          <cell r="AV45">
            <v>269</v>
          </cell>
          <cell r="AW45">
            <v>435</v>
          </cell>
          <cell r="AX45">
            <v>5</v>
          </cell>
          <cell r="AY45">
            <v>709</v>
          </cell>
          <cell r="AZ45">
            <v>2</v>
          </cell>
          <cell r="BA45">
            <v>380</v>
          </cell>
          <cell r="BB45">
            <v>709</v>
          </cell>
          <cell r="BC45">
            <v>0</v>
          </cell>
          <cell r="BD45">
            <v>1.8657894736842104</v>
          </cell>
          <cell r="BE45">
            <v>24.033898305132169</v>
          </cell>
          <cell r="BF45">
            <v>12.881355932228807</v>
          </cell>
          <cell r="BG45">
            <v>3.8416666666671517</v>
          </cell>
          <cell r="BH45">
            <v>3.9833333333299379</v>
          </cell>
          <cell r="BI45">
            <v>4.0208333333357587</v>
          </cell>
          <cell r="BJ45">
            <v>5.25</v>
          </cell>
          <cell r="BK45">
            <v>5.5069444444452529</v>
          </cell>
          <cell r="BL45">
            <v>5.6319444444452529</v>
          </cell>
        </row>
        <row r="46">
          <cell r="A46" t="str">
            <v>MUTA</v>
          </cell>
          <cell r="B46">
            <v>7</v>
          </cell>
          <cell r="C46" t="str">
            <v>E</v>
          </cell>
          <cell r="D46" t="str">
            <v>THP</v>
          </cell>
          <cell r="E46">
            <v>36139.958333333336</v>
          </cell>
          <cell r="F46">
            <v>36140.0625</v>
          </cell>
          <cell r="G46">
            <v>36140.0625</v>
          </cell>
          <cell r="H46">
            <v>36140.57916666667</v>
          </cell>
          <cell r="I46">
            <v>36140.621527777781</v>
          </cell>
          <cell r="J46">
            <v>36140.708333333336</v>
          </cell>
          <cell r="K46">
            <v>154</v>
          </cell>
          <cell r="L46">
            <v>111</v>
          </cell>
          <cell r="M46">
            <v>1</v>
          </cell>
          <cell r="N46">
            <v>65</v>
          </cell>
          <cell r="O46">
            <v>102</v>
          </cell>
          <cell r="P46">
            <v>84</v>
          </cell>
          <cell r="Q46">
            <v>3</v>
          </cell>
          <cell r="R46">
            <v>7</v>
          </cell>
          <cell r="S46">
            <v>4</v>
          </cell>
          <cell r="T46">
            <v>0</v>
          </cell>
          <cell r="V46">
            <v>0</v>
          </cell>
          <cell r="W46">
            <v>296</v>
          </cell>
          <cell r="X46">
            <v>235</v>
          </cell>
          <cell r="Y46">
            <v>0</v>
          </cell>
          <cell r="Z46">
            <v>0</v>
          </cell>
          <cell r="AA46">
            <v>0</v>
          </cell>
          <cell r="AB46" t="str">
            <v>MUTA 007E</v>
          </cell>
          <cell r="AC46" t="str">
            <v>THP E</v>
          </cell>
          <cell r="AD46">
            <v>0</v>
          </cell>
          <cell r="AE46">
            <v>2.4999999999417923</v>
          </cell>
          <cell r="AF46">
            <v>0</v>
          </cell>
          <cell r="AG46">
            <v>12.400000000081491</v>
          </cell>
          <cell r="AH46">
            <v>1.0166666666627862</v>
          </cell>
          <cell r="AI46">
            <v>2.0833333333139308</v>
          </cell>
          <cell r="AJ46">
            <v>13.416666666744277</v>
          </cell>
          <cell r="AK46">
            <v>18</v>
          </cell>
          <cell r="AL46">
            <v>376</v>
          </cell>
          <cell r="AM46">
            <v>131</v>
          </cell>
          <cell r="AN46">
            <v>270</v>
          </cell>
          <cell r="AO46">
            <v>17</v>
          </cell>
          <cell r="AP46">
            <v>265</v>
          </cell>
          <cell r="AQ46">
            <v>66</v>
          </cell>
          <cell r="AR46">
            <v>186</v>
          </cell>
          <cell r="AS46">
            <v>10</v>
          </cell>
          <cell r="AT46">
            <v>4</v>
          </cell>
          <cell r="AU46">
            <v>0</v>
          </cell>
          <cell r="AV46">
            <v>331</v>
          </cell>
          <cell r="AW46">
            <v>196</v>
          </cell>
          <cell r="AX46">
            <v>4</v>
          </cell>
          <cell r="AY46">
            <v>531</v>
          </cell>
          <cell r="AZ46">
            <v>2</v>
          </cell>
          <cell r="BA46">
            <v>296</v>
          </cell>
          <cell r="BB46">
            <v>531</v>
          </cell>
          <cell r="BC46">
            <v>0</v>
          </cell>
          <cell r="BD46">
            <v>1.7939189189189189</v>
          </cell>
          <cell r="BE46">
            <v>42.822580644879871</v>
          </cell>
          <cell r="BF46">
            <v>23.87096774177861</v>
          </cell>
          <cell r="BG46">
            <v>5.9583333333357587</v>
          </cell>
          <cell r="BH46">
            <v>6.0625</v>
          </cell>
          <cell r="BI46">
            <v>6.0625</v>
          </cell>
          <cell r="BJ46">
            <v>6.5791666666700621</v>
          </cell>
          <cell r="BK46">
            <v>6.6215277777810115</v>
          </cell>
          <cell r="BL46">
            <v>6.7083333333357587</v>
          </cell>
        </row>
        <row r="47">
          <cell r="A47" t="str">
            <v>MUTA</v>
          </cell>
          <cell r="B47">
            <v>7</v>
          </cell>
          <cell r="C47" t="str">
            <v>E</v>
          </cell>
          <cell r="D47" t="str">
            <v>HAM</v>
          </cell>
          <cell r="E47">
            <v>36141.416666666664</v>
          </cell>
          <cell r="F47">
            <v>36141.583333333336</v>
          </cell>
          <cell r="G47">
            <v>36141.59375</v>
          </cell>
          <cell r="H47">
            <v>36142.375</v>
          </cell>
          <cell r="I47">
            <v>36142.416666666664</v>
          </cell>
          <cell r="J47">
            <v>36142.666666666664</v>
          </cell>
          <cell r="K47">
            <v>392</v>
          </cell>
          <cell r="L47">
            <v>164</v>
          </cell>
          <cell r="M47">
            <v>0</v>
          </cell>
          <cell r="N47">
            <v>10</v>
          </cell>
          <cell r="O47">
            <v>205</v>
          </cell>
          <cell r="P47">
            <v>110</v>
          </cell>
          <cell r="Q47">
            <v>61</v>
          </cell>
          <cell r="R47">
            <v>17</v>
          </cell>
          <cell r="S47">
            <v>25</v>
          </cell>
          <cell r="T47">
            <v>0</v>
          </cell>
          <cell r="U47">
            <v>0</v>
          </cell>
          <cell r="V47">
            <v>0</v>
          </cell>
          <cell r="W47">
            <v>300</v>
          </cell>
          <cell r="X47">
            <v>320</v>
          </cell>
          <cell r="Y47">
            <v>364</v>
          </cell>
          <cell r="Z47">
            <v>0</v>
          </cell>
          <cell r="AA47">
            <v>0</v>
          </cell>
          <cell r="AB47" t="str">
            <v>MUTA 007E</v>
          </cell>
          <cell r="AC47" t="str">
            <v>HAM E</v>
          </cell>
          <cell r="AD47">
            <v>0</v>
          </cell>
          <cell r="AE47">
            <v>4.0000000001164153</v>
          </cell>
          <cell r="AF47">
            <v>0.24999999994179234</v>
          </cell>
          <cell r="AG47">
            <v>18.75</v>
          </cell>
          <cell r="AH47">
            <v>0.99999999994179234</v>
          </cell>
          <cell r="AI47">
            <v>6</v>
          </cell>
          <cell r="AJ47">
            <v>19.999999999883585</v>
          </cell>
          <cell r="AK47">
            <v>30</v>
          </cell>
          <cell r="AL47">
            <v>720</v>
          </cell>
          <cell r="AM47">
            <v>20</v>
          </cell>
          <cell r="AN47">
            <v>425</v>
          </cell>
          <cell r="AO47">
            <v>95</v>
          </cell>
          <cell r="AP47">
            <v>556</v>
          </cell>
          <cell r="AQ47">
            <v>10</v>
          </cell>
          <cell r="AR47">
            <v>315</v>
          </cell>
          <cell r="AS47">
            <v>78</v>
          </cell>
          <cell r="AT47">
            <v>25</v>
          </cell>
          <cell r="AU47">
            <v>0</v>
          </cell>
          <cell r="AV47">
            <v>566</v>
          </cell>
          <cell r="AW47">
            <v>393</v>
          </cell>
          <cell r="AX47">
            <v>25</v>
          </cell>
          <cell r="AY47">
            <v>984</v>
          </cell>
          <cell r="AZ47">
            <v>3</v>
          </cell>
          <cell r="BA47">
            <v>364</v>
          </cell>
          <cell r="BB47">
            <v>984</v>
          </cell>
          <cell r="BC47">
            <v>0</v>
          </cell>
          <cell r="BD47">
            <v>2.7032967032967035</v>
          </cell>
          <cell r="BE47">
            <v>52.48</v>
          </cell>
          <cell r="BF47">
            <v>19.41333333333333</v>
          </cell>
          <cell r="BG47">
            <v>0.41666666666424135</v>
          </cell>
          <cell r="BH47">
            <v>0.58333333333575865</v>
          </cell>
          <cell r="BI47">
            <v>0.59375</v>
          </cell>
          <cell r="BJ47">
            <v>1.375</v>
          </cell>
          <cell r="BK47">
            <v>1.4166666666642413</v>
          </cell>
          <cell r="BL47">
            <v>1.6666666666642413</v>
          </cell>
        </row>
        <row r="48">
          <cell r="A48" t="str">
            <v>MUTA</v>
          </cell>
          <cell r="B48">
            <v>7</v>
          </cell>
          <cell r="C48" t="str">
            <v>E</v>
          </cell>
          <cell r="D48" t="str">
            <v>ANR</v>
          </cell>
          <cell r="E48">
            <v>36142.958333333336</v>
          </cell>
          <cell r="F48">
            <v>36143.25</v>
          </cell>
          <cell r="G48">
            <v>36143.25</v>
          </cell>
          <cell r="H48">
            <v>36144.041666666664</v>
          </cell>
          <cell r="I48">
            <v>36144.083333333336</v>
          </cell>
          <cell r="J48">
            <v>36144.333333333336</v>
          </cell>
          <cell r="K48">
            <v>368</v>
          </cell>
          <cell r="L48">
            <v>283</v>
          </cell>
          <cell r="M48">
            <v>2</v>
          </cell>
          <cell r="N48">
            <v>50</v>
          </cell>
          <cell r="O48">
            <v>87</v>
          </cell>
          <cell r="P48">
            <v>116</v>
          </cell>
          <cell r="Q48">
            <v>29</v>
          </cell>
          <cell r="R48">
            <v>13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518</v>
          </cell>
          <cell r="X48">
            <v>430</v>
          </cell>
          <cell r="Y48">
            <v>0</v>
          </cell>
          <cell r="Z48">
            <v>0</v>
          </cell>
          <cell r="AA48">
            <v>0</v>
          </cell>
          <cell r="AB48" t="str">
            <v>MUTA 007E</v>
          </cell>
          <cell r="AC48" t="str">
            <v>ANR E</v>
          </cell>
          <cell r="AD48">
            <v>0</v>
          </cell>
          <cell r="AE48">
            <v>6.9999999999417923</v>
          </cell>
          <cell r="AF48">
            <v>0</v>
          </cell>
          <cell r="AG48">
            <v>18.999999999941792</v>
          </cell>
          <cell r="AH48">
            <v>1.0000000001164153</v>
          </cell>
          <cell r="AI48">
            <v>6</v>
          </cell>
          <cell r="AJ48">
            <v>20.000000000058208</v>
          </cell>
          <cell r="AK48">
            <v>33</v>
          </cell>
          <cell r="AL48">
            <v>934</v>
          </cell>
          <cell r="AM48">
            <v>102</v>
          </cell>
          <cell r="AN48">
            <v>319</v>
          </cell>
          <cell r="AO48">
            <v>55</v>
          </cell>
          <cell r="AP48">
            <v>651</v>
          </cell>
          <cell r="AQ48">
            <v>52</v>
          </cell>
          <cell r="AR48">
            <v>203</v>
          </cell>
          <cell r="AS48">
            <v>42</v>
          </cell>
          <cell r="AT48">
            <v>0</v>
          </cell>
          <cell r="AU48">
            <v>0</v>
          </cell>
          <cell r="AV48">
            <v>703</v>
          </cell>
          <cell r="AW48">
            <v>245</v>
          </cell>
          <cell r="AX48">
            <v>0</v>
          </cell>
          <cell r="AY48">
            <v>948</v>
          </cell>
          <cell r="AZ48">
            <v>2</v>
          </cell>
          <cell r="BA48">
            <v>518</v>
          </cell>
          <cell r="BB48">
            <v>948</v>
          </cell>
          <cell r="BC48">
            <v>0</v>
          </cell>
          <cell r="BD48">
            <v>1.83011583011583</v>
          </cell>
          <cell r="BE48">
            <v>49.894736842258119</v>
          </cell>
          <cell r="BF48">
            <v>27.263157894820367</v>
          </cell>
          <cell r="BG48">
            <v>1.9583333333357587</v>
          </cell>
          <cell r="BH48">
            <v>2.25</v>
          </cell>
          <cell r="BI48">
            <v>2.25</v>
          </cell>
          <cell r="BJ48">
            <v>3.0416666666642413</v>
          </cell>
          <cell r="BK48">
            <v>3.0833333333357587</v>
          </cell>
          <cell r="BL48">
            <v>3.3333333333357587</v>
          </cell>
        </row>
        <row r="49">
          <cell r="A49" t="str">
            <v>MUTA</v>
          </cell>
          <cell r="B49">
            <v>7</v>
          </cell>
          <cell r="C49" t="str">
            <v>E</v>
          </cell>
          <cell r="D49" t="str">
            <v>GIT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MUTA 007E</v>
          </cell>
          <cell r="AC49" t="str">
            <v>GIT E</v>
          </cell>
          <cell r="AD49">
            <v>3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 t="str">
            <v>N/A</v>
          </cell>
          <cell r="AM49" t="str">
            <v>N/A</v>
          </cell>
          <cell r="AN49" t="str">
            <v>N/A</v>
          </cell>
          <cell r="AO49" t="str">
            <v>N/A</v>
          </cell>
          <cell r="AP49" t="str">
            <v>N/A</v>
          </cell>
          <cell r="AQ49" t="str">
            <v>N/A</v>
          </cell>
          <cell r="AR49" t="str">
            <v>N/A</v>
          </cell>
          <cell r="AS49" t="str">
            <v>N/A</v>
          </cell>
          <cell r="AT49">
            <v>0</v>
          </cell>
          <cell r="AU49">
            <v>0</v>
          </cell>
          <cell r="AV49" t="str">
            <v>N/A</v>
          </cell>
          <cell r="AW49" t="str">
            <v>N/A</v>
          </cell>
          <cell r="AX49" t="str">
            <v>N/A</v>
          </cell>
          <cell r="AY49" t="str">
            <v>N/A</v>
          </cell>
          <cell r="AZ49" t="str">
            <v>N/A</v>
          </cell>
          <cell r="BA49" t="str">
            <v>N/A</v>
          </cell>
          <cell r="BB49" t="str">
            <v>N/A</v>
          </cell>
          <cell r="BC49" t="str">
            <v>N/A</v>
          </cell>
          <cell r="BD49" t="str">
            <v>N/A</v>
          </cell>
          <cell r="BE49" t="str">
            <v>N/A</v>
          </cell>
          <cell r="BF49" t="str">
            <v>N/A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A50" t="str">
            <v>FOWA</v>
          </cell>
          <cell r="B50">
            <v>8</v>
          </cell>
          <cell r="C50" t="str">
            <v>W</v>
          </cell>
          <cell r="D50" t="str">
            <v>GIT</v>
          </cell>
          <cell r="E50">
            <v>36138.482638888891</v>
          </cell>
          <cell r="F50">
            <v>36139.5625</v>
          </cell>
          <cell r="G50">
            <v>36139.802083333336</v>
          </cell>
          <cell r="H50">
            <v>36140.732638888891</v>
          </cell>
          <cell r="I50">
            <v>36140.805555555555</v>
          </cell>
          <cell r="J50">
            <v>36140.854166666664</v>
          </cell>
          <cell r="K50">
            <v>70</v>
          </cell>
          <cell r="L50">
            <v>57</v>
          </cell>
          <cell r="M50">
            <v>217</v>
          </cell>
          <cell r="N50">
            <v>0</v>
          </cell>
          <cell r="O50">
            <v>156</v>
          </cell>
          <cell r="P50">
            <v>130</v>
          </cell>
          <cell r="Q50">
            <v>2</v>
          </cell>
          <cell r="R50">
            <v>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634</v>
          </cell>
          <cell r="Z50">
            <v>0</v>
          </cell>
          <cell r="AA50">
            <v>0</v>
          </cell>
          <cell r="AB50" t="str">
            <v>FOWA 008W</v>
          </cell>
          <cell r="AC50" t="str">
            <v>GIT W</v>
          </cell>
          <cell r="AD50">
            <v>0</v>
          </cell>
          <cell r="AE50">
            <v>25.916666666627862</v>
          </cell>
          <cell r="AF50">
            <v>5.7500000000582077</v>
          </cell>
          <cell r="AG50">
            <v>22.333333333313931</v>
          </cell>
          <cell r="AH50">
            <v>1.7499999999417923</v>
          </cell>
          <cell r="AI50">
            <v>1.1666666666278616</v>
          </cell>
          <cell r="AJ50">
            <v>29.833333333313931</v>
          </cell>
          <cell r="AK50">
            <v>56.916666666569654</v>
          </cell>
          <cell r="AL50">
            <v>184</v>
          </cell>
          <cell r="AM50">
            <v>217</v>
          </cell>
          <cell r="AN50">
            <v>416</v>
          </cell>
          <cell r="AO50">
            <v>6</v>
          </cell>
          <cell r="AP50">
            <v>127</v>
          </cell>
          <cell r="AQ50">
            <v>217</v>
          </cell>
          <cell r="AR50">
            <v>286</v>
          </cell>
          <cell r="AS50">
            <v>4</v>
          </cell>
          <cell r="AT50">
            <v>0</v>
          </cell>
          <cell r="AU50">
            <v>0</v>
          </cell>
          <cell r="AV50">
            <v>344</v>
          </cell>
          <cell r="AW50">
            <v>290</v>
          </cell>
          <cell r="AX50">
            <v>0</v>
          </cell>
          <cell r="AY50">
            <v>634</v>
          </cell>
          <cell r="AZ50">
            <v>1</v>
          </cell>
          <cell r="BA50">
            <v>634</v>
          </cell>
          <cell r="BB50">
            <v>634</v>
          </cell>
          <cell r="BC50">
            <v>0</v>
          </cell>
          <cell r="BD50">
            <v>1</v>
          </cell>
          <cell r="BE50">
            <v>28.3880597015172</v>
          </cell>
          <cell r="BF50">
            <v>28.3880597015172</v>
          </cell>
          <cell r="BG50">
            <v>4.4826388888905058</v>
          </cell>
          <cell r="BH50">
            <v>5.5625</v>
          </cell>
          <cell r="BI50">
            <v>5.8020833333357587</v>
          </cell>
          <cell r="BJ50">
            <v>6.7326388888905058</v>
          </cell>
          <cell r="BK50">
            <v>6.8055555555547471</v>
          </cell>
          <cell r="BL50">
            <v>6.8541666666642413</v>
          </cell>
        </row>
        <row r="51">
          <cell r="A51" t="str">
            <v>FOWA</v>
          </cell>
          <cell r="B51">
            <v>8</v>
          </cell>
          <cell r="C51" t="str">
            <v>E</v>
          </cell>
          <cell r="D51" t="str">
            <v>RTM</v>
          </cell>
          <cell r="E51">
            <v>36145.1875</v>
          </cell>
          <cell r="F51">
            <v>36145.3125</v>
          </cell>
          <cell r="G51">
            <v>36145.333333333336</v>
          </cell>
          <cell r="H51">
            <v>36146.375</v>
          </cell>
          <cell r="I51">
            <v>36146.395833333336</v>
          </cell>
          <cell r="J51">
            <v>36146.4375</v>
          </cell>
          <cell r="K51">
            <v>194</v>
          </cell>
          <cell r="L51">
            <v>46</v>
          </cell>
          <cell r="M51">
            <v>30</v>
          </cell>
          <cell r="N51">
            <v>101</v>
          </cell>
          <cell r="O51">
            <v>240</v>
          </cell>
          <cell r="P51">
            <v>174</v>
          </cell>
          <cell r="Q51">
            <v>41</v>
          </cell>
          <cell r="R51">
            <v>10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411</v>
          </cell>
          <cell r="X51">
            <v>425</v>
          </cell>
          <cell r="Y51">
            <v>0</v>
          </cell>
          <cell r="Z51">
            <v>0</v>
          </cell>
          <cell r="AA51">
            <v>0</v>
          </cell>
          <cell r="AB51" t="str">
            <v>FOWA 008E</v>
          </cell>
          <cell r="AC51" t="str">
            <v>RTM E</v>
          </cell>
          <cell r="AD51">
            <v>0</v>
          </cell>
          <cell r="AE51">
            <v>3</v>
          </cell>
          <cell r="AF51">
            <v>0.50000000005820766</v>
          </cell>
          <cell r="AG51">
            <v>24.999999999941792</v>
          </cell>
          <cell r="AH51">
            <v>0.50000000005820766</v>
          </cell>
          <cell r="AI51">
            <v>0.99999999994179234</v>
          </cell>
          <cell r="AJ51">
            <v>26.000000000058208</v>
          </cell>
          <cell r="AK51">
            <v>30</v>
          </cell>
          <cell r="AL51">
            <v>286</v>
          </cell>
          <cell r="AM51">
            <v>232</v>
          </cell>
          <cell r="AN51">
            <v>588</v>
          </cell>
          <cell r="AO51">
            <v>61</v>
          </cell>
          <cell r="AP51">
            <v>240</v>
          </cell>
          <cell r="AQ51">
            <v>131</v>
          </cell>
          <cell r="AR51">
            <v>414</v>
          </cell>
          <cell r="AS51">
            <v>51</v>
          </cell>
          <cell r="AT51">
            <v>0</v>
          </cell>
          <cell r="AU51">
            <v>0</v>
          </cell>
          <cell r="AV51">
            <v>371</v>
          </cell>
          <cell r="AW51">
            <v>465</v>
          </cell>
          <cell r="AX51">
            <v>0</v>
          </cell>
          <cell r="AY51">
            <v>836</v>
          </cell>
          <cell r="AZ51">
            <v>2</v>
          </cell>
          <cell r="BA51">
            <v>425</v>
          </cell>
          <cell r="BB51">
            <v>836</v>
          </cell>
          <cell r="BC51">
            <v>0</v>
          </cell>
          <cell r="BD51">
            <v>1.9670588235294117</v>
          </cell>
          <cell r="BE51">
            <v>33.440000000077859</v>
          </cell>
          <cell r="BF51">
            <v>17.000000000039581</v>
          </cell>
          <cell r="BG51">
            <v>4.1875</v>
          </cell>
          <cell r="BH51">
            <v>4.3125</v>
          </cell>
          <cell r="BI51">
            <v>4.3333333333357587</v>
          </cell>
          <cell r="BJ51">
            <v>5.375</v>
          </cell>
          <cell r="BK51">
            <v>5.3958333333357587</v>
          </cell>
          <cell r="BL51">
            <v>5.4375</v>
          </cell>
        </row>
        <row r="52">
          <cell r="A52" t="str">
            <v>FOWA</v>
          </cell>
          <cell r="B52">
            <v>8</v>
          </cell>
          <cell r="C52" t="str">
            <v>E</v>
          </cell>
          <cell r="D52" t="str">
            <v>THP</v>
          </cell>
          <cell r="E52">
            <v>36146.666666666664</v>
          </cell>
          <cell r="F52">
            <v>36146.804166666669</v>
          </cell>
          <cell r="G52">
            <v>36146.8125</v>
          </cell>
          <cell r="H52">
            <v>36147.166666666664</v>
          </cell>
          <cell r="I52">
            <v>36147.236111111109</v>
          </cell>
          <cell r="J52">
            <v>36147.354166666664</v>
          </cell>
          <cell r="K52">
            <v>114</v>
          </cell>
          <cell r="L52">
            <v>84</v>
          </cell>
          <cell r="M52">
            <v>0</v>
          </cell>
          <cell r="N52">
            <v>46</v>
          </cell>
          <cell r="O52">
            <v>93</v>
          </cell>
          <cell r="P52">
            <v>83</v>
          </cell>
          <cell r="Q52">
            <v>2</v>
          </cell>
          <cell r="R52">
            <v>0</v>
          </cell>
          <cell r="S52">
            <v>0</v>
          </cell>
          <cell r="T52">
            <v>2</v>
          </cell>
          <cell r="V52">
            <v>0</v>
          </cell>
          <cell r="W52">
            <v>215</v>
          </cell>
          <cell r="X52">
            <v>209</v>
          </cell>
          <cell r="Y52">
            <v>0</v>
          </cell>
          <cell r="Z52">
            <v>0</v>
          </cell>
          <cell r="AA52">
            <v>0</v>
          </cell>
          <cell r="AB52" t="str">
            <v>FOWA 008E</v>
          </cell>
          <cell r="AC52" t="str">
            <v>THP E</v>
          </cell>
          <cell r="AD52">
            <v>0</v>
          </cell>
          <cell r="AE52">
            <v>3.3000000001047738</v>
          </cell>
          <cell r="AF52">
            <v>0.19999999995343387</v>
          </cell>
          <cell r="AG52">
            <v>8.4999999999417923</v>
          </cell>
          <cell r="AH52">
            <v>1.6666666666860692</v>
          </cell>
          <cell r="AI52">
            <v>2.8333333333139308</v>
          </cell>
          <cell r="AJ52">
            <v>10.366666666581295</v>
          </cell>
          <cell r="AK52">
            <v>16.5</v>
          </cell>
          <cell r="AL52">
            <v>282</v>
          </cell>
          <cell r="AM52">
            <v>92</v>
          </cell>
          <cell r="AN52">
            <v>259</v>
          </cell>
          <cell r="AO52">
            <v>2</v>
          </cell>
          <cell r="AP52">
            <v>198</v>
          </cell>
          <cell r="AQ52">
            <v>46</v>
          </cell>
          <cell r="AR52">
            <v>176</v>
          </cell>
          <cell r="AS52">
            <v>2</v>
          </cell>
          <cell r="AT52">
            <v>2</v>
          </cell>
          <cell r="AU52">
            <v>0</v>
          </cell>
          <cell r="AV52">
            <v>244</v>
          </cell>
          <cell r="AW52">
            <v>178</v>
          </cell>
          <cell r="AX52">
            <v>2</v>
          </cell>
          <cell r="AY52">
            <v>424</v>
          </cell>
          <cell r="AZ52">
            <v>2</v>
          </cell>
          <cell r="BA52">
            <v>215</v>
          </cell>
          <cell r="BB52">
            <v>424</v>
          </cell>
          <cell r="BC52">
            <v>0</v>
          </cell>
          <cell r="BD52">
            <v>1.972093023255814</v>
          </cell>
          <cell r="BE52">
            <v>49.882352941518064</v>
          </cell>
          <cell r="BF52">
            <v>25.294117647232035</v>
          </cell>
          <cell r="BG52">
            <v>5.6666666666642413</v>
          </cell>
          <cell r="BH52">
            <v>5.8041666666686069</v>
          </cell>
          <cell r="BI52">
            <v>5.8125</v>
          </cell>
          <cell r="BJ52">
            <v>6.1666666666642413</v>
          </cell>
          <cell r="BK52">
            <v>6.2361111111094942</v>
          </cell>
          <cell r="BL52">
            <v>6.3541666666642413</v>
          </cell>
        </row>
        <row r="53">
          <cell r="A53" t="str">
            <v>FOWA</v>
          </cell>
          <cell r="B53">
            <v>8</v>
          </cell>
          <cell r="C53" t="str">
            <v>E</v>
          </cell>
          <cell r="D53" t="str">
            <v>HAM</v>
          </cell>
          <cell r="E53">
            <v>36147.916666666664</v>
          </cell>
          <cell r="F53">
            <v>36148.158333333333</v>
          </cell>
          <cell r="G53">
            <v>36148.291666666664</v>
          </cell>
          <cell r="H53">
            <v>36149.159722222219</v>
          </cell>
          <cell r="I53">
            <v>36149.208333333336</v>
          </cell>
          <cell r="J53">
            <v>36149.5</v>
          </cell>
          <cell r="K53">
            <v>432</v>
          </cell>
          <cell r="L53">
            <v>279</v>
          </cell>
          <cell r="M53">
            <v>0</v>
          </cell>
          <cell r="N53">
            <v>5</v>
          </cell>
          <cell r="O53">
            <v>229</v>
          </cell>
          <cell r="P53">
            <v>107</v>
          </cell>
          <cell r="Q53">
            <v>165</v>
          </cell>
          <cell r="R53">
            <v>28</v>
          </cell>
          <cell r="S53">
            <v>7</v>
          </cell>
          <cell r="T53">
            <v>0</v>
          </cell>
          <cell r="U53">
            <v>0</v>
          </cell>
          <cell r="V53">
            <v>0</v>
          </cell>
          <cell r="W53">
            <v>425</v>
          </cell>
          <cell r="X53">
            <v>407</v>
          </cell>
          <cell r="Y53">
            <v>420</v>
          </cell>
          <cell r="Z53">
            <v>0</v>
          </cell>
          <cell r="AA53">
            <v>0</v>
          </cell>
          <cell r="AB53" t="str">
            <v>FOWA 008E</v>
          </cell>
          <cell r="AC53" t="str">
            <v>HAM E</v>
          </cell>
          <cell r="AD53">
            <v>0</v>
          </cell>
          <cell r="AE53">
            <v>5.8000000000465661</v>
          </cell>
          <cell r="AF53">
            <v>3.1999999999534339</v>
          </cell>
          <cell r="AG53">
            <v>20.833333333313931</v>
          </cell>
          <cell r="AH53">
            <v>1.1666666668024845</v>
          </cell>
          <cell r="AI53">
            <v>6.9999999999417923</v>
          </cell>
          <cell r="AJ53">
            <v>25.200000000069849</v>
          </cell>
          <cell r="AK53">
            <v>38.000000000058208</v>
          </cell>
          <cell r="AL53">
            <v>990</v>
          </cell>
          <cell r="AM53">
            <v>10</v>
          </cell>
          <cell r="AN53">
            <v>443</v>
          </cell>
          <cell r="AO53">
            <v>221</v>
          </cell>
          <cell r="AP53">
            <v>711</v>
          </cell>
          <cell r="AQ53">
            <v>5</v>
          </cell>
          <cell r="AR53">
            <v>336</v>
          </cell>
          <cell r="AS53">
            <v>193</v>
          </cell>
          <cell r="AT53">
            <v>7</v>
          </cell>
          <cell r="AU53">
            <v>0</v>
          </cell>
          <cell r="AV53">
            <v>716</v>
          </cell>
          <cell r="AW53">
            <v>529</v>
          </cell>
          <cell r="AX53">
            <v>7</v>
          </cell>
          <cell r="AY53">
            <v>1252</v>
          </cell>
          <cell r="AZ53">
            <v>3</v>
          </cell>
          <cell r="BA53">
            <v>425</v>
          </cell>
          <cell r="BB53">
            <v>1252</v>
          </cell>
          <cell r="BC53">
            <v>0</v>
          </cell>
          <cell r="BD53">
            <v>2.9458823529411764</v>
          </cell>
          <cell r="BE53">
            <v>60.096000000055966</v>
          </cell>
          <cell r="BF53">
            <v>20.400000000018998</v>
          </cell>
          <cell r="BG53">
            <v>6.9166666666642413</v>
          </cell>
          <cell r="BH53">
            <v>0.15833333333284827</v>
          </cell>
          <cell r="BI53">
            <v>0.29166666666424135</v>
          </cell>
          <cell r="BJ53">
            <v>1.1597222222189885</v>
          </cell>
          <cell r="BK53">
            <v>1.2083333333357587</v>
          </cell>
          <cell r="BL53">
            <v>1.5</v>
          </cell>
        </row>
        <row r="54">
          <cell r="A54" t="str">
            <v>FOWA</v>
          </cell>
          <cell r="B54">
            <v>8</v>
          </cell>
          <cell r="C54" t="str">
            <v>E</v>
          </cell>
          <cell r="D54" t="str">
            <v>ANR</v>
          </cell>
          <cell r="E54">
            <v>36150.333333333336</v>
          </cell>
          <cell r="F54">
            <v>36150.520833333336</v>
          </cell>
          <cell r="G54">
            <v>36150.520833333336</v>
          </cell>
          <cell r="H54">
            <v>36151.041666666664</v>
          </cell>
          <cell r="I54">
            <v>36151.083333333336</v>
          </cell>
          <cell r="J54">
            <v>36151.341666666667</v>
          </cell>
          <cell r="K54">
            <v>376</v>
          </cell>
          <cell r="L54">
            <v>225</v>
          </cell>
          <cell r="M54">
            <v>0</v>
          </cell>
          <cell r="N54">
            <v>50</v>
          </cell>
          <cell r="O54">
            <v>57</v>
          </cell>
          <cell r="P54">
            <v>126</v>
          </cell>
          <cell r="Q54">
            <v>120</v>
          </cell>
          <cell r="R54">
            <v>25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400</v>
          </cell>
          <cell r="X54">
            <v>350</v>
          </cell>
          <cell r="Y54">
            <v>229</v>
          </cell>
          <cell r="Z54">
            <v>0</v>
          </cell>
          <cell r="AA54">
            <v>0</v>
          </cell>
          <cell r="AB54" t="str">
            <v>FOWA 008E</v>
          </cell>
          <cell r="AC54" t="str">
            <v>ANR E</v>
          </cell>
          <cell r="AD54">
            <v>0</v>
          </cell>
          <cell r="AE54">
            <v>4.5</v>
          </cell>
          <cell r="AF54">
            <v>0</v>
          </cell>
          <cell r="AG54">
            <v>12.499999999883585</v>
          </cell>
          <cell r="AH54">
            <v>1.0000000001164153</v>
          </cell>
          <cell r="AI54">
            <v>6.1999999999534339</v>
          </cell>
          <cell r="AJ54">
            <v>13.5</v>
          </cell>
          <cell r="AK54">
            <v>24.199999999953434</v>
          </cell>
          <cell r="AL54">
            <v>826</v>
          </cell>
          <cell r="AM54">
            <v>100</v>
          </cell>
          <cell r="AN54">
            <v>309</v>
          </cell>
          <cell r="AO54">
            <v>170</v>
          </cell>
          <cell r="AP54">
            <v>601</v>
          </cell>
          <cell r="AQ54">
            <v>50</v>
          </cell>
          <cell r="AR54">
            <v>183</v>
          </cell>
          <cell r="AS54">
            <v>145</v>
          </cell>
          <cell r="AT54">
            <v>0</v>
          </cell>
          <cell r="AU54">
            <v>0</v>
          </cell>
          <cell r="AV54">
            <v>651</v>
          </cell>
          <cell r="AW54">
            <v>328</v>
          </cell>
          <cell r="AX54">
            <v>0</v>
          </cell>
          <cell r="AY54">
            <v>979</v>
          </cell>
          <cell r="AZ54">
            <v>3</v>
          </cell>
          <cell r="BA54">
            <v>400</v>
          </cell>
          <cell r="BB54">
            <v>979</v>
          </cell>
          <cell r="BC54">
            <v>0</v>
          </cell>
          <cell r="BD54">
            <v>2.4474999999999998</v>
          </cell>
          <cell r="BE54">
            <v>78.320000000729408</v>
          </cell>
          <cell r="BF54">
            <v>32.000000000298023</v>
          </cell>
          <cell r="BG54">
            <v>2.3333333333357587</v>
          </cell>
          <cell r="BH54">
            <v>2.5208333333357587</v>
          </cell>
          <cell r="BI54">
            <v>2.5208333333357587</v>
          </cell>
          <cell r="BJ54">
            <v>3.0416666666642413</v>
          </cell>
          <cell r="BK54">
            <v>3.0833333333357587</v>
          </cell>
          <cell r="BL54">
            <v>3.3416666666671517</v>
          </cell>
        </row>
        <row r="55">
          <cell r="A55" t="str">
            <v>FOWA</v>
          </cell>
          <cell r="B55">
            <v>8</v>
          </cell>
          <cell r="C55" t="str">
            <v>E</v>
          </cell>
          <cell r="D55" t="str">
            <v>GIT</v>
          </cell>
          <cell r="E55">
            <v>36155.729166666664</v>
          </cell>
          <cell r="F55">
            <v>36155.829861111109</v>
          </cell>
          <cell r="G55">
            <v>36155.829861111109</v>
          </cell>
          <cell r="H55">
            <v>36156.013888888891</v>
          </cell>
          <cell r="I55">
            <v>36156.052083333336</v>
          </cell>
          <cell r="J55">
            <v>36156.052083333336</v>
          </cell>
          <cell r="K55">
            <v>5</v>
          </cell>
          <cell r="L55">
            <v>2</v>
          </cell>
          <cell r="M55">
            <v>0</v>
          </cell>
          <cell r="N55">
            <v>0</v>
          </cell>
          <cell r="O55">
            <v>76</v>
          </cell>
          <cell r="P55">
            <v>98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102</v>
          </cell>
          <cell r="X55">
            <v>79</v>
          </cell>
          <cell r="Y55">
            <v>0</v>
          </cell>
          <cell r="Z55">
            <v>0</v>
          </cell>
          <cell r="AA55">
            <v>0</v>
          </cell>
          <cell r="AB55" t="str">
            <v>FOWA 008E</v>
          </cell>
          <cell r="AC55" t="str">
            <v>GIT E</v>
          </cell>
          <cell r="AD55">
            <v>0</v>
          </cell>
          <cell r="AE55">
            <v>2.4166666666860692</v>
          </cell>
          <cell r="AF55">
            <v>0</v>
          </cell>
          <cell r="AG55">
            <v>4.4166666667442769</v>
          </cell>
          <cell r="AH55">
            <v>0.91666666668606922</v>
          </cell>
          <cell r="AI55">
            <v>0</v>
          </cell>
          <cell r="AJ55">
            <v>5.3333333334303461</v>
          </cell>
          <cell r="AK55">
            <v>7.7500000001164153</v>
          </cell>
          <cell r="AL55">
            <v>9</v>
          </cell>
          <cell r="AM55">
            <v>0</v>
          </cell>
          <cell r="AN55">
            <v>272</v>
          </cell>
          <cell r="AO55">
            <v>0</v>
          </cell>
          <cell r="AP55">
            <v>7</v>
          </cell>
          <cell r="AQ55">
            <v>0</v>
          </cell>
          <cell r="AR55">
            <v>174</v>
          </cell>
          <cell r="AS55">
            <v>0</v>
          </cell>
          <cell r="AT55">
            <v>0</v>
          </cell>
          <cell r="AU55">
            <v>0</v>
          </cell>
          <cell r="AV55">
            <v>7</v>
          </cell>
          <cell r="AW55">
            <v>174</v>
          </cell>
          <cell r="AX55">
            <v>0</v>
          </cell>
          <cell r="AY55">
            <v>181</v>
          </cell>
          <cell r="AZ55">
            <v>2</v>
          </cell>
          <cell r="BA55">
            <v>102</v>
          </cell>
          <cell r="BB55">
            <v>181</v>
          </cell>
          <cell r="BC55">
            <v>0</v>
          </cell>
          <cell r="BD55">
            <v>1.7745098039215685</v>
          </cell>
          <cell r="BE55">
            <v>40.981132074751571</v>
          </cell>
          <cell r="BF55">
            <v>23.094339622235694</v>
          </cell>
          <cell r="BG55">
            <v>0.72916666666424135</v>
          </cell>
          <cell r="BH55">
            <v>0.82986111110949423</v>
          </cell>
          <cell r="BI55">
            <v>0.82986111110949423</v>
          </cell>
          <cell r="BJ55">
            <v>1.0138888888905058</v>
          </cell>
          <cell r="BK55">
            <v>1.0520833333357587</v>
          </cell>
          <cell r="BL55">
            <v>1.0520833333357587</v>
          </cell>
        </row>
        <row r="56">
          <cell r="A56" t="str">
            <v>ALNF</v>
          </cell>
          <cell r="B56">
            <v>9</v>
          </cell>
          <cell r="C56" t="str">
            <v>W</v>
          </cell>
          <cell r="D56" t="str">
            <v>GIT</v>
          </cell>
          <cell r="E56">
            <v>36145.5</v>
          </cell>
          <cell r="F56">
            <v>36145.541666666664</v>
          </cell>
          <cell r="G56">
            <v>36145.541666666664</v>
          </cell>
          <cell r="H56">
            <v>36146.458333333336</v>
          </cell>
          <cell r="I56">
            <v>36146.503472222219</v>
          </cell>
          <cell r="J56">
            <v>36146.587500000001</v>
          </cell>
          <cell r="K56">
            <v>1</v>
          </cell>
          <cell r="L56">
            <v>32</v>
          </cell>
          <cell r="M56">
            <v>200</v>
          </cell>
          <cell r="N56">
            <v>10</v>
          </cell>
          <cell r="O56">
            <v>218</v>
          </cell>
          <cell r="P56">
            <v>112</v>
          </cell>
          <cell r="Q56">
            <v>10</v>
          </cell>
          <cell r="R56">
            <v>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287</v>
          </cell>
          <cell r="X56">
            <v>298</v>
          </cell>
          <cell r="Z56">
            <v>0</v>
          </cell>
          <cell r="AA56">
            <v>0</v>
          </cell>
          <cell r="AB56" t="str">
            <v>ALNF 009W</v>
          </cell>
          <cell r="AC56" t="str">
            <v>GIT W</v>
          </cell>
          <cell r="AD56">
            <v>0</v>
          </cell>
          <cell r="AE56">
            <v>0.99999999994179234</v>
          </cell>
          <cell r="AF56">
            <v>0</v>
          </cell>
          <cell r="AG56">
            <v>22.000000000116415</v>
          </cell>
          <cell r="AH56">
            <v>1.0833333331975155</v>
          </cell>
          <cell r="AI56">
            <v>2.0166666667792015</v>
          </cell>
          <cell r="AJ56">
            <v>23.083333333313931</v>
          </cell>
          <cell r="AK56">
            <v>26.100000000034925</v>
          </cell>
          <cell r="AL56">
            <v>65</v>
          </cell>
          <cell r="AM56">
            <v>220</v>
          </cell>
          <cell r="AN56">
            <v>442</v>
          </cell>
          <cell r="AO56">
            <v>14</v>
          </cell>
          <cell r="AP56">
            <v>33</v>
          </cell>
          <cell r="AQ56">
            <v>210</v>
          </cell>
          <cell r="AR56">
            <v>330</v>
          </cell>
          <cell r="AS56">
            <v>12</v>
          </cell>
          <cell r="AT56">
            <v>0</v>
          </cell>
          <cell r="AU56">
            <v>0</v>
          </cell>
          <cell r="AV56">
            <v>243</v>
          </cell>
          <cell r="AW56">
            <v>342</v>
          </cell>
          <cell r="AX56">
            <v>0</v>
          </cell>
          <cell r="AY56">
            <v>585</v>
          </cell>
          <cell r="AZ56">
            <v>2</v>
          </cell>
          <cell r="BA56">
            <v>298</v>
          </cell>
          <cell r="BB56">
            <v>585</v>
          </cell>
          <cell r="BC56">
            <v>0</v>
          </cell>
          <cell r="BD56">
            <v>1.9630872483221478</v>
          </cell>
          <cell r="BE56">
            <v>26.590909090768381</v>
          </cell>
          <cell r="BF56">
            <v>13.545454545382867</v>
          </cell>
          <cell r="BG56">
            <v>4.5</v>
          </cell>
          <cell r="BH56">
            <v>4.5416666666642413</v>
          </cell>
          <cell r="BI56">
            <v>4.5416666666642413</v>
          </cell>
          <cell r="BJ56">
            <v>5.4583333333357587</v>
          </cell>
          <cell r="BK56">
            <v>5.5034722222189885</v>
          </cell>
          <cell r="BL56">
            <v>5.5875000000014552</v>
          </cell>
        </row>
        <row r="57">
          <cell r="A57" t="str">
            <v>ALNF</v>
          </cell>
          <cell r="B57">
            <v>9</v>
          </cell>
          <cell r="C57" t="str">
            <v>E</v>
          </cell>
          <cell r="D57" t="str">
            <v>RTM</v>
          </cell>
          <cell r="E57">
            <v>36150.79583333333</v>
          </cell>
          <cell r="F57">
            <v>36150.925000000003</v>
          </cell>
          <cell r="G57">
            <v>36150.925000000003</v>
          </cell>
          <cell r="H57">
            <v>36157.958333333336</v>
          </cell>
          <cell r="I57">
            <v>36157.979166666664</v>
          </cell>
          <cell r="J57">
            <v>36158.083333333336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671</v>
          </cell>
          <cell r="P57">
            <v>512</v>
          </cell>
          <cell r="Q57">
            <v>286</v>
          </cell>
          <cell r="R57">
            <v>87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787</v>
          </cell>
          <cell r="X57">
            <v>769</v>
          </cell>
          <cell r="Y57">
            <v>0</v>
          </cell>
          <cell r="Z57">
            <v>0</v>
          </cell>
          <cell r="AA57">
            <v>0</v>
          </cell>
          <cell r="AB57" t="str">
            <v>ALNF 009E</v>
          </cell>
          <cell r="AC57" t="str">
            <v>RTM E</v>
          </cell>
          <cell r="AD57">
            <v>0</v>
          </cell>
          <cell r="AE57">
            <v>3.1000000001513399</v>
          </cell>
          <cell r="AF57">
            <v>0</v>
          </cell>
          <cell r="AG57">
            <v>168.79999999998836</v>
          </cell>
          <cell r="AH57">
            <v>0.49999999988358468</v>
          </cell>
          <cell r="AI57">
            <v>2.5000000001164153</v>
          </cell>
          <cell r="AJ57">
            <v>169.29999999987194</v>
          </cell>
          <cell r="AK57">
            <v>174.9000000001397</v>
          </cell>
          <cell r="AL57">
            <v>0</v>
          </cell>
          <cell r="AM57">
            <v>0</v>
          </cell>
          <cell r="AN57">
            <v>1695</v>
          </cell>
          <cell r="AO57">
            <v>460</v>
          </cell>
          <cell r="AP57">
            <v>0</v>
          </cell>
          <cell r="AQ57">
            <v>0</v>
          </cell>
          <cell r="AR57">
            <v>1183</v>
          </cell>
          <cell r="AS57">
            <v>373</v>
          </cell>
          <cell r="AT57">
            <v>0</v>
          </cell>
          <cell r="AU57">
            <v>0</v>
          </cell>
          <cell r="AV57">
            <v>0</v>
          </cell>
          <cell r="AW57">
            <v>1556</v>
          </cell>
          <cell r="AX57">
            <v>0</v>
          </cell>
          <cell r="AY57">
            <v>1556</v>
          </cell>
          <cell r="AZ57">
            <v>2</v>
          </cell>
          <cell r="BA57">
            <v>787</v>
          </cell>
          <cell r="BB57">
            <v>1556</v>
          </cell>
          <cell r="BC57">
            <v>0</v>
          </cell>
          <cell r="BD57">
            <v>1.97712833545108</v>
          </cell>
          <cell r="BE57">
            <v>9.218009478673622</v>
          </cell>
          <cell r="BF57">
            <v>4.6623222748818387</v>
          </cell>
          <cell r="BG57">
            <v>2.7958333333299379</v>
          </cell>
          <cell r="BH57">
            <v>2.9250000000029104</v>
          </cell>
          <cell r="BI57">
            <v>2.9250000000029104</v>
          </cell>
          <cell r="BJ57">
            <v>2.9583333333357587</v>
          </cell>
          <cell r="BK57">
            <v>2.9791666666642413</v>
          </cell>
          <cell r="BL57">
            <v>3.0833333333357587</v>
          </cell>
        </row>
        <row r="58">
          <cell r="A58" t="str">
            <v>ALNF</v>
          </cell>
          <cell r="B58">
            <v>9</v>
          </cell>
          <cell r="C58" t="str">
            <v>E</v>
          </cell>
          <cell r="D58" t="str">
            <v>THP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ALNF 009E</v>
          </cell>
          <cell r="AC58" t="str">
            <v>THP E</v>
          </cell>
          <cell r="AD58">
            <v>3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 t="str">
            <v>N/A</v>
          </cell>
          <cell r="AM58" t="str">
            <v>N/A</v>
          </cell>
          <cell r="AN58" t="str">
            <v>N/A</v>
          </cell>
          <cell r="AO58" t="str">
            <v>N/A</v>
          </cell>
          <cell r="AP58" t="str">
            <v>N/A</v>
          </cell>
          <cell r="AQ58" t="str">
            <v>N/A</v>
          </cell>
          <cell r="AR58" t="str">
            <v>N/A</v>
          </cell>
          <cell r="AS58" t="str">
            <v>N/A</v>
          </cell>
          <cell r="AT58">
            <v>0</v>
          </cell>
          <cell r="AU58">
            <v>0</v>
          </cell>
          <cell r="AV58" t="str">
            <v>N/A</v>
          </cell>
          <cell r="AW58" t="str">
            <v>N/A</v>
          </cell>
          <cell r="AX58" t="str">
            <v>N/A</v>
          </cell>
          <cell r="AY58" t="str">
            <v>N/A</v>
          </cell>
          <cell r="AZ58" t="str">
            <v>N/A</v>
          </cell>
          <cell r="BA58" t="str">
            <v>N/A</v>
          </cell>
          <cell r="BB58" t="str">
            <v>N/A</v>
          </cell>
          <cell r="BC58" t="str">
            <v>N/A</v>
          </cell>
          <cell r="BD58" t="str">
            <v>N/A</v>
          </cell>
          <cell r="BE58" t="str">
            <v>N/A</v>
          </cell>
          <cell r="BF58" t="str">
            <v>N/A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A59" t="str">
            <v>ALNF</v>
          </cell>
          <cell r="B59">
            <v>9</v>
          </cell>
          <cell r="C59" t="str">
            <v>E</v>
          </cell>
          <cell r="D59" t="str">
            <v>HAM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Y59">
            <v>0</v>
          </cell>
          <cell r="Z59">
            <v>0</v>
          </cell>
          <cell r="AA59">
            <v>0</v>
          </cell>
          <cell r="AB59" t="str">
            <v>ALNF 009E</v>
          </cell>
          <cell r="AC59" t="str">
            <v>HAM E</v>
          </cell>
          <cell r="AD59">
            <v>3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 t="str">
            <v>N/A</v>
          </cell>
          <cell r="AM59" t="str">
            <v>N/A</v>
          </cell>
          <cell r="AN59" t="str">
            <v>N/A</v>
          </cell>
          <cell r="AO59" t="str">
            <v>N/A</v>
          </cell>
          <cell r="AP59" t="str">
            <v>N/A</v>
          </cell>
          <cell r="AQ59" t="str">
            <v>N/A</v>
          </cell>
          <cell r="AR59" t="str">
            <v>N/A</v>
          </cell>
          <cell r="AS59" t="str">
            <v>N/A</v>
          </cell>
          <cell r="AT59">
            <v>0</v>
          </cell>
          <cell r="AU59">
            <v>0</v>
          </cell>
          <cell r="AV59" t="str">
            <v>N/A</v>
          </cell>
          <cell r="AW59" t="str">
            <v>N/A</v>
          </cell>
          <cell r="AX59" t="str">
            <v>N/A</v>
          </cell>
          <cell r="AY59" t="str">
            <v>N/A</v>
          </cell>
          <cell r="AZ59" t="str">
            <v>N/A</v>
          </cell>
          <cell r="BA59" t="str">
            <v>N/A</v>
          </cell>
          <cell r="BB59" t="str">
            <v>N/A</v>
          </cell>
          <cell r="BC59" t="str">
            <v>N/A</v>
          </cell>
          <cell r="BD59" t="str">
            <v>N/A</v>
          </cell>
          <cell r="BE59" t="str">
            <v>N/A</v>
          </cell>
          <cell r="BF59" t="str">
            <v>N/A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A60" t="str">
            <v>ALNF</v>
          </cell>
          <cell r="B60">
            <v>9</v>
          </cell>
          <cell r="C60" t="str">
            <v>E</v>
          </cell>
          <cell r="D60" t="str">
            <v>ANR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Y60">
            <v>0</v>
          </cell>
          <cell r="Z60">
            <v>0</v>
          </cell>
          <cell r="AA60">
            <v>0</v>
          </cell>
          <cell r="AB60" t="str">
            <v>ALNF 009E</v>
          </cell>
          <cell r="AC60" t="str">
            <v>ANR E</v>
          </cell>
          <cell r="AD60">
            <v>3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 t="str">
            <v>N/A</v>
          </cell>
          <cell r="AM60" t="str">
            <v>N/A</v>
          </cell>
          <cell r="AN60" t="str">
            <v>N/A</v>
          </cell>
          <cell r="AO60" t="str">
            <v>N/A</v>
          </cell>
          <cell r="AP60" t="str">
            <v>N/A</v>
          </cell>
          <cell r="AQ60" t="str">
            <v>N/A</v>
          </cell>
          <cell r="AR60" t="str">
            <v>N/A</v>
          </cell>
          <cell r="AS60" t="str">
            <v>N/A</v>
          </cell>
          <cell r="AT60">
            <v>0</v>
          </cell>
          <cell r="AU60">
            <v>0</v>
          </cell>
          <cell r="AV60" t="str">
            <v>N/A</v>
          </cell>
          <cell r="AW60" t="str">
            <v>N/A</v>
          </cell>
          <cell r="AX60" t="str">
            <v>N/A</v>
          </cell>
          <cell r="AY60" t="str">
            <v>N/A</v>
          </cell>
          <cell r="AZ60" t="str">
            <v>N/A</v>
          </cell>
          <cell r="BA60" t="str">
            <v>N/A</v>
          </cell>
          <cell r="BB60" t="str">
            <v>N/A</v>
          </cell>
          <cell r="BC60" t="str">
            <v>N/A</v>
          </cell>
          <cell r="BD60" t="str">
            <v>N/A</v>
          </cell>
          <cell r="BE60" t="str">
            <v>N/A</v>
          </cell>
          <cell r="BF60" t="str">
            <v>N/A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A61" t="str">
            <v>ALNF</v>
          </cell>
          <cell r="B61">
            <v>9</v>
          </cell>
          <cell r="C61" t="str">
            <v>E</v>
          </cell>
          <cell r="D61" t="str">
            <v>GIT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ALNF 009E</v>
          </cell>
          <cell r="AC61" t="str">
            <v>GIT E</v>
          </cell>
          <cell r="AD61">
            <v>3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 t="str">
            <v>N/A</v>
          </cell>
          <cell r="AS61" t="str">
            <v>N/A</v>
          </cell>
          <cell r="AT61">
            <v>0</v>
          </cell>
          <cell r="AU61">
            <v>0</v>
          </cell>
          <cell r="AV61" t="str">
            <v>N/A</v>
          </cell>
          <cell r="AW61" t="str">
            <v>N/A</v>
          </cell>
          <cell r="AX61" t="str">
            <v>N/A</v>
          </cell>
          <cell r="AY61" t="str">
            <v>N/A</v>
          </cell>
          <cell r="AZ61" t="str">
            <v>N/A</v>
          </cell>
          <cell r="BA61" t="str">
            <v>N/A</v>
          </cell>
          <cell r="BB61" t="str">
            <v>N/A</v>
          </cell>
          <cell r="BC61" t="str">
            <v>N/A</v>
          </cell>
          <cell r="BD61" t="str">
            <v>N/A</v>
          </cell>
          <cell r="BE61" t="str">
            <v>N/A</v>
          </cell>
          <cell r="BF61" t="str">
            <v>N/A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A62" t="str">
            <v>NAJR</v>
          </cell>
          <cell r="B62">
            <v>10</v>
          </cell>
          <cell r="C62" t="str">
            <v>W</v>
          </cell>
          <cell r="D62" t="str">
            <v>GIT</v>
          </cell>
          <cell r="E62">
            <v>36153.479166666664</v>
          </cell>
          <cell r="F62">
            <v>36153.489583333336</v>
          </cell>
          <cell r="G62">
            <v>36153.572916666664</v>
          </cell>
          <cell r="H62">
            <v>36154.270833333336</v>
          </cell>
          <cell r="I62">
            <v>36154.354166666664</v>
          </cell>
          <cell r="J62">
            <v>36154.40625</v>
          </cell>
          <cell r="K62">
            <v>132</v>
          </cell>
          <cell r="L62">
            <v>39</v>
          </cell>
          <cell r="M62">
            <v>0</v>
          </cell>
          <cell r="N62">
            <v>10</v>
          </cell>
          <cell r="O62">
            <v>137</v>
          </cell>
          <cell r="P62">
            <v>75</v>
          </cell>
          <cell r="Q62">
            <v>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154</v>
          </cell>
          <cell r="X62">
            <v>251</v>
          </cell>
          <cell r="Z62">
            <v>0</v>
          </cell>
          <cell r="AA62">
            <v>0</v>
          </cell>
          <cell r="AB62" t="str">
            <v>NAJR 010W</v>
          </cell>
          <cell r="AC62" t="str">
            <v>GIT W</v>
          </cell>
          <cell r="AD62">
            <v>0</v>
          </cell>
          <cell r="AE62">
            <v>0.25000000011641532</v>
          </cell>
          <cell r="AF62">
            <v>1.9999999998835847</v>
          </cell>
          <cell r="AG62">
            <v>16.750000000116415</v>
          </cell>
          <cell r="AH62">
            <v>1.9999999998835847</v>
          </cell>
          <cell r="AI62">
            <v>1.2500000000582077</v>
          </cell>
          <cell r="AJ62">
            <v>20.749999999883585</v>
          </cell>
          <cell r="AK62">
            <v>22.250000000058208</v>
          </cell>
          <cell r="AL62">
            <v>210</v>
          </cell>
          <cell r="AM62">
            <v>20</v>
          </cell>
          <cell r="AN62">
            <v>287</v>
          </cell>
          <cell r="AO62">
            <v>12</v>
          </cell>
          <cell r="AP62">
            <v>171</v>
          </cell>
          <cell r="AQ62">
            <v>10</v>
          </cell>
          <cell r="AR62">
            <v>212</v>
          </cell>
          <cell r="AS62">
            <v>12</v>
          </cell>
          <cell r="AT62">
            <v>0</v>
          </cell>
          <cell r="AU62">
            <v>0</v>
          </cell>
          <cell r="AV62">
            <v>181</v>
          </cell>
          <cell r="AW62">
            <v>224</v>
          </cell>
          <cell r="AX62">
            <v>0</v>
          </cell>
          <cell r="AY62">
            <v>405</v>
          </cell>
          <cell r="AZ62">
            <v>2</v>
          </cell>
          <cell r="BA62">
            <v>251</v>
          </cell>
          <cell r="BB62">
            <v>405</v>
          </cell>
          <cell r="BC62">
            <v>0</v>
          </cell>
          <cell r="BD62">
            <v>1.6135458167330676</v>
          </cell>
          <cell r="BE62">
            <v>24.179104477443893</v>
          </cell>
          <cell r="BF62">
            <v>14.985074626761525</v>
          </cell>
          <cell r="BG62">
            <v>5.4791666666642413</v>
          </cell>
          <cell r="BH62">
            <v>5.4895833333357587</v>
          </cell>
          <cell r="BI62">
            <v>5.5729166666642413</v>
          </cell>
          <cell r="BJ62">
            <v>6.2708333333357587</v>
          </cell>
          <cell r="BK62">
            <v>6.3541666666642413</v>
          </cell>
          <cell r="BL62">
            <v>6.40625</v>
          </cell>
        </row>
        <row r="63">
          <cell r="A63" t="str">
            <v>NAJR</v>
          </cell>
          <cell r="B63">
            <v>10</v>
          </cell>
          <cell r="C63" t="str">
            <v>E</v>
          </cell>
          <cell r="D63" t="str">
            <v>RTM</v>
          </cell>
          <cell r="E63">
            <v>36158.879166666666</v>
          </cell>
          <cell r="F63">
            <v>36158.962500000001</v>
          </cell>
          <cell r="G63">
            <v>36158.979166666664</v>
          </cell>
          <cell r="H63">
            <v>36160.120833333334</v>
          </cell>
          <cell r="I63">
            <v>36160.1875</v>
          </cell>
          <cell r="J63">
            <v>36160.304166666669</v>
          </cell>
          <cell r="K63">
            <v>512</v>
          </cell>
          <cell r="L63">
            <v>280</v>
          </cell>
          <cell r="M63">
            <v>26</v>
          </cell>
          <cell r="N63">
            <v>24</v>
          </cell>
          <cell r="O63">
            <v>245</v>
          </cell>
          <cell r="P63">
            <v>194</v>
          </cell>
          <cell r="Q63">
            <v>17</v>
          </cell>
          <cell r="R63">
            <v>23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306</v>
          </cell>
          <cell r="X63">
            <v>355</v>
          </cell>
          <cell r="Y63">
            <v>340</v>
          </cell>
          <cell r="Z63">
            <v>320</v>
          </cell>
          <cell r="AA63">
            <v>0</v>
          </cell>
          <cell r="AB63" t="str">
            <v>NAJR 010E</v>
          </cell>
          <cell r="AC63" t="str">
            <v>RTM E</v>
          </cell>
          <cell r="AD63">
            <v>0</v>
          </cell>
          <cell r="AE63">
            <v>2.0000000000582077</v>
          </cell>
          <cell r="AF63">
            <v>0.39999999990686774</v>
          </cell>
          <cell r="AG63">
            <v>27.400000000081491</v>
          </cell>
          <cell r="AH63">
            <v>1.5999999999767169</v>
          </cell>
          <cell r="AI63">
            <v>2.8000000000465661</v>
          </cell>
          <cell r="AJ63">
            <v>29.399999999965075</v>
          </cell>
          <cell r="AK63">
            <v>34.200000000069849</v>
          </cell>
          <cell r="AL63">
            <v>1072</v>
          </cell>
          <cell r="AM63">
            <v>74</v>
          </cell>
          <cell r="AN63">
            <v>633</v>
          </cell>
          <cell r="AO63">
            <v>63</v>
          </cell>
          <cell r="AP63">
            <v>792</v>
          </cell>
          <cell r="AQ63">
            <v>50</v>
          </cell>
          <cell r="AR63">
            <v>439</v>
          </cell>
          <cell r="AS63">
            <v>40</v>
          </cell>
          <cell r="AT63">
            <v>0</v>
          </cell>
          <cell r="AU63">
            <v>0</v>
          </cell>
          <cell r="AV63">
            <v>842</v>
          </cell>
          <cell r="AW63">
            <v>479</v>
          </cell>
          <cell r="AX63">
            <v>0</v>
          </cell>
          <cell r="AY63">
            <v>1321</v>
          </cell>
          <cell r="AZ63">
            <v>4</v>
          </cell>
          <cell r="BA63">
            <v>355</v>
          </cell>
          <cell r="BB63">
            <v>1321</v>
          </cell>
          <cell r="BC63">
            <v>0</v>
          </cell>
          <cell r="BD63">
            <v>3.7211267605633802</v>
          </cell>
          <cell r="BE63">
            <v>48.211678831973401</v>
          </cell>
          <cell r="BF63">
            <v>12.956204379523511</v>
          </cell>
          <cell r="BG63">
            <v>3.8791666666656965</v>
          </cell>
          <cell r="BH63">
            <v>3.9625000000014552</v>
          </cell>
          <cell r="BI63">
            <v>3.9791666666642413</v>
          </cell>
          <cell r="BJ63">
            <v>5.1208333333343035</v>
          </cell>
          <cell r="BK63">
            <v>5.1875</v>
          </cell>
          <cell r="BL63">
            <v>5.3041666666686069</v>
          </cell>
        </row>
        <row r="64">
          <cell r="A64" t="str">
            <v>NAJR</v>
          </cell>
          <cell r="B64">
            <v>10</v>
          </cell>
          <cell r="C64" t="str">
            <v>E</v>
          </cell>
          <cell r="D64" t="str">
            <v>THP</v>
          </cell>
          <cell r="E64">
            <v>36160.4375</v>
          </cell>
          <cell r="F64">
            <v>36160.554166666669</v>
          </cell>
          <cell r="G64">
            <v>36160.5625</v>
          </cell>
          <cell r="H64">
            <v>36160.979166666664</v>
          </cell>
          <cell r="I64">
            <v>36161.058333333334</v>
          </cell>
          <cell r="J64">
            <v>36161.125</v>
          </cell>
          <cell r="K64">
            <v>163</v>
          </cell>
          <cell r="L64">
            <v>155</v>
          </cell>
          <cell r="M64">
            <v>0</v>
          </cell>
          <cell r="N64">
            <v>0</v>
          </cell>
          <cell r="O64">
            <v>143</v>
          </cell>
          <cell r="P64">
            <v>130</v>
          </cell>
          <cell r="Q64">
            <v>11</v>
          </cell>
          <cell r="R64">
            <v>18</v>
          </cell>
          <cell r="S64">
            <v>0</v>
          </cell>
          <cell r="T64">
            <v>0</v>
          </cell>
          <cell r="V64">
            <v>0</v>
          </cell>
          <cell r="W64">
            <v>289</v>
          </cell>
          <cell r="X64">
            <v>331</v>
          </cell>
          <cell r="Y64">
            <v>0</v>
          </cell>
          <cell r="Z64">
            <v>0</v>
          </cell>
          <cell r="AA64">
            <v>0</v>
          </cell>
          <cell r="AB64" t="str">
            <v>NAJR 010E</v>
          </cell>
          <cell r="AC64" t="str">
            <v>THP E</v>
          </cell>
          <cell r="AD64">
            <v>0</v>
          </cell>
          <cell r="AE64">
            <v>2.8000000000465661</v>
          </cell>
          <cell r="AF64">
            <v>0.19999999995343387</v>
          </cell>
          <cell r="AG64">
            <v>9.9999999999417923</v>
          </cell>
          <cell r="AH64">
            <v>1.9000000000814907</v>
          </cell>
          <cell r="AI64">
            <v>1.5999999999767169</v>
          </cell>
          <cell r="AJ64">
            <v>12.099999999976717</v>
          </cell>
          <cell r="AK64">
            <v>16.5</v>
          </cell>
          <cell r="AL64">
            <v>473</v>
          </cell>
          <cell r="AM64">
            <v>0</v>
          </cell>
          <cell r="AN64">
            <v>403</v>
          </cell>
          <cell r="AO64">
            <v>47</v>
          </cell>
          <cell r="AP64">
            <v>318</v>
          </cell>
          <cell r="AQ64">
            <v>0</v>
          </cell>
          <cell r="AR64">
            <v>273</v>
          </cell>
          <cell r="AS64">
            <v>29</v>
          </cell>
          <cell r="AT64">
            <v>0</v>
          </cell>
          <cell r="AU64">
            <v>0</v>
          </cell>
          <cell r="AV64">
            <v>318</v>
          </cell>
          <cell r="AW64">
            <v>302</v>
          </cell>
          <cell r="AX64">
            <v>0</v>
          </cell>
          <cell r="AY64">
            <v>620</v>
          </cell>
          <cell r="AZ64">
            <v>2</v>
          </cell>
          <cell r="BA64">
            <v>331</v>
          </cell>
          <cell r="BB64">
            <v>620</v>
          </cell>
          <cell r="BC64">
            <v>0</v>
          </cell>
          <cell r="BD64">
            <v>1.8731117824773413</v>
          </cell>
          <cell r="BE64">
            <v>62.000000000360885</v>
          </cell>
          <cell r="BF64">
            <v>33.100000000192665</v>
          </cell>
          <cell r="BG64">
            <v>5.4375</v>
          </cell>
          <cell r="BH64">
            <v>5.5541666666686069</v>
          </cell>
          <cell r="BI64">
            <v>5.5625</v>
          </cell>
          <cell r="BJ64">
            <v>5.9791666666642413</v>
          </cell>
          <cell r="BK64">
            <v>6.0583333333343035</v>
          </cell>
          <cell r="BL64">
            <v>6.125</v>
          </cell>
        </row>
        <row r="65">
          <cell r="A65" t="str">
            <v>NAJR</v>
          </cell>
          <cell r="B65">
            <v>10</v>
          </cell>
          <cell r="C65" t="str">
            <v>E</v>
          </cell>
          <cell r="D65" t="str">
            <v>HAM</v>
          </cell>
          <cell r="E65">
            <v>36161.941666666666</v>
          </cell>
          <cell r="F65">
            <v>36162.104166666664</v>
          </cell>
          <cell r="G65">
            <v>36162.291666666664</v>
          </cell>
          <cell r="H65">
            <v>36163.5625</v>
          </cell>
          <cell r="I65">
            <v>36163.583333333336</v>
          </cell>
          <cell r="J65">
            <v>36163.833333333336</v>
          </cell>
          <cell r="K65">
            <v>458</v>
          </cell>
          <cell r="L65">
            <v>284</v>
          </cell>
          <cell r="M65">
            <v>0</v>
          </cell>
          <cell r="N65">
            <v>1</v>
          </cell>
          <cell r="O65">
            <v>496</v>
          </cell>
          <cell r="P65">
            <v>267</v>
          </cell>
          <cell r="Q65">
            <v>71</v>
          </cell>
          <cell r="R65">
            <v>62</v>
          </cell>
          <cell r="S65">
            <v>13</v>
          </cell>
          <cell r="T65">
            <v>0</v>
          </cell>
          <cell r="U65">
            <v>0</v>
          </cell>
          <cell r="V65">
            <v>0</v>
          </cell>
          <cell r="W65">
            <v>509</v>
          </cell>
          <cell r="X65">
            <v>579</v>
          </cell>
          <cell r="Y65">
            <v>564</v>
          </cell>
          <cell r="Z65">
            <v>0</v>
          </cell>
          <cell r="AA65">
            <v>0</v>
          </cell>
          <cell r="AB65" t="str">
            <v>NAJR 010E</v>
          </cell>
          <cell r="AC65" t="str">
            <v>HAM E</v>
          </cell>
          <cell r="AD65">
            <v>0</v>
          </cell>
          <cell r="AE65">
            <v>3.8999999999650754</v>
          </cell>
          <cell r="AF65">
            <v>4.5</v>
          </cell>
          <cell r="AG65">
            <v>30.500000000058208</v>
          </cell>
          <cell r="AH65">
            <v>0.50000000005820766</v>
          </cell>
          <cell r="AI65">
            <v>6</v>
          </cell>
          <cell r="AJ65">
            <v>35.500000000116415</v>
          </cell>
          <cell r="AK65">
            <v>45.400000000081491</v>
          </cell>
          <cell r="AL65">
            <v>1026</v>
          </cell>
          <cell r="AM65">
            <v>2</v>
          </cell>
          <cell r="AN65">
            <v>1030</v>
          </cell>
          <cell r="AO65">
            <v>195</v>
          </cell>
          <cell r="AP65">
            <v>742</v>
          </cell>
          <cell r="AQ65">
            <v>1</v>
          </cell>
          <cell r="AR65">
            <v>763</v>
          </cell>
          <cell r="AS65">
            <v>133</v>
          </cell>
          <cell r="AT65">
            <v>13</v>
          </cell>
          <cell r="AU65">
            <v>0</v>
          </cell>
          <cell r="AV65">
            <v>743</v>
          </cell>
          <cell r="AW65">
            <v>896</v>
          </cell>
          <cell r="AX65">
            <v>13</v>
          </cell>
          <cell r="AY65">
            <v>1652</v>
          </cell>
          <cell r="AZ65">
            <v>3</v>
          </cell>
          <cell r="BA65">
            <v>579</v>
          </cell>
          <cell r="BB65">
            <v>1652</v>
          </cell>
          <cell r="BC65">
            <v>0</v>
          </cell>
          <cell r="BD65">
            <v>2.8531951640759932</v>
          </cell>
          <cell r="BE65">
            <v>54.16393442612614</v>
          </cell>
          <cell r="BF65">
            <v>18.983606557340821</v>
          </cell>
          <cell r="BG65">
            <v>6.9416666666656965</v>
          </cell>
          <cell r="BH65">
            <v>0.10416666666424135</v>
          </cell>
          <cell r="BI65">
            <v>0.29166666666424135</v>
          </cell>
          <cell r="BJ65">
            <v>1.5625</v>
          </cell>
          <cell r="BK65">
            <v>1.5833333333357587</v>
          </cell>
          <cell r="BL65">
            <v>1.8333333333357587</v>
          </cell>
        </row>
        <row r="66">
          <cell r="A66" t="str">
            <v>NAJR</v>
          </cell>
          <cell r="B66">
            <v>10</v>
          </cell>
          <cell r="C66" t="str">
            <v>E</v>
          </cell>
          <cell r="D66" t="str">
            <v>ANR</v>
          </cell>
          <cell r="E66">
            <v>36164.541666666664</v>
          </cell>
          <cell r="F66">
            <v>36164.833333333336</v>
          </cell>
          <cell r="G66">
            <v>36164.833333333336</v>
          </cell>
          <cell r="H66">
            <v>36165.5</v>
          </cell>
          <cell r="I66">
            <v>36165.572916666664</v>
          </cell>
          <cell r="J66">
            <v>36165.75</v>
          </cell>
          <cell r="K66">
            <v>436</v>
          </cell>
          <cell r="L66">
            <v>258</v>
          </cell>
          <cell r="M66">
            <v>0</v>
          </cell>
          <cell r="N66">
            <v>0</v>
          </cell>
          <cell r="O66">
            <v>143</v>
          </cell>
          <cell r="P66">
            <v>136</v>
          </cell>
          <cell r="Q66">
            <v>29</v>
          </cell>
          <cell r="R66">
            <v>31</v>
          </cell>
          <cell r="S66">
            <v>10</v>
          </cell>
          <cell r="T66">
            <v>0</v>
          </cell>
          <cell r="U66">
            <v>0</v>
          </cell>
          <cell r="V66">
            <v>0</v>
          </cell>
          <cell r="W66">
            <v>312</v>
          </cell>
          <cell r="X66">
            <v>311</v>
          </cell>
          <cell r="Y66">
            <v>420</v>
          </cell>
          <cell r="Z66">
            <v>0</v>
          </cell>
          <cell r="AA66">
            <v>0</v>
          </cell>
          <cell r="AB66" t="str">
            <v>NAJR 010E</v>
          </cell>
          <cell r="AC66" t="str">
            <v>ANR E</v>
          </cell>
          <cell r="AD66">
            <v>0</v>
          </cell>
          <cell r="AE66">
            <v>7.0000000001164153</v>
          </cell>
          <cell r="AF66">
            <v>0</v>
          </cell>
          <cell r="AG66">
            <v>15.999999999941792</v>
          </cell>
          <cell r="AH66">
            <v>1.7499999999417923</v>
          </cell>
          <cell r="AI66">
            <v>4.2500000000582077</v>
          </cell>
          <cell r="AJ66">
            <v>17.749999999883585</v>
          </cell>
          <cell r="AK66">
            <v>29.000000000058208</v>
          </cell>
          <cell r="AL66">
            <v>952</v>
          </cell>
          <cell r="AM66">
            <v>0</v>
          </cell>
          <cell r="AN66">
            <v>415</v>
          </cell>
          <cell r="AO66">
            <v>91</v>
          </cell>
          <cell r="AP66">
            <v>694</v>
          </cell>
          <cell r="AQ66">
            <v>0</v>
          </cell>
          <cell r="AR66">
            <v>279</v>
          </cell>
          <cell r="AS66">
            <v>60</v>
          </cell>
          <cell r="AT66">
            <v>10</v>
          </cell>
          <cell r="AU66">
            <v>0</v>
          </cell>
          <cell r="AV66">
            <v>694</v>
          </cell>
          <cell r="AW66">
            <v>339</v>
          </cell>
          <cell r="AX66">
            <v>10</v>
          </cell>
          <cell r="AY66">
            <v>1043</v>
          </cell>
          <cell r="AZ66">
            <v>3</v>
          </cell>
          <cell r="BA66">
            <v>420</v>
          </cell>
          <cell r="BB66">
            <v>1043</v>
          </cell>
          <cell r="BC66">
            <v>0</v>
          </cell>
          <cell r="BD66">
            <v>2.4833333333333334</v>
          </cell>
          <cell r="BE66">
            <v>65.187500000237151</v>
          </cell>
          <cell r="BF66">
            <v>26.250000000095497</v>
          </cell>
          <cell r="BG66">
            <v>2.5416666666642413</v>
          </cell>
          <cell r="BH66">
            <v>2.8333333333357587</v>
          </cell>
          <cell r="BI66">
            <v>2.8333333333357587</v>
          </cell>
          <cell r="BJ66">
            <v>3.5</v>
          </cell>
          <cell r="BK66">
            <v>3.5729166666642413</v>
          </cell>
          <cell r="BL66">
            <v>3.75</v>
          </cell>
        </row>
        <row r="67">
          <cell r="A67" t="str">
            <v>NAJR</v>
          </cell>
          <cell r="B67">
            <v>10</v>
          </cell>
          <cell r="C67" t="str">
            <v>E</v>
          </cell>
          <cell r="D67" t="str">
            <v>GIT</v>
          </cell>
          <cell r="E67">
            <v>36170.333333333336</v>
          </cell>
          <cell r="F67">
            <v>36170.46875</v>
          </cell>
          <cell r="G67">
            <v>36170.46875</v>
          </cell>
          <cell r="H67">
            <v>36170.708333333336</v>
          </cell>
          <cell r="I67">
            <v>36170.770833333336</v>
          </cell>
          <cell r="J67">
            <v>36170.916666666664</v>
          </cell>
          <cell r="K67">
            <v>14</v>
          </cell>
          <cell r="L67">
            <v>5</v>
          </cell>
          <cell r="M67">
            <v>0</v>
          </cell>
          <cell r="N67">
            <v>25</v>
          </cell>
          <cell r="O67">
            <v>98</v>
          </cell>
          <cell r="P67">
            <v>66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91</v>
          </cell>
          <cell r="X67">
            <v>117</v>
          </cell>
          <cell r="Y67">
            <v>0</v>
          </cell>
          <cell r="Z67">
            <v>0</v>
          </cell>
          <cell r="AA67">
            <v>0</v>
          </cell>
          <cell r="AB67" t="str">
            <v>NAJR 010E</v>
          </cell>
          <cell r="AC67" t="str">
            <v>GIT E</v>
          </cell>
          <cell r="AD67">
            <v>0</v>
          </cell>
          <cell r="AE67">
            <v>3.2499999999417923</v>
          </cell>
          <cell r="AF67">
            <v>0</v>
          </cell>
          <cell r="AG67">
            <v>5.7500000000582077</v>
          </cell>
          <cell r="AH67">
            <v>1.5</v>
          </cell>
          <cell r="AI67">
            <v>3.4999999998835847</v>
          </cell>
          <cell r="AJ67">
            <v>7.2500000000582077</v>
          </cell>
          <cell r="AK67">
            <v>13.999999999883585</v>
          </cell>
          <cell r="AL67">
            <v>24</v>
          </cell>
          <cell r="AM67">
            <v>50</v>
          </cell>
          <cell r="AN67">
            <v>230</v>
          </cell>
          <cell r="AO67">
            <v>0</v>
          </cell>
          <cell r="AP67">
            <v>19</v>
          </cell>
          <cell r="AQ67">
            <v>25</v>
          </cell>
          <cell r="AR67">
            <v>164</v>
          </cell>
          <cell r="AS67">
            <v>0</v>
          </cell>
          <cell r="AT67">
            <v>0</v>
          </cell>
          <cell r="AU67">
            <v>0</v>
          </cell>
          <cell r="AV67">
            <v>44</v>
          </cell>
          <cell r="AW67">
            <v>164</v>
          </cell>
          <cell r="AX67">
            <v>0</v>
          </cell>
          <cell r="AY67">
            <v>208</v>
          </cell>
          <cell r="AZ67">
            <v>2</v>
          </cell>
          <cell r="BA67">
            <v>117</v>
          </cell>
          <cell r="BB67">
            <v>208</v>
          </cell>
          <cell r="BC67">
            <v>0</v>
          </cell>
          <cell r="BD67">
            <v>1.7777777777777777</v>
          </cell>
          <cell r="BE67">
            <v>36.173913043112073</v>
          </cell>
          <cell r="BF67">
            <v>20.34782608675054</v>
          </cell>
          <cell r="BG67">
            <v>1.3333333333357587</v>
          </cell>
          <cell r="BH67">
            <v>1.46875</v>
          </cell>
          <cell r="BI67">
            <v>1.46875</v>
          </cell>
          <cell r="BJ67">
            <v>1.7083333333357587</v>
          </cell>
          <cell r="BK67">
            <v>1.7708333333357587</v>
          </cell>
          <cell r="BL67">
            <v>1.9166666666642413</v>
          </cell>
        </row>
        <row r="68">
          <cell r="A68" t="str">
            <v>DERA</v>
          </cell>
          <cell r="B68">
            <v>11</v>
          </cell>
          <cell r="C68" t="str">
            <v>W</v>
          </cell>
          <cell r="D68" t="str">
            <v>GIT</v>
          </cell>
          <cell r="E68">
            <v>36160.333333333336</v>
          </cell>
          <cell r="F68">
            <v>36160.600694444445</v>
          </cell>
          <cell r="G68">
            <v>36160.600694444445</v>
          </cell>
          <cell r="H68">
            <v>36161.697916666664</v>
          </cell>
          <cell r="I68">
            <v>36161.791666666664</v>
          </cell>
          <cell r="J68">
            <v>36161.875</v>
          </cell>
          <cell r="K68">
            <v>229</v>
          </cell>
          <cell r="L68">
            <v>103</v>
          </cell>
          <cell r="M68">
            <v>0</v>
          </cell>
          <cell r="N68">
            <v>0</v>
          </cell>
          <cell r="O68">
            <v>277</v>
          </cell>
          <cell r="P68">
            <v>140</v>
          </cell>
          <cell r="Q68">
            <v>10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200</v>
          </cell>
          <cell r="X68">
            <v>259</v>
          </cell>
          <cell r="Y68">
            <v>300</v>
          </cell>
          <cell r="Z68">
            <v>0</v>
          </cell>
          <cell r="AA68">
            <v>0</v>
          </cell>
          <cell r="AB68" t="str">
            <v>DERA 011W</v>
          </cell>
          <cell r="AC68" t="str">
            <v>GIT W</v>
          </cell>
          <cell r="AD68">
            <v>0</v>
          </cell>
          <cell r="AE68">
            <v>6.4166666666278616</v>
          </cell>
          <cell r="AF68">
            <v>0</v>
          </cell>
          <cell r="AG68">
            <v>26.333333333255723</v>
          </cell>
          <cell r="AH68">
            <v>2.25</v>
          </cell>
          <cell r="AI68">
            <v>2.0000000000582077</v>
          </cell>
          <cell r="AJ68">
            <v>28.583333333255723</v>
          </cell>
          <cell r="AK68">
            <v>36.999999999941792</v>
          </cell>
          <cell r="AL68">
            <v>435</v>
          </cell>
          <cell r="AM68">
            <v>0</v>
          </cell>
          <cell r="AN68">
            <v>557</v>
          </cell>
          <cell r="AO68">
            <v>10</v>
          </cell>
          <cell r="AP68">
            <v>332</v>
          </cell>
          <cell r="AQ68">
            <v>0</v>
          </cell>
          <cell r="AR68">
            <v>417</v>
          </cell>
          <cell r="AS68">
            <v>10</v>
          </cell>
          <cell r="AT68">
            <v>0</v>
          </cell>
          <cell r="AU68">
            <v>0</v>
          </cell>
          <cell r="AV68">
            <v>332</v>
          </cell>
          <cell r="AW68">
            <v>427</v>
          </cell>
          <cell r="AX68">
            <v>0</v>
          </cell>
          <cell r="AY68">
            <v>759</v>
          </cell>
          <cell r="AZ68">
            <v>3</v>
          </cell>
          <cell r="BA68">
            <v>300</v>
          </cell>
          <cell r="BB68">
            <v>759</v>
          </cell>
          <cell r="BC68">
            <v>0</v>
          </cell>
          <cell r="BD68">
            <v>2.5299999999999998</v>
          </cell>
          <cell r="BE68">
            <v>28.82278481021153</v>
          </cell>
          <cell r="BF68">
            <v>11.392405063324716</v>
          </cell>
          <cell r="BG68">
            <v>5.3333333333357587</v>
          </cell>
          <cell r="BH68">
            <v>5.6006944444452529</v>
          </cell>
          <cell r="BI68">
            <v>5.6006944444452529</v>
          </cell>
          <cell r="BJ68">
            <v>6.6979166666642413</v>
          </cell>
          <cell r="BK68">
            <v>6.7916666666642413</v>
          </cell>
          <cell r="BL68">
            <v>6.875</v>
          </cell>
        </row>
        <row r="69">
          <cell r="A69" t="str">
            <v>DERA</v>
          </cell>
          <cell r="B69">
            <v>11</v>
          </cell>
          <cell r="C69" t="str">
            <v>E</v>
          </cell>
          <cell r="D69" t="str">
            <v>RTM</v>
          </cell>
          <cell r="E69">
            <v>36166.3125</v>
          </cell>
          <cell r="F69">
            <v>36166.416666666664</v>
          </cell>
          <cell r="G69">
            <v>36166.4375</v>
          </cell>
          <cell r="H69">
            <v>36167.333333333336</v>
          </cell>
          <cell r="I69">
            <v>36167.371527777781</v>
          </cell>
          <cell r="J69">
            <v>36167.45416666667</v>
          </cell>
          <cell r="K69">
            <v>122</v>
          </cell>
          <cell r="L69">
            <v>73</v>
          </cell>
          <cell r="M69">
            <v>9</v>
          </cell>
          <cell r="N69">
            <v>80</v>
          </cell>
          <cell r="O69">
            <v>257</v>
          </cell>
          <cell r="P69">
            <v>239</v>
          </cell>
          <cell r="Q69">
            <v>8</v>
          </cell>
          <cell r="R69">
            <v>26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369</v>
          </cell>
          <cell r="X69">
            <v>445</v>
          </cell>
          <cell r="Y69">
            <v>0</v>
          </cell>
          <cell r="Z69">
            <v>0</v>
          </cell>
          <cell r="AA69">
            <v>0</v>
          </cell>
          <cell r="AB69" t="str">
            <v>DERA 011E</v>
          </cell>
          <cell r="AC69" t="str">
            <v>RTM E</v>
          </cell>
          <cell r="AD69">
            <v>0</v>
          </cell>
          <cell r="AE69">
            <v>2.4999999999417923</v>
          </cell>
          <cell r="AF69">
            <v>0.50000000005820766</v>
          </cell>
          <cell r="AG69">
            <v>21.500000000058208</v>
          </cell>
          <cell r="AH69">
            <v>0.91666666668606922</v>
          </cell>
          <cell r="AI69">
            <v>1.9833333333372138</v>
          </cell>
          <cell r="AJ69">
            <v>22.916666666802485</v>
          </cell>
          <cell r="AK69">
            <v>27.400000000081491</v>
          </cell>
          <cell r="AL69">
            <v>268</v>
          </cell>
          <cell r="AM69">
            <v>169</v>
          </cell>
          <cell r="AN69">
            <v>735</v>
          </cell>
          <cell r="AO69">
            <v>60</v>
          </cell>
          <cell r="AP69">
            <v>195</v>
          </cell>
          <cell r="AQ69">
            <v>89</v>
          </cell>
          <cell r="AR69">
            <v>496</v>
          </cell>
          <cell r="AS69">
            <v>34</v>
          </cell>
          <cell r="AT69">
            <v>0</v>
          </cell>
          <cell r="AU69">
            <v>0</v>
          </cell>
          <cell r="AV69">
            <v>284</v>
          </cell>
          <cell r="AW69">
            <v>530</v>
          </cell>
          <cell r="AX69">
            <v>0</v>
          </cell>
          <cell r="AY69">
            <v>814</v>
          </cell>
          <cell r="AZ69">
            <v>2</v>
          </cell>
          <cell r="BA69">
            <v>445</v>
          </cell>
          <cell r="BB69">
            <v>814</v>
          </cell>
          <cell r="BC69">
            <v>0</v>
          </cell>
          <cell r="BD69">
            <v>1.8292134831460674</v>
          </cell>
          <cell r="BE69">
            <v>37.86046511617657</v>
          </cell>
          <cell r="BF69">
            <v>20.697674418548615</v>
          </cell>
          <cell r="BG69">
            <v>4.3125</v>
          </cell>
          <cell r="BH69">
            <v>4.4166666666642413</v>
          </cell>
          <cell r="BI69">
            <v>4.4375</v>
          </cell>
          <cell r="BJ69">
            <v>5.3333333333357587</v>
          </cell>
          <cell r="BK69">
            <v>5.3715277777810115</v>
          </cell>
          <cell r="BL69">
            <v>5.4541666666700621</v>
          </cell>
        </row>
        <row r="70">
          <cell r="A70" t="str">
            <v>DERA</v>
          </cell>
          <cell r="B70">
            <v>11</v>
          </cell>
          <cell r="C70" t="str">
            <v>E</v>
          </cell>
          <cell r="D70" t="str">
            <v>THP</v>
          </cell>
          <cell r="E70">
            <v>36167.629166666666</v>
          </cell>
          <cell r="F70">
            <v>36167.758333333331</v>
          </cell>
          <cell r="G70">
            <v>36167.770833333336</v>
          </cell>
          <cell r="H70">
            <v>36168.083333333336</v>
          </cell>
          <cell r="I70">
            <v>36168.135416666664</v>
          </cell>
          <cell r="J70">
            <v>36168.275000000001</v>
          </cell>
          <cell r="K70">
            <v>104</v>
          </cell>
          <cell r="L70">
            <v>42</v>
          </cell>
          <cell r="M70">
            <v>7</v>
          </cell>
          <cell r="N70">
            <v>18</v>
          </cell>
          <cell r="O70">
            <v>113</v>
          </cell>
          <cell r="P70">
            <v>103</v>
          </cell>
          <cell r="Q70">
            <v>25</v>
          </cell>
          <cell r="R70">
            <v>7</v>
          </cell>
          <cell r="S70">
            <v>0</v>
          </cell>
          <cell r="T70">
            <v>2</v>
          </cell>
          <cell r="V70">
            <v>0</v>
          </cell>
          <cell r="W70">
            <v>212</v>
          </cell>
          <cell r="X70">
            <v>209</v>
          </cell>
          <cell r="Y70">
            <v>0</v>
          </cell>
          <cell r="Z70">
            <v>0</v>
          </cell>
          <cell r="AA70">
            <v>0</v>
          </cell>
          <cell r="AB70" t="str">
            <v>DERA 011E</v>
          </cell>
          <cell r="AC70" t="str">
            <v>THP E</v>
          </cell>
          <cell r="AD70">
            <v>0</v>
          </cell>
          <cell r="AE70">
            <v>3.0999999999767169</v>
          </cell>
          <cell r="AF70">
            <v>0.30000000010477379</v>
          </cell>
          <cell r="AG70">
            <v>7.5</v>
          </cell>
          <cell r="AH70">
            <v>1.2499999998835847</v>
          </cell>
          <cell r="AI70">
            <v>3.3500000000931323</v>
          </cell>
          <cell r="AJ70">
            <v>9.0499999999883585</v>
          </cell>
          <cell r="AK70">
            <v>15.500000000058208</v>
          </cell>
          <cell r="AL70">
            <v>188</v>
          </cell>
          <cell r="AM70">
            <v>43</v>
          </cell>
          <cell r="AN70">
            <v>319</v>
          </cell>
          <cell r="AO70">
            <v>39</v>
          </cell>
          <cell r="AP70">
            <v>146</v>
          </cell>
          <cell r="AQ70">
            <v>25</v>
          </cell>
          <cell r="AR70">
            <v>216</v>
          </cell>
          <cell r="AS70">
            <v>32</v>
          </cell>
          <cell r="AT70">
            <v>2</v>
          </cell>
          <cell r="AU70">
            <v>0</v>
          </cell>
          <cell r="AV70">
            <v>171</v>
          </cell>
          <cell r="AW70">
            <v>248</v>
          </cell>
          <cell r="AX70">
            <v>2</v>
          </cell>
          <cell r="AY70">
            <v>421</v>
          </cell>
          <cell r="AZ70">
            <v>2</v>
          </cell>
          <cell r="BA70">
            <v>212</v>
          </cell>
          <cell r="BB70">
            <v>421</v>
          </cell>
          <cell r="BC70">
            <v>0</v>
          </cell>
          <cell r="BD70">
            <v>1.9858490566037736</v>
          </cell>
          <cell r="BE70">
            <v>56.133333333333333</v>
          </cell>
          <cell r="BF70">
            <v>28.266666666666666</v>
          </cell>
          <cell r="BG70">
            <v>5.6291666666656965</v>
          </cell>
          <cell r="BH70">
            <v>5.7583333333313931</v>
          </cell>
          <cell r="BI70">
            <v>5.7708333333357587</v>
          </cell>
          <cell r="BJ70">
            <v>6.0833333333357587</v>
          </cell>
          <cell r="BK70">
            <v>6.1354166666642413</v>
          </cell>
          <cell r="BL70">
            <v>6.2750000000014552</v>
          </cell>
        </row>
        <row r="71">
          <cell r="A71" t="str">
            <v>DERA</v>
          </cell>
          <cell r="B71">
            <v>11</v>
          </cell>
          <cell r="C71" t="str">
            <v>E</v>
          </cell>
          <cell r="D71" t="str">
            <v>HAM</v>
          </cell>
          <cell r="E71">
            <v>36169.008333333331</v>
          </cell>
          <cell r="F71">
            <v>36169.104166666664</v>
          </cell>
          <cell r="G71">
            <v>36169.291666666664</v>
          </cell>
          <cell r="H71">
            <v>36170.166666666664</v>
          </cell>
          <cell r="I71">
            <v>36170.270833333336</v>
          </cell>
          <cell r="J71">
            <v>36170.333333333336</v>
          </cell>
          <cell r="K71">
            <v>277</v>
          </cell>
          <cell r="L71">
            <v>168</v>
          </cell>
          <cell r="M71">
            <v>25</v>
          </cell>
          <cell r="N71">
            <v>100</v>
          </cell>
          <cell r="O71">
            <v>358</v>
          </cell>
          <cell r="P71">
            <v>146</v>
          </cell>
          <cell r="Q71">
            <v>39</v>
          </cell>
          <cell r="R71">
            <v>25</v>
          </cell>
          <cell r="S71">
            <v>3</v>
          </cell>
          <cell r="T71">
            <v>0</v>
          </cell>
          <cell r="U71">
            <v>0</v>
          </cell>
          <cell r="V71">
            <v>0</v>
          </cell>
          <cell r="W71">
            <v>450</v>
          </cell>
          <cell r="X71">
            <v>500</v>
          </cell>
          <cell r="Y71">
            <v>191</v>
          </cell>
          <cell r="Z71">
            <v>0</v>
          </cell>
          <cell r="AA71">
            <v>0</v>
          </cell>
          <cell r="AB71" t="str">
            <v>DERA 011E</v>
          </cell>
          <cell r="AC71" t="str">
            <v>HAM E</v>
          </cell>
          <cell r="AD71">
            <v>0</v>
          </cell>
          <cell r="AE71">
            <v>2.2999999999883585</v>
          </cell>
          <cell r="AF71">
            <v>4.5</v>
          </cell>
          <cell r="AG71">
            <v>21</v>
          </cell>
          <cell r="AH71">
            <v>2.5000000001164153</v>
          </cell>
          <cell r="AI71">
            <v>1.5</v>
          </cell>
          <cell r="AJ71">
            <v>28.000000000116415</v>
          </cell>
          <cell r="AK71">
            <v>31.800000000104774</v>
          </cell>
          <cell r="AL71">
            <v>613</v>
          </cell>
          <cell r="AM71">
            <v>225</v>
          </cell>
          <cell r="AN71">
            <v>650</v>
          </cell>
          <cell r="AO71">
            <v>89</v>
          </cell>
          <cell r="AP71">
            <v>445</v>
          </cell>
          <cell r="AQ71">
            <v>125</v>
          </cell>
          <cell r="AR71">
            <v>504</v>
          </cell>
          <cell r="AS71">
            <v>64</v>
          </cell>
          <cell r="AT71">
            <v>3</v>
          </cell>
          <cell r="AU71">
            <v>0</v>
          </cell>
          <cell r="AV71">
            <v>570</v>
          </cell>
          <cell r="AW71">
            <v>568</v>
          </cell>
          <cell r="AX71">
            <v>3</v>
          </cell>
          <cell r="AY71">
            <v>1141</v>
          </cell>
          <cell r="AZ71">
            <v>3</v>
          </cell>
          <cell r="BA71">
            <v>500</v>
          </cell>
          <cell r="BB71">
            <v>1141</v>
          </cell>
          <cell r="BC71">
            <v>0</v>
          </cell>
          <cell r="BD71">
            <v>2.282</v>
          </cell>
          <cell r="BE71">
            <v>54.333333333333336</v>
          </cell>
          <cell r="BF71">
            <v>23.80952380952381</v>
          </cell>
          <cell r="BG71">
            <v>8.333333331393078E-3</v>
          </cell>
          <cell r="BH71">
            <v>0.10416666666424135</v>
          </cell>
          <cell r="BI71">
            <v>0.29166666666424135</v>
          </cell>
          <cell r="BJ71">
            <v>1.1666666666642413</v>
          </cell>
          <cell r="BK71">
            <v>1.2708333333357587</v>
          </cell>
          <cell r="BL71">
            <v>1.3333333333357587</v>
          </cell>
        </row>
        <row r="72">
          <cell r="A72" t="str">
            <v>DERA</v>
          </cell>
          <cell r="B72">
            <v>11</v>
          </cell>
          <cell r="C72" t="str">
            <v>E</v>
          </cell>
          <cell r="D72" t="str">
            <v>ANR</v>
          </cell>
          <cell r="E72">
            <v>36170.916666666664</v>
          </cell>
          <cell r="F72">
            <v>36171.161111111112</v>
          </cell>
          <cell r="G72">
            <v>36171.25</v>
          </cell>
          <cell r="H72">
            <v>36171.920138888891</v>
          </cell>
          <cell r="I72">
            <v>36171.96875</v>
          </cell>
          <cell r="J72">
            <v>36172.125</v>
          </cell>
          <cell r="K72">
            <v>337</v>
          </cell>
          <cell r="L72">
            <v>165</v>
          </cell>
          <cell r="M72">
            <v>0</v>
          </cell>
          <cell r="N72">
            <v>41</v>
          </cell>
          <cell r="O72">
            <v>233</v>
          </cell>
          <cell r="P72">
            <v>123</v>
          </cell>
          <cell r="Q72">
            <v>48</v>
          </cell>
          <cell r="R72">
            <v>24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400</v>
          </cell>
          <cell r="X72">
            <v>350</v>
          </cell>
          <cell r="Y72">
            <v>221</v>
          </cell>
          <cell r="Z72">
            <v>0</v>
          </cell>
          <cell r="AA72">
            <v>0</v>
          </cell>
          <cell r="AB72" t="str">
            <v>DERA 011E</v>
          </cell>
          <cell r="AC72" t="str">
            <v>ANR E</v>
          </cell>
          <cell r="AD72">
            <v>0</v>
          </cell>
          <cell r="AE72">
            <v>5.8666666667559184</v>
          </cell>
          <cell r="AF72">
            <v>2.1333333333022892</v>
          </cell>
          <cell r="AG72">
            <v>16.083333333372138</v>
          </cell>
          <cell r="AH72">
            <v>1.1666666666278616</v>
          </cell>
          <cell r="AI72">
            <v>3.75</v>
          </cell>
          <cell r="AJ72">
            <v>19.383333333302289</v>
          </cell>
          <cell r="AK72">
            <v>29.000000000058208</v>
          </cell>
          <cell r="AL72">
            <v>667</v>
          </cell>
          <cell r="AM72">
            <v>82</v>
          </cell>
          <cell r="AN72">
            <v>479</v>
          </cell>
          <cell r="AO72">
            <v>96</v>
          </cell>
          <cell r="AP72">
            <v>502</v>
          </cell>
          <cell r="AQ72">
            <v>41</v>
          </cell>
          <cell r="AR72">
            <v>356</v>
          </cell>
          <cell r="AS72">
            <v>72</v>
          </cell>
          <cell r="AT72">
            <v>0</v>
          </cell>
          <cell r="AU72">
            <v>0</v>
          </cell>
          <cell r="AV72">
            <v>543</v>
          </cell>
          <cell r="AW72">
            <v>428</v>
          </cell>
          <cell r="AX72">
            <v>0</v>
          </cell>
          <cell r="AY72">
            <v>971</v>
          </cell>
          <cell r="AZ72">
            <v>3</v>
          </cell>
          <cell r="BA72">
            <v>400</v>
          </cell>
          <cell r="BB72">
            <v>971</v>
          </cell>
          <cell r="BC72">
            <v>0</v>
          </cell>
          <cell r="BD72">
            <v>2.4275000000000002</v>
          </cell>
          <cell r="BE72">
            <v>60.373056994672986</v>
          </cell>
          <cell r="BF72">
            <v>24.870466321183514</v>
          </cell>
          <cell r="BG72">
            <v>1.9166666666642413</v>
          </cell>
          <cell r="BH72">
            <v>2.1611111111124046</v>
          </cell>
          <cell r="BI72">
            <v>2.25</v>
          </cell>
          <cell r="BJ72">
            <v>2.9201388888905058</v>
          </cell>
          <cell r="BK72">
            <v>2.96875</v>
          </cell>
          <cell r="BL72">
            <v>3.125</v>
          </cell>
        </row>
        <row r="73">
          <cell r="A73" t="str">
            <v>DERA</v>
          </cell>
          <cell r="B73">
            <v>11</v>
          </cell>
          <cell r="C73" t="str">
            <v>E</v>
          </cell>
          <cell r="D73" t="str">
            <v>GIT</v>
          </cell>
          <cell r="E73">
            <v>36176.625</v>
          </cell>
          <cell r="F73">
            <v>36176.729166666664</v>
          </cell>
          <cell r="G73">
            <v>36176.791666666664</v>
          </cell>
          <cell r="H73">
            <v>36177.000694444447</v>
          </cell>
          <cell r="I73">
            <v>36177.0625</v>
          </cell>
          <cell r="J73">
            <v>36177.104166666664</v>
          </cell>
          <cell r="K73">
            <v>15</v>
          </cell>
          <cell r="L73">
            <v>8</v>
          </cell>
          <cell r="M73">
            <v>28</v>
          </cell>
          <cell r="N73">
            <v>0</v>
          </cell>
          <cell r="O73">
            <v>62</v>
          </cell>
          <cell r="P73">
            <v>29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60</v>
          </cell>
          <cell r="X73">
            <v>82</v>
          </cell>
          <cell r="Y73">
            <v>0</v>
          </cell>
          <cell r="Z73">
            <v>0</v>
          </cell>
          <cell r="AA73">
            <v>0</v>
          </cell>
          <cell r="AB73" t="str">
            <v>DERA 011E</v>
          </cell>
          <cell r="AC73" t="str">
            <v>GIT E</v>
          </cell>
          <cell r="AD73">
            <v>0</v>
          </cell>
          <cell r="AE73">
            <v>2.4999999999417923</v>
          </cell>
          <cell r="AF73">
            <v>1.5</v>
          </cell>
          <cell r="AG73">
            <v>5.0166666667792015</v>
          </cell>
          <cell r="AH73">
            <v>1.4833333332790062</v>
          </cell>
          <cell r="AI73">
            <v>0.99999999994179234</v>
          </cell>
          <cell r="AJ73">
            <v>8.0000000000582077</v>
          </cell>
          <cell r="AK73">
            <v>11.499999999941792</v>
          </cell>
          <cell r="AL73">
            <v>31</v>
          </cell>
          <cell r="AM73">
            <v>28</v>
          </cell>
          <cell r="AN73">
            <v>120</v>
          </cell>
          <cell r="AO73">
            <v>0</v>
          </cell>
          <cell r="AP73">
            <v>23</v>
          </cell>
          <cell r="AQ73">
            <v>28</v>
          </cell>
          <cell r="AR73">
            <v>91</v>
          </cell>
          <cell r="AS73">
            <v>0</v>
          </cell>
          <cell r="AT73">
            <v>0</v>
          </cell>
          <cell r="AU73">
            <v>0</v>
          </cell>
          <cell r="AV73">
            <v>51</v>
          </cell>
          <cell r="AW73">
            <v>91</v>
          </cell>
          <cell r="AX73">
            <v>0</v>
          </cell>
          <cell r="AY73">
            <v>142</v>
          </cell>
          <cell r="AZ73">
            <v>2</v>
          </cell>
          <cell r="BA73">
            <v>82</v>
          </cell>
          <cell r="BB73">
            <v>142</v>
          </cell>
          <cell r="BC73">
            <v>0</v>
          </cell>
          <cell r="BD73">
            <v>1.7317073170731707</v>
          </cell>
          <cell r="BE73">
            <v>28.305647839896604</v>
          </cell>
          <cell r="BF73">
            <v>16.345514949799448</v>
          </cell>
          <cell r="BG73">
            <v>0.625</v>
          </cell>
          <cell r="BH73">
            <v>0.72916666666424135</v>
          </cell>
          <cell r="BI73">
            <v>0.79166666666424135</v>
          </cell>
          <cell r="BJ73">
            <v>1.0006944444467081</v>
          </cell>
          <cell r="BK73">
            <v>1.0625</v>
          </cell>
          <cell r="BL73">
            <v>1.1041666666642413</v>
          </cell>
        </row>
        <row r="74">
          <cell r="A74" t="str">
            <v>ABUD</v>
          </cell>
          <cell r="B74">
            <v>12</v>
          </cell>
          <cell r="C74" t="str">
            <v>W</v>
          </cell>
          <cell r="D74" t="str">
            <v>GIT</v>
          </cell>
          <cell r="E74">
            <v>36166.5</v>
          </cell>
          <cell r="F74">
            <v>36167.354166666664</v>
          </cell>
          <cell r="G74">
            <v>36167.354166666664</v>
          </cell>
          <cell r="H74">
            <v>36167.958333333336</v>
          </cell>
          <cell r="I74">
            <v>36168.03125</v>
          </cell>
          <cell r="J74">
            <v>36168.14166666667</v>
          </cell>
          <cell r="K74">
            <v>110</v>
          </cell>
          <cell r="L74">
            <v>54</v>
          </cell>
          <cell r="M74">
            <v>0</v>
          </cell>
          <cell r="N74">
            <v>0</v>
          </cell>
          <cell r="O74">
            <v>206</v>
          </cell>
          <cell r="P74">
            <v>143</v>
          </cell>
          <cell r="Q74">
            <v>11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260</v>
          </cell>
          <cell r="X74">
            <v>264</v>
          </cell>
          <cell r="Y74">
            <v>0</v>
          </cell>
          <cell r="Z74">
            <v>0</v>
          </cell>
          <cell r="AA74">
            <v>0</v>
          </cell>
          <cell r="AB74" t="str">
            <v>ABUD 012W</v>
          </cell>
          <cell r="AC74" t="str">
            <v>GIT W</v>
          </cell>
          <cell r="AD74">
            <v>0</v>
          </cell>
          <cell r="AE74">
            <v>20.499999999941792</v>
          </cell>
          <cell r="AF74">
            <v>0</v>
          </cell>
          <cell r="AG74">
            <v>14.500000000116415</v>
          </cell>
          <cell r="AH74">
            <v>1.7499999999417923</v>
          </cell>
          <cell r="AI74">
            <v>2.6500000000814907</v>
          </cell>
          <cell r="AJ74">
            <v>16.250000000058208</v>
          </cell>
          <cell r="AK74">
            <v>39.400000000081491</v>
          </cell>
          <cell r="AL74">
            <v>218</v>
          </cell>
          <cell r="AM74">
            <v>0</v>
          </cell>
          <cell r="AN74">
            <v>492</v>
          </cell>
          <cell r="AO74">
            <v>11</v>
          </cell>
          <cell r="AP74">
            <v>164</v>
          </cell>
          <cell r="AQ74">
            <v>0</v>
          </cell>
          <cell r="AR74">
            <v>349</v>
          </cell>
          <cell r="AS74">
            <v>11</v>
          </cell>
          <cell r="AT74">
            <v>0</v>
          </cell>
          <cell r="AU74">
            <v>0</v>
          </cell>
          <cell r="AV74">
            <v>164</v>
          </cell>
          <cell r="AW74">
            <v>360</v>
          </cell>
          <cell r="AX74">
            <v>0</v>
          </cell>
          <cell r="AY74">
            <v>524</v>
          </cell>
          <cell r="AZ74">
            <v>2</v>
          </cell>
          <cell r="BA74">
            <v>264</v>
          </cell>
          <cell r="BB74">
            <v>524</v>
          </cell>
          <cell r="BC74">
            <v>0</v>
          </cell>
          <cell r="BD74">
            <v>1.9848484848484849</v>
          </cell>
          <cell r="BE74">
            <v>36.137931034192619</v>
          </cell>
          <cell r="BF74">
            <v>18.206896551577959</v>
          </cell>
          <cell r="BG74">
            <v>4.5</v>
          </cell>
          <cell r="BH74">
            <v>5.3541666666642413</v>
          </cell>
          <cell r="BI74">
            <v>5.3541666666642413</v>
          </cell>
          <cell r="BJ74">
            <v>5.9583333333357587</v>
          </cell>
          <cell r="BK74">
            <v>6.03125</v>
          </cell>
          <cell r="BL74">
            <v>6.1416666666700621</v>
          </cell>
        </row>
        <row r="75">
          <cell r="A75" t="str">
            <v>ABUD</v>
          </cell>
          <cell r="B75">
            <v>12</v>
          </cell>
          <cell r="C75" t="str">
            <v>E</v>
          </cell>
          <cell r="D75" t="str">
            <v>RTM</v>
          </cell>
          <cell r="E75">
            <v>36172.682638888888</v>
          </cell>
          <cell r="F75">
            <v>36172.758333333331</v>
          </cell>
          <cell r="G75">
            <v>36172.791666666664</v>
          </cell>
          <cell r="H75">
            <v>36173.54583333333</v>
          </cell>
          <cell r="I75">
            <v>36173.604166666664</v>
          </cell>
          <cell r="J75">
            <v>36173.6875</v>
          </cell>
          <cell r="K75">
            <v>124</v>
          </cell>
          <cell r="L75">
            <v>52</v>
          </cell>
          <cell r="M75">
            <v>1</v>
          </cell>
          <cell r="N75">
            <v>116</v>
          </cell>
          <cell r="O75">
            <v>245</v>
          </cell>
          <cell r="P75">
            <v>202</v>
          </cell>
          <cell r="Q75">
            <v>21</v>
          </cell>
          <cell r="R75">
            <v>22</v>
          </cell>
          <cell r="S75">
            <v>11</v>
          </cell>
          <cell r="T75">
            <v>0</v>
          </cell>
          <cell r="U75">
            <v>0</v>
          </cell>
          <cell r="V75">
            <v>0</v>
          </cell>
          <cell r="W75">
            <v>377</v>
          </cell>
          <cell r="X75">
            <v>417</v>
          </cell>
          <cell r="Y75">
            <v>0</v>
          </cell>
          <cell r="Z75">
            <v>0</v>
          </cell>
          <cell r="AA75">
            <v>0</v>
          </cell>
          <cell r="AB75" t="str">
            <v>ABUD 012E</v>
          </cell>
          <cell r="AC75" t="str">
            <v>RTM E</v>
          </cell>
          <cell r="AD75">
            <v>0</v>
          </cell>
          <cell r="AE75">
            <v>1.8166666666511446</v>
          </cell>
          <cell r="AF75">
            <v>0.79999999998835847</v>
          </cell>
          <cell r="AG75">
            <v>18.099999999976717</v>
          </cell>
          <cell r="AH75">
            <v>1.4000000000232831</v>
          </cell>
          <cell r="AI75">
            <v>2.0000000000582077</v>
          </cell>
          <cell r="AJ75">
            <v>20.299999999988358</v>
          </cell>
          <cell r="AK75">
            <v>24.116666666697711</v>
          </cell>
          <cell r="AL75">
            <v>228</v>
          </cell>
          <cell r="AM75">
            <v>233</v>
          </cell>
          <cell r="AN75">
            <v>649</v>
          </cell>
          <cell r="AO75">
            <v>65</v>
          </cell>
          <cell r="AP75">
            <v>176</v>
          </cell>
          <cell r="AQ75">
            <v>117</v>
          </cell>
          <cell r="AR75">
            <v>447</v>
          </cell>
          <cell r="AS75">
            <v>43</v>
          </cell>
          <cell r="AT75">
            <v>11</v>
          </cell>
          <cell r="AU75">
            <v>0</v>
          </cell>
          <cell r="AV75">
            <v>293</v>
          </cell>
          <cell r="AW75">
            <v>490</v>
          </cell>
          <cell r="AX75">
            <v>11</v>
          </cell>
          <cell r="AY75">
            <v>794</v>
          </cell>
          <cell r="AZ75">
            <v>2</v>
          </cell>
          <cell r="BA75">
            <v>417</v>
          </cell>
          <cell r="BB75">
            <v>794</v>
          </cell>
          <cell r="BC75">
            <v>0</v>
          </cell>
          <cell r="BD75">
            <v>1.9040767386091126</v>
          </cell>
          <cell r="BE75">
            <v>43.867403314973558</v>
          </cell>
          <cell r="BF75">
            <v>23.038674033178808</v>
          </cell>
          <cell r="BG75">
            <v>3.6826388888875954</v>
          </cell>
          <cell r="BH75">
            <v>3.7583333333313931</v>
          </cell>
          <cell r="BI75">
            <v>3.7916666666642413</v>
          </cell>
          <cell r="BJ75">
            <v>4.5458333333299379</v>
          </cell>
          <cell r="BK75">
            <v>4.6041666666642413</v>
          </cell>
          <cell r="BL75">
            <v>4.6875</v>
          </cell>
        </row>
        <row r="76">
          <cell r="A76" t="str">
            <v>ABUD</v>
          </cell>
          <cell r="B76">
            <v>12</v>
          </cell>
          <cell r="C76" t="str">
            <v>E</v>
          </cell>
          <cell r="D76" t="str">
            <v>THP</v>
          </cell>
          <cell r="E76">
            <v>36173.854166666664</v>
          </cell>
          <cell r="F76">
            <v>36173.979166666664</v>
          </cell>
          <cell r="G76">
            <v>36173.979166666664</v>
          </cell>
          <cell r="H76">
            <v>36174.458333333336</v>
          </cell>
          <cell r="I76">
            <v>36174.506249999999</v>
          </cell>
          <cell r="J76">
            <v>36174.625</v>
          </cell>
          <cell r="K76">
            <v>93</v>
          </cell>
          <cell r="L76">
            <v>43</v>
          </cell>
          <cell r="M76">
            <v>38</v>
          </cell>
          <cell r="N76">
            <v>51</v>
          </cell>
          <cell r="O76">
            <v>156</v>
          </cell>
          <cell r="P76">
            <v>96</v>
          </cell>
          <cell r="Q76">
            <v>18</v>
          </cell>
          <cell r="R76">
            <v>12</v>
          </cell>
          <cell r="S76">
            <v>0</v>
          </cell>
          <cell r="T76">
            <v>0</v>
          </cell>
          <cell r="V76">
            <v>0</v>
          </cell>
          <cell r="W76">
            <v>287</v>
          </cell>
          <cell r="X76">
            <v>220</v>
          </cell>
          <cell r="Y76">
            <v>0</v>
          </cell>
          <cell r="Z76">
            <v>0</v>
          </cell>
          <cell r="AA76">
            <v>0</v>
          </cell>
          <cell r="AB76" t="str">
            <v>ABUD 012E</v>
          </cell>
          <cell r="AC76" t="str">
            <v>THP E</v>
          </cell>
          <cell r="AD76">
            <v>0</v>
          </cell>
          <cell r="AE76">
            <v>3</v>
          </cell>
          <cell r="AF76">
            <v>0</v>
          </cell>
          <cell r="AG76">
            <v>11.500000000116415</v>
          </cell>
          <cell r="AH76">
            <v>1.1499999999068677</v>
          </cell>
          <cell r="AI76">
            <v>2.8500000000349246</v>
          </cell>
          <cell r="AJ76">
            <v>12.650000000023283</v>
          </cell>
          <cell r="AK76">
            <v>18.500000000058208</v>
          </cell>
          <cell r="AL76">
            <v>179</v>
          </cell>
          <cell r="AM76">
            <v>140</v>
          </cell>
          <cell r="AN76">
            <v>348</v>
          </cell>
          <cell r="AO76">
            <v>42</v>
          </cell>
          <cell r="AP76">
            <v>136</v>
          </cell>
          <cell r="AQ76">
            <v>89</v>
          </cell>
          <cell r="AR76">
            <v>252</v>
          </cell>
          <cell r="AS76">
            <v>30</v>
          </cell>
          <cell r="AT76">
            <v>0</v>
          </cell>
          <cell r="AU76">
            <v>0</v>
          </cell>
          <cell r="AV76">
            <v>225</v>
          </cell>
          <cell r="AW76">
            <v>282</v>
          </cell>
          <cell r="AX76">
            <v>0</v>
          </cell>
          <cell r="AY76">
            <v>507</v>
          </cell>
          <cell r="AZ76">
            <v>2</v>
          </cell>
          <cell r="BA76">
            <v>287</v>
          </cell>
          <cell r="BB76">
            <v>507</v>
          </cell>
          <cell r="BC76">
            <v>0</v>
          </cell>
          <cell r="BD76">
            <v>1.7665505226480835</v>
          </cell>
          <cell r="BE76">
            <v>44.086956521292834</v>
          </cell>
          <cell r="BF76">
            <v>24.9565217388778</v>
          </cell>
          <cell r="BG76">
            <v>4.8541666666642413</v>
          </cell>
          <cell r="BH76">
            <v>4.9791666666642413</v>
          </cell>
          <cell r="BI76">
            <v>4.9791666666642413</v>
          </cell>
          <cell r="BJ76">
            <v>5.4583333333357587</v>
          </cell>
          <cell r="BK76">
            <v>5.5062499999985448</v>
          </cell>
          <cell r="BL76">
            <v>5.625</v>
          </cell>
        </row>
        <row r="77">
          <cell r="A77" t="str">
            <v>ABUD</v>
          </cell>
          <cell r="B77">
            <v>12</v>
          </cell>
          <cell r="C77" t="str">
            <v>E</v>
          </cell>
          <cell r="D77" t="str">
            <v>HAM</v>
          </cell>
          <cell r="E77">
            <v>36175.4375</v>
          </cell>
          <cell r="F77">
            <v>36175.645833333336</v>
          </cell>
          <cell r="G77">
            <v>36175.649305555555</v>
          </cell>
          <cell r="H77">
            <v>36176.666666666664</v>
          </cell>
          <cell r="I77">
            <v>36176.729166666664</v>
          </cell>
          <cell r="J77">
            <v>36176.958333333336</v>
          </cell>
          <cell r="K77">
            <v>252</v>
          </cell>
          <cell r="L77">
            <v>158</v>
          </cell>
          <cell r="M77">
            <v>0</v>
          </cell>
          <cell r="N77">
            <v>100</v>
          </cell>
          <cell r="O77">
            <v>306</v>
          </cell>
          <cell r="P77">
            <v>121</v>
          </cell>
          <cell r="Q77">
            <v>29</v>
          </cell>
          <cell r="R77">
            <v>22</v>
          </cell>
          <cell r="S77">
            <v>5</v>
          </cell>
          <cell r="T77">
            <v>0</v>
          </cell>
          <cell r="U77">
            <v>0</v>
          </cell>
          <cell r="V77">
            <v>0</v>
          </cell>
          <cell r="W77">
            <v>469</v>
          </cell>
          <cell r="X77">
            <v>464</v>
          </cell>
          <cell r="Y77">
            <v>60</v>
          </cell>
          <cell r="Z77">
            <v>0</v>
          </cell>
          <cell r="AA77">
            <v>0</v>
          </cell>
          <cell r="AB77" t="str">
            <v>ABUD 012E</v>
          </cell>
          <cell r="AC77" t="str">
            <v>HAM E</v>
          </cell>
          <cell r="AD77">
            <v>0</v>
          </cell>
          <cell r="AE77">
            <v>5.0000000000582077</v>
          </cell>
          <cell r="AF77">
            <v>8.3333333255723119E-2</v>
          </cell>
          <cell r="AG77">
            <v>24.416666666627862</v>
          </cell>
          <cell r="AH77">
            <v>1.5</v>
          </cell>
          <cell r="AI77">
            <v>5.5000000001164153</v>
          </cell>
          <cell r="AJ77">
            <v>25.999999999883585</v>
          </cell>
          <cell r="AK77">
            <v>36.500000000058208</v>
          </cell>
          <cell r="AL77">
            <v>568</v>
          </cell>
          <cell r="AM77">
            <v>200</v>
          </cell>
          <cell r="AN77">
            <v>548</v>
          </cell>
          <cell r="AO77">
            <v>73</v>
          </cell>
          <cell r="AP77">
            <v>410</v>
          </cell>
          <cell r="AQ77">
            <v>100</v>
          </cell>
          <cell r="AR77">
            <v>427</v>
          </cell>
          <cell r="AS77">
            <v>51</v>
          </cell>
          <cell r="AT77">
            <v>5</v>
          </cell>
          <cell r="AU77">
            <v>0</v>
          </cell>
          <cell r="AV77">
            <v>510</v>
          </cell>
          <cell r="AW77">
            <v>478</v>
          </cell>
          <cell r="AX77">
            <v>5</v>
          </cell>
          <cell r="AY77">
            <v>993</v>
          </cell>
          <cell r="AZ77">
            <v>3</v>
          </cell>
          <cell r="BA77">
            <v>469</v>
          </cell>
          <cell r="BB77">
            <v>993</v>
          </cell>
          <cell r="BC77">
            <v>0</v>
          </cell>
          <cell r="BD77">
            <v>2.1172707889125801</v>
          </cell>
          <cell r="BE77">
            <v>40.668941979586819</v>
          </cell>
          <cell r="BF77">
            <v>19.208191126310389</v>
          </cell>
          <cell r="BG77">
            <v>6.4375</v>
          </cell>
          <cell r="BH77">
            <v>6.6458333333357587</v>
          </cell>
          <cell r="BI77">
            <v>6.6493055555547471</v>
          </cell>
          <cell r="BJ77">
            <v>0.66666666666424135</v>
          </cell>
          <cell r="BK77">
            <v>0.72916666666424135</v>
          </cell>
          <cell r="BL77">
            <v>0.95833333333575865</v>
          </cell>
        </row>
        <row r="78">
          <cell r="A78" t="str">
            <v>ABUD</v>
          </cell>
          <cell r="B78">
            <v>12</v>
          </cell>
          <cell r="C78" t="str">
            <v>E</v>
          </cell>
          <cell r="D78" t="str">
            <v>ANR</v>
          </cell>
          <cell r="E78">
            <v>36177.57916666667</v>
          </cell>
          <cell r="F78">
            <v>36177.82916666667</v>
          </cell>
          <cell r="G78">
            <v>36177.837500000001</v>
          </cell>
          <cell r="H78">
            <v>36178.708333333336</v>
          </cell>
          <cell r="I78">
            <v>36178.75</v>
          </cell>
          <cell r="J78">
            <v>36178.995833333334</v>
          </cell>
          <cell r="K78">
            <v>354</v>
          </cell>
          <cell r="L78">
            <v>209</v>
          </cell>
          <cell r="M78">
            <v>0</v>
          </cell>
          <cell r="N78">
            <v>36</v>
          </cell>
          <cell r="O78">
            <v>212</v>
          </cell>
          <cell r="P78">
            <v>82</v>
          </cell>
          <cell r="Q78">
            <v>33</v>
          </cell>
          <cell r="R78">
            <v>34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280</v>
          </cell>
          <cell r="X78">
            <v>382</v>
          </cell>
          <cell r="Y78">
            <v>298</v>
          </cell>
          <cell r="Z78">
            <v>0</v>
          </cell>
          <cell r="AA78">
            <v>0</v>
          </cell>
          <cell r="AB78" t="str">
            <v>ABUD 012E</v>
          </cell>
          <cell r="AC78" t="str">
            <v>ANR E</v>
          </cell>
          <cell r="AD78">
            <v>0</v>
          </cell>
          <cell r="AE78">
            <v>6</v>
          </cell>
          <cell r="AF78">
            <v>0.19999999995343387</v>
          </cell>
          <cell r="AG78">
            <v>20.900000000023283</v>
          </cell>
          <cell r="AH78">
            <v>0.99999999994179234</v>
          </cell>
          <cell r="AI78">
            <v>5.9000000000232831</v>
          </cell>
          <cell r="AJ78">
            <v>22.099999999918509</v>
          </cell>
          <cell r="AK78">
            <v>33.999999999941792</v>
          </cell>
          <cell r="AL78">
            <v>772</v>
          </cell>
          <cell r="AM78">
            <v>72</v>
          </cell>
          <cell r="AN78">
            <v>376</v>
          </cell>
          <cell r="AO78">
            <v>101</v>
          </cell>
          <cell r="AP78">
            <v>563</v>
          </cell>
          <cell r="AQ78">
            <v>36</v>
          </cell>
          <cell r="AR78">
            <v>294</v>
          </cell>
          <cell r="AS78">
            <v>67</v>
          </cell>
          <cell r="AT78">
            <v>0</v>
          </cell>
          <cell r="AU78">
            <v>0</v>
          </cell>
          <cell r="AV78">
            <v>599</v>
          </cell>
          <cell r="AW78">
            <v>361</v>
          </cell>
          <cell r="AX78">
            <v>0</v>
          </cell>
          <cell r="AY78">
            <v>960</v>
          </cell>
          <cell r="AZ78">
            <v>3</v>
          </cell>
          <cell r="BA78">
            <v>382</v>
          </cell>
          <cell r="BB78">
            <v>960</v>
          </cell>
          <cell r="BC78">
            <v>0</v>
          </cell>
          <cell r="BD78">
            <v>2.5130890052356021</v>
          </cell>
          <cell r="BE78">
            <v>45.933014354015818</v>
          </cell>
          <cell r="BF78">
            <v>18.277511961702128</v>
          </cell>
          <cell r="BG78">
            <v>1.5791666666700621</v>
          </cell>
          <cell r="BH78">
            <v>1.8291666666700621</v>
          </cell>
          <cell r="BI78">
            <v>1.8375000000014552</v>
          </cell>
          <cell r="BJ78">
            <v>2.7083333333357587</v>
          </cell>
          <cell r="BK78">
            <v>2.75</v>
          </cell>
          <cell r="BL78">
            <v>2.9958333333343035</v>
          </cell>
        </row>
        <row r="79">
          <cell r="A79" t="str">
            <v>ABUD</v>
          </cell>
          <cell r="B79">
            <v>12</v>
          </cell>
          <cell r="C79" t="str">
            <v>E</v>
          </cell>
          <cell r="D79" t="str">
            <v>GIT</v>
          </cell>
          <cell r="E79">
            <v>36183.541666666664</v>
          </cell>
          <cell r="F79">
            <v>36183.625</v>
          </cell>
          <cell r="G79">
            <v>36183.625</v>
          </cell>
          <cell r="H79">
            <v>36183.954861111109</v>
          </cell>
          <cell r="I79">
            <v>36183.954861111109</v>
          </cell>
          <cell r="J79">
            <v>36184.004166666666</v>
          </cell>
          <cell r="K79">
            <v>64</v>
          </cell>
          <cell r="L79">
            <v>67</v>
          </cell>
          <cell r="M79">
            <v>0</v>
          </cell>
          <cell r="N79">
            <v>0</v>
          </cell>
          <cell r="O79">
            <v>47</v>
          </cell>
          <cell r="P79">
            <v>14</v>
          </cell>
          <cell r="Q79">
            <v>50</v>
          </cell>
          <cell r="R79">
            <v>40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157</v>
          </cell>
          <cell r="X79">
            <v>125</v>
          </cell>
          <cell r="Y79">
            <v>0</v>
          </cell>
          <cell r="Z79">
            <v>0</v>
          </cell>
          <cell r="AA79">
            <v>0</v>
          </cell>
          <cell r="AB79" t="str">
            <v>ABUD 012E</v>
          </cell>
          <cell r="AC79" t="str">
            <v>GIT E</v>
          </cell>
          <cell r="AD79">
            <v>0</v>
          </cell>
          <cell r="AE79">
            <v>2.0000000000582077</v>
          </cell>
          <cell r="AF79">
            <v>0</v>
          </cell>
          <cell r="AG79">
            <v>7.9166666666278616</v>
          </cell>
          <cell r="AH79">
            <v>0</v>
          </cell>
          <cell r="AI79">
            <v>1.1833333333488554</v>
          </cell>
          <cell r="AJ79">
            <v>7.9166666666278616</v>
          </cell>
          <cell r="AK79">
            <v>11.100000000034925</v>
          </cell>
          <cell r="AL79">
            <v>198</v>
          </cell>
          <cell r="AM79">
            <v>0</v>
          </cell>
          <cell r="AN79">
            <v>75</v>
          </cell>
          <cell r="AO79">
            <v>130</v>
          </cell>
          <cell r="AP79">
            <v>131</v>
          </cell>
          <cell r="AQ79">
            <v>0</v>
          </cell>
          <cell r="AR79">
            <v>61</v>
          </cell>
          <cell r="AS79">
            <v>90</v>
          </cell>
          <cell r="AT79">
            <v>0</v>
          </cell>
          <cell r="AU79">
            <v>0</v>
          </cell>
          <cell r="AV79">
            <v>131</v>
          </cell>
          <cell r="AW79">
            <v>151</v>
          </cell>
          <cell r="AX79">
            <v>0</v>
          </cell>
          <cell r="AY79">
            <v>282</v>
          </cell>
          <cell r="AZ79">
            <v>2</v>
          </cell>
          <cell r="BA79">
            <v>157</v>
          </cell>
          <cell r="BB79">
            <v>282</v>
          </cell>
          <cell r="BC79">
            <v>0</v>
          </cell>
          <cell r="BD79">
            <v>1.7961783439490446</v>
          </cell>
          <cell r="BE79">
            <v>35.62105263175355</v>
          </cell>
          <cell r="BF79">
            <v>19.83157894746563</v>
          </cell>
          <cell r="BG79">
            <v>0.54166666666424135</v>
          </cell>
          <cell r="BH79">
            <v>0.625</v>
          </cell>
          <cell r="BI79">
            <v>0.625</v>
          </cell>
          <cell r="BJ79">
            <v>0.95486111110949423</v>
          </cell>
          <cell r="BK79">
            <v>0.95486111110949423</v>
          </cell>
          <cell r="BL79">
            <v>1.0041666666656965</v>
          </cell>
        </row>
        <row r="80">
          <cell r="A80" t="str">
            <v>SABA</v>
          </cell>
          <cell r="B80">
            <v>13</v>
          </cell>
          <cell r="C80" t="str">
            <v>W</v>
          </cell>
          <cell r="D80" t="str">
            <v>GIT</v>
          </cell>
          <cell r="AB80" t="str">
            <v>SABA 013W</v>
          </cell>
          <cell r="AC80" t="str">
            <v>GIT W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A81" t="str">
            <v>SABA</v>
          </cell>
          <cell r="B81">
            <v>13</v>
          </cell>
          <cell r="C81" t="str">
            <v>E</v>
          </cell>
          <cell r="D81" t="str">
            <v>RTM</v>
          </cell>
          <cell r="AB81" t="str">
            <v>SABA 013E</v>
          </cell>
          <cell r="AC81" t="str">
            <v>RTM E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A82" t="str">
            <v>SABA</v>
          </cell>
          <cell r="B82">
            <v>13</v>
          </cell>
          <cell r="C82" t="str">
            <v>E</v>
          </cell>
          <cell r="D82" t="str">
            <v>THP</v>
          </cell>
          <cell r="AB82" t="str">
            <v>SABA 013E</v>
          </cell>
          <cell r="AC82" t="str">
            <v>THP E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A83" t="str">
            <v>SABA</v>
          </cell>
          <cell r="B83">
            <v>13</v>
          </cell>
          <cell r="C83" t="str">
            <v>E</v>
          </cell>
          <cell r="D83" t="str">
            <v>HAM</v>
          </cell>
          <cell r="AB83" t="str">
            <v>SABA 013E</v>
          </cell>
          <cell r="AC83" t="str">
            <v>HAM E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A84" t="str">
            <v>SABA</v>
          </cell>
          <cell r="B84">
            <v>13</v>
          </cell>
          <cell r="C84" t="str">
            <v>E</v>
          </cell>
          <cell r="D84" t="str">
            <v>ANR</v>
          </cell>
          <cell r="AB84" t="str">
            <v>SABA 013E</v>
          </cell>
          <cell r="AC84" t="str">
            <v>ANR E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A85" t="str">
            <v>SABA</v>
          </cell>
          <cell r="B85">
            <v>13</v>
          </cell>
          <cell r="C85" t="str">
            <v>E</v>
          </cell>
          <cell r="D85" t="str">
            <v>GIT</v>
          </cell>
          <cell r="AB85" t="str">
            <v>SABA 013E</v>
          </cell>
          <cell r="AC85" t="str">
            <v>GIT E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A86" t="str">
            <v>ASIR</v>
          </cell>
          <cell r="B86">
            <v>14</v>
          </cell>
          <cell r="C86" t="str">
            <v>W</v>
          </cell>
          <cell r="D86" t="str">
            <v>GIT</v>
          </cell>
          <cell r="AB86" t="str">
            <v>ASIR 014W</v>
          </cell>
          <cell r="AC86" t="str">
            <v>GIT W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A87" t="str">
            <v>ASIR</v>
          </cell>
          <cell r="B87">
            <v>14</v>
          </cell>
          <cell r="C87" t="str">
            <v>E</v>
          </cell>
          <cell r="D87" t="str">
            <v>RTM</v>
          </cell>
          <cell r="AB87" t="str">
            <v>ASIR 014E</v>
          </cell>
          <cell r="AC87" t="str">
            <v>RTM E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A88" t="str">
            <v>ASIR</v>
          </cell>
          <cell r="B88">
            <v>14</v>
          </cell>
          <cell r="C88" t="str">
            <v>E</v>
          </cell>
          <cell r="D88" t="str">
            <v>THP</v>
          </cell>
          <cell r="AB88" t="str">
            <v>ASIR 014E</v>
          </cell>
          <cell r="AC88" t="str">
            <v>THP E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A89" t="str">
            <v>ASIR</v>
          </cell>
          <cell r="B89">
            <v>14</v>
          </cell>
          <cell r="C89" t="str">
            <v>E</v>
          </cell>
          <cell r="D89" t="str">
            <v>HAM</v>
          </cell>
          <cell r="AB89" t="str">
            <v>ASIR 014E</v>
          </cell>
          <cell r="AC89" t="str">
            <v>HAM E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A90" t="str">
            <v>ASIR</v>
          </cell>
          <cell r="B90">
            <v>14</v>
          </cell>
          <cell r="C90" t="str">
            <v>E</v>
          </cell>
          <cell r="D90" t="str">
            <v>ANR</v>
          </cell>
          <cell r="AB90" t="str">
            <v>ASIR 014E</v>
          </cell>
          <cell r="AC90" t="str">
            <v>ANR E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A91" t="str">
            <v>ASIR</v>
          </cell>
          <cell r="B91">
            <v>14</v>
          </cell>
          <cell r="C91" t="str">
            <v>E</v>
          </cell>
          <cell r="D91" t="str">
            <v>GIT</v>
          </cell>
          <cell r="AB91" t="str">
            <v>ASIR 014E</v>
          </cell>
          <cell r="AC91" t="str">
            <v>GIT E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A92" t="str">
            <v>AFRH</v>
          </cell>
          <cell r="B92">
            <v>15</v>
          </cell>
          <cell r="C92" t="str">
            <v>W</v>
          </cell>
          <cell r="D92" t="str">
            <v>GIT</v>
          </cell>
          <cell r="AB92" t="str">
            <v>AFRH 015W</v>
          </cell>
          <cell r="AC92" t="str">
            <v>GIT W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A93" t="str">
            <v>AFRH</v>
          </cell>
          <cell r="B93">
            <v>15</v>
          </cell>
          <cell r="C93" t="str">
            <v>E</v>
          </cell>
          <cell r="D93" t="str">
            <v>RTM</v>
          </cell>
          <cell r="AB93" t="str">
            <v>AFRH 015E</v>
          </cell>
          <cell r="AC93" t="str">
            <v>RTM E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A94" t="str">
            <v>AFRH</v>
          </cell>
          <cell r="B94">
            <v>15</v>
          </cell>
          <cell r="C94" t="str">
            <v>E</v>
          </cell>
          <cell r="D94" t="str">
            <v>THP</v>
          </cell>
          <cell r="AB94" t="str">
            <v>AFRH 015E</v>
          </cell>
          <cell r="AC94" t="str">
            <v>THP E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A95" t="str">
            <v>AFRH</v>
          </cell>
          <cell r="B95">
            <v>15</v>
          </cell>
          <cell r="C95" t="str">
            <v>E</v>
          </cell>
          <cell r="D95" t="str">
            <v>HAM</v>
          </cell>
          <cell r="AB95" t="str">
            <v>AFRH 015E</v>
          </cell>
          <cell r="AC95" t="str">
            <v>HAM E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A96" t="str">
            <v>AFRH</v>
          </cell>
          <cell r="B96">
            <v>15</v>
          </cell>
          <cell r="C96" t="str">
            <v>E</v>
          </cell>
          <cell r="D96" t="str">
            <v>ANR</v>
          </cell>
          <cell r="AB96" t="str">
            <v>AFRH 015E</v>
          </cell>
          <cell r="AC96" t="str">
            <v>ANR E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A97" t="str">
            <v>AFRH</v>
          </cell>
          <cell r="B97">
            <v>15</v>
          </cell>
          <cell r="C97" t="str">
            <v>E</v>
          </cell>
          <cell r="D97" t="str">
            <v>GIT</v>
          </cell>
          <cell r="AB97" t="str">
            <v>AFRH 015E</v>
          </cell>
          <cell r="AC97" t="str">
            <v>GIT E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AB98" t="str">
            <v xml:space="preserve"> 000</v>
          </cell>
          <cell r="AC98" t="str">
            <v xml:space="preserve"> 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AB99" t="str">
            <v xml:space="preserve"> 000</v>
          </cell>
          <cell r="AC99" t="str">
            <v xml:space="preserve"> 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AB100" t="str">
            <v xml:space="preserve"> 000</v>
          </cell>
          <cell r="AC100" t="str">
            <v xml:space="preserve"> 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AB101" t="str">
            <v xml:space="preserve"> 000</v>
          </cell>
          <cell r="AC101" t="str">
            <v xml:space="preserve"> 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AB102" t="str">
            <v xml:space="preserve"> 000</v>
          </cell>
          <cell r="AC102" t="str">
            <v xml:space="preserve"> 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AB103" t="str">
            <v xml:space="preserve"> 000</v>
          </cell>
          <cell r="AC103" t="str">
            <v xml:space="preserve"> 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AB104" t="str">
            <v xml:space="preserve"> 000</v>
          </cell>
          <cell r="AC104" t="str">
            <v xml:space="preserve"> 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AB105" t="str">
            <v xml:space="preserve"> 000</v>
          </cell>
          <cell r="AC105" t="str">
            <v xml:space="preserve"> 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AB106" t="str">
            <v xml:space="preserve"> 000</v>
          </cell>
          <cell r="AC106" t="str">
            <v xml:space="preserve"> 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AB107" t="str">
            <v xml:space="preserve"> 000</v>
          </cell>
          <cell r="AC107" t="str">
            <v xml:space="preserve"> 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AB108" t="str">
            <v xml:space="preserve"> 000</v>
          </cell>
          <cell r="AC108" t="str">
            <v xml:space="preserve"> 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AB109" t="str">
            <v xml:space="preserve"> 000</v>
          </cell>
          <cell r="AC109" t="str">
            <v xml:space="preserve"> 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AB110" t="str">
            <v xml:space="preserve"> 000</v>
          </cell>
          <cell r="AC110" t="str">
            <v xml:space="preserve"> 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AB111" t="str">
            <v xml:space="preserve"> 000</v>
          </cell>
          <cell r="AC111" t="str">
            <v xml:space="preserve"> 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AB112" t="str">
            <v xml:space="preserve"> 000</v>
          </cell>
          <cell r="AC112" t="str">
            <v xml:space="preserve"> 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AB113" t="str">
            <v xml:space="preserve"> 000</v>
          </cell>
          <cell r="AC113" t="str">
            <v xml:space="preserve"> 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AB114" t="str">
            <v xml:space="preserve"> 000</v>
          </cell>
          <cell r="AC114" t="str">
            <v xml:space="preserve"> 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B115" t="str">
            <v xml:space="preserve"> 000</v>
          </cell>
          <cell r="AC115" t="str">
            <v xml:space="preserve"> 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AB116" t="str">
            <v xml:space="preserve"> 000</v>
          </cell>
          <cell r="AC116" t="str">
            <v xml:space="preserve"> 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AB117" t="str">
            <v xml:space="preserve"> 000</v>
          </cell>
          <cell r="AC117" t="str">
            <v xml:space="preserve"> 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AB118" t="str">
            <v xml:space="preserve"> 000</v>
          </cell>
          <cell r="AC118" t="str">
            <v xml:space="preserve"> 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AB119" t="str">
            <v xml:space="preserve"> 000</v>
          </cell>
          <cell r="AC119" t="str">
            <v xml:space="preserve"> 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AB120" t="str">
            <v xml:space="preserve"> 000</v>
          </cell>
          <cell r="AC120" t="str">
            <v xml:space="preserve"> 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AB121" t="str">
            <v xml:space="preserve"> 000</v>
          </cell>
          <cell r="AC121" t="str">
            <v xml:space="preserve"> 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AB122" t="str">
            <v xml:space="preserve"> 000</v>
          </cell>
          <cell r="AC122" t="str">
            <v xml:space="preserve"> 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AB123" t="str">
            <v xml:space="preserve"> 000</v>
          </cell>
          <cell r="AC123" t="str">
            <v xml:space="preserve"> 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B124" t="str">
            <v xml:space="preserve"> 000</v>
          </cell>
          <cell r="AC124" t="str">
            <v xml:space="preserve"> 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AB125" t="str">
            <v xml:space="preserve"> 000</v>
          </cell>
          <cell r="AC125" t="str">
            <v xml:space="preserve"> 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AB126" t="str">
            <v xml:space="preserve"> 000</v>
          </cell>
          <cell r="AC126" t="str">
            <v xml:space="preserve"> 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AB127" t="str">
            <v xml:space="preserve"> 000</v>
          </cell>
          <cell r="AC127" t="str">
            <v xml:space="preserve"> 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AB128" t="str">
            <v xml:space="preserve"> 000</v>
          </cell>
          <cell r="AC128" t="str">
            <v xml:space="preserve"> </v>
          </cell>
          <cell r="AD128">
            <v>1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AB129" t="str">
            <v xml:space="preserve"> 000</v>
          </cell>
          <cell r="AC129" t="str">
            <v xml:space="preserve"> 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AB130" t="str">
            <v xml:space="preserve"> 000</v>
          </cell>
          <cell r="AC130" t="str">
            <v xml:space="preserve"> 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AB131" t="str">
            <v xml:space="preserve"> 000</v>
          </cell>
          <cell r="AC131" t="str">
            <v xml:space="preserve"> </v>
          </cell>
          <cell r="AD131">
            <v>2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 t="str">
            <v>N/A</v>
          </cell>
          <cell r="AM131" t="str">
            <v>N/A</v>
          </cell>
          <cell r="AN131" t="str">
            <v>N/A</v>
          </cell>
          <cell r="AO131" t="str">
            <v>N/A</v>
          </cell>
          <cell r="AP131" t="str">
            <v>N/A</v>
          </cell>
          <cell r="AQ131" t="str">
            <v>N/A</v>
          </cell>
          <cell r="AR131" t="str">
            <v>N/A</v>
          </cell>
          <cell r="AS131" t="str">
            <v>N/A</v>
          </cell>
          <cell r="AT131">
            <v>0</v>
          </cell>
          <cell r="AU131">
            <v>0</v>
          </cell>
          <cell r="AV131" t="str">
            <v>N/A</v>
          </cell>
          <cell r="AW131" t="str">
            <v>N/A</v>
          </cell>
          <cell r="AX131" t="str">
            <v>N/A</v>
          </cell>
          <cell r="AY131" t="str">
            <v>N/A</v>
          </cell>
          <cell r="AZ131" t="str">
            <v>N/A</v>
          </cell>
          <cell r="BA131" t="str">
            <v>N/A</v>
          </cell>
          <cell r="BB131" t="str">
            <v>N/A</v>
          </cell>
          <cell r="BC131" t="str">
            <v>N/A</v>
          </cell>
          <cell r="BD131" t="str">
            <v>N/A</v>
          </cell>
          <cell r="BE131" t="str">
            <v>N/A</v>
          </cell>
          <cell r="BF131" t="str">
            <v>N/A</v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</row>
        <row r="132">
          <cell r="AB132" t="str">
            <v xml:space="preserve"> 000</v>
          </cell>
          <cell r="AC132" t="str">
            <v xml:space="preserve"> </v>
          </cell>
          <cell r="AD132">
            <v>2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N/A</v>
          </cell>
          <cell r="AP132" t="str">
            <v>N/A</v>
          </cell>
          <cell r="AQ132" t="str">
            <v>N/A</v>
          </cell>
          <cell r="AR132" t="str">
            <v>N/A</v>
          </cell>
          <cell r="AS132" t="str">
            <v>N/A</v>
          </cell>
          <cell r="AT132">
            <v>0</v>
          </cell>
          <cell r="AU132">
            <v>0</v>
          </cell>
          <cell r="AV132" t="str">
            <v>N/A</v>
          </cell>
          <cell r="AW132" t="str">
            <v>N/A</v>
          </cell>
          <cell r="AX132" t="str">
            <v>N/A</v>
          </cell>
          <cell r="AY132" t="str">
            <v>N/A</v>
          </cell>
          <cell r="AZ132" t="str">
            <v>N/A</v>
          </cell>
          <cell r="BA132" t="str">
            <v>N/A</v>
          </cell>
          <cell r="BB132" t="str">
            <v>N/A</v>
          </cell>
          <cell r="BC132" t="str">
            <v>N/A</v>
          </cell>
          <cell r="BD132" t="str">
            <v>N/A</v>
          </cell>
          <cell r="BE132" t="str">
            <v>N/A</v>
          </cell>
          <cell r="BF132" t="str">
            <v>N/A</v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</row>
        <row r="133">
          <cell r="AB133" t="str">
            <v xml:space="preserve"> 000</v>
          </cell>
          <cell r="AC133" t="str">
            <v xml:space="preserve"> </v>
          </cell>
          <cell r="AD133">
            <v>2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>N/A</v>
          </cell>
          <cell r="AM133" t="str">
            <v>N/A</v>
          </cell>
          <cell r="AN133" t="str">
            <v>N/A</v>
          </cell>
          <cell r="AO133" t="str">
            <v>N/A</v>
          </cell>
          <cell r="AP133" t="str">
            <v>N/A</v>
          </cell>
          <cell r="AQ133" t="str">
            <v>N/A</v>
          </cell>
          <cell r="AR133" t="str">
            <v>N/A</v>
          </cell>
          <cell r="AS133" t="str">
            <v>N/A</v>
          </cell>
          <cell r="AT133">
            <v>0</v>
          </cell>
          <cell r="AU133">
            <v>0</v>
          </cell>
          <cell r="AV133" t="str">
            <v>N/A</v>
          </cell>
          <cell r="AW133" t="str">
            <v>N/A</v>
          </cell>
          <cell r="AX133" t="str">
            <v>N/A</v>
          </cell>
          <cell r="AY133" t="str">
            <v>N/A</v>
          </cell>
          <cell r="AZ133" t="str">
            <v>N/A</v>
          </cell>
          <cell r="BA133" t="str">
            <v>N/A</v>
          </cell>
          <cell r="BB133" t="str">
            <v>N/A</v>
          </cell>
          <cell r="BC133" t="str">
            <v>N/A</v>
          </cell>
          <cell r="BD133" t="str">
            <v>N/A</v>
          </cell>
          <cell r="BE133" t="str">
            <v>N/A</v>
          </cell>
          <cell r="BF133" t="str">
            <v>N/A</v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</row>
        <row r="134">
          <cell r="AB134" t="str">
            <v xml:space="preserve"> 000</v>
          </cell>
          <cell r="AC134" t="str">
            <v xml:space="preserve"> </v>
          </cell>
          <cell r="AD134">
            <v>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 t="str">
            <v>N/A</v>
          </cell>
          <cell r="AM134" t="str">
            <v>N/A</v>
          </cell>
          <cell r="AN134" t="str">
            <v>N/A</v>
          </cell>
          <cell r="AO134" t="str">
            <v>N/A</v>
          </cell>
          <cell r="AP134" t="str">
            <v>N/A</v>
          </cell>
          <cell r="AQ134" t="str">
            <v>N/A</v>
          </cell>
          <cell r="AR134" t="str">
            <v>N/A</v>
          </cell>
          <cell r="AS134" t="str">
            <v>N/A</v>
          </cell>
          <cell r="AT134">
            <v>0</v>
          </cell>
          <cell r="AU134">
            <v>0</v>
          </cell>
          <cell r="AV134" t="str">
            <v>N/A</v>
          </cell>
          <cell r="AW134" t="str">
            <v>N/A</v>
          </cell>
          <cell r="AX134" t="str">
            <v>N/A</v>
          </cell>
          <cell r="AY134" t="str">
            <v>N/A</v>
          </cell>
          <cell r="AZ134" t="str">
            <v>N/A</v>
          </cell>
          <cell r="BA134" t="str">
            <v>N/A</v>
          </cell>
          <cell r="BB134" t="str">
            <v>N/A</v>
          </cell>
          <cell r="BC134" t="str">
            <v>N/A</v>
          </cell>
          <cell r="BD134" t="str">
            <v>N/A</v>
          </cell>
          <cell r="BE134" t="str">
            <v>N/A</v>
          </cell>
          <cell r="BF134" t="str">
            <v>N/A</v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</row>
        <row r="135">
          <cell r="AB135" t="str">
            <v xml:space="preserve"> 000</v>
          </cell>
          <cell r="AC135" t="str">
            <v xml:space="preserve"> 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AB136" t="str">
            <v xml:space="preserve"> 000</v>
          </cell>
          <cell r="AC136" t="str">
            <v xml:space="preserve"> 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AB137" t="str">
            <v xml:space="preserve"> 000</v>
          </cell>
          <cell r="AC137" t="str">
            <v xml:space="preserve"> 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AB138" t="str">
            <v xml:space="preserve"> 000</v>
          </cell>
          <cell r="AC138" t="str">
            <v xml:space="preserve"> 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AB139" t="str">
            <v xml:space="preserve"> 000</v>
          </cell>
          <cell r="AC139" t="str">
            <v xml:space="preserve"> 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AB140" t="str">
            <v xml:space="preserve"> 000</v>
          </cell>
          <cell r="AC140" t="str">
            <v xml:space="preserve"> 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AB141" t="str">
            <v xml:space="preserve"> 000</v>
          </cell>
          <cell r="AC141" t="str">
            <v xml:space="preserve"> </v>
          </cell>
          <cell r="AD141">
            <v>3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 t="str">
            <v>N/A</v>
          </cell>
          <cell r="AM141" t="str">
            <v>N/A</v>
          </cell>
          <cell r="AN141" t="str">
            <v>N/A</v>
          </cell>
          <cell r="AO141" t="str">
            <v>N/A</v>
          </cell>
          <cell r="AP141" t="str">
            <v>N/A</v>
          </cell>
          <cell r="AQ141" t="str">
            <v>N/A</v>
          </cell>
          <cell r="AR141" t="str">
            <v>N/A</v>
          </cell>
          <cell r="AS141" t="str">
            <v>N/A</v>
          </cell>
          <cell r="AT141">
            <v>0</v>
          </cell>
          <cell r="AU141">
            <v>0</v>
          </cell>
          <cell r="AV141" t="str">
            <v>N/A</v>
          </cell>
          <cell r="AW141" t="str">
            <v>N/A</v>
          </cell>
          <cell r="AX141" t="str">
            <v>N/A</v>
          </cell>
          <cell r="AY141" t="str">
            <v>N/A</v>
          </cell>
          <cell r="AZ141" t="str">
            <v>N/A</v>
          </cell>
          <cell r="BA141" t="str">
            <v>N/A</v>
          </cell>
          <cell r="BB141" t="str">
            <v>N/A</v>
          </cell>
          <cell r="BC141" t="str">
            <v>N/A</v>
          </cell>
          <cell r="BD141" t="str">
            <v>N/A</v>
          </cell>
          <cell r="BE141" t="str">
            <v>N/A</v>
          </cell>
          <cell r="BF141" t="str">
            <v>N/A</v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</row>
        <row r="142">
          <cell r="AB142" t="str">
            <v xml:space="preserve"> 000</v>
          </cell>
          <cell r="AC142" t="str">
            <v xml:space="preserve"> 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AB143" t="str">
            <v xml:space="preserve"> 000</v>
          </cell>
          <cell r="AC143" t="str">
            <v xml:space="preserve"> 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AB144" t="str">
            <v xml:space="preserve"> 000</v>
          </cell>
          <cell r="AC144" t="str">
            <v xml:space="preserve"> 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AB145" t="str">
            <v xml:space="preserve"> 000</v>
          </cell>
          <cell r="AC145" t="str">
            <v xml:space="preserve"> 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AB146" t="str">
            <v xml:space="preserve"> 000</v>
          </cell>
          <cell r="AC146" t="str">
            <v xml:space="preserve"> 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AB147" t="str">
            <v xml:space="preserve"> 000</v>
          </cell>
          <cell r="AC147" t="str">
            <v xml:space="preserve"> 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AB148" t="str">
            <v xml:space="preserve"> 000</v>
          </cell>
          <cell r="AC148" t="str">
            <v xml:space="preserve"> 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AB149" t="str">
            <v xml:space="preserve"> 000</v>
          </cell>
          <cell r="AC149" t="str">
            <v xml:space="preserve"> 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AB150" t="str">
            <v xml:space="preserve"> 000</v>
          </cell>
          <cell r="AC150" t="str">
            <v xml:space="preserve"> 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AB151" t="str">
            <v xml:space="preserve"> 000</v>
          </cell>
          <cell r="AC151" t="str">
            <v xml:space="preserve"> 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AB152" t="str">
            <v xml:space="preserve"> 000</v>
          </cell>
          <cell r="AC152" t="str">
            <v xml:space="preserve"> 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AB153" t="str">
            <v xml:space="preserve"> 000</v>
          </cell>
          <cell r="AC153" t="str">
            <v xml:space="preserve"> 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AB154" t="str">
            <v xml:space="preserve"> 000</v>
          </cell>
          <cell r="AC154" t="str">
            <v xml:space="preserve"> 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AB155" t="str">
            <v xml:space="preserve"> 000</v>
          </cell>
          <cell r="AC155" t="str">
            <v xml:space="preserve"> 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AB156" t="str">
            <v xml:space="preserve"> 000</v>
          </cell>
          <cell r="AC156" t="str">
            <v xml:space="preserve"> 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AB157" t="str">
            <v xml:space="preserve"> 000</v>
          </cell>
          <cell r="AC157" t="str">
            <v xml:space="preserve"> 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AB158" t="str">
            <v xml:space="preserve"> 000</v>
          </cell>
          <cell r="AC158" t="str">
            <v xml:space="preserve"> 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AB159" t="str">
            <v xml:space="preserve"> 000</v>
          </cell>
          <cell r="AC159" t="str">
            <v xml:space="preserve"> 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AB160" t="str">
            <v xml:space="preserve"> 000</v>
          </cell>
          <cell r="AC160" t="str">
            <v xml:space="preserve"> 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AB161" t="str">
            <v xml:space="preserve"> 000</v>
          </cell>
          <cell r="AC161" t="str">
            <v xml:space="preserve"> 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AB162" t="str">
            <v xml:space="preserve"> 000</v>
          </cell>
          <cell r="AC162" t="str">
            <v xml:space="preserve"> 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AB163" t="str">
            <v xml:space="preserve"> 000</v>
          </cell>
          <cell r="AC163" t="str">
            <v xml:space="preserve"> 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AB164" t="str">
            <v xml:space="preserve"> 000</v>
          </cell>
          <cell r="AC164" t="str">
            <v xml:space="preserve"> 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</row>
        <row r="165">
          <cell r="AB165" t="str">
            <v xml:space="preserve"> 000</v>
          </cell>
          <cell r="AC165" t="str">
            <v xml:space="preserve"> 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AB166" t="str">
            <v xml:space="preserve"> 000</v>
          </cell>
          <cell r="AC166" t="str">
            <v xml:space="preserve"> 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AB167" t="str">
            <v xml:space="preserve"> 000</v>
          </cell>
          <cell r="AC167" t="str">
            <v xml:space="preserve"> 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AB168" t="str">
            <v xml:space="preserve"> 000</v>
          </cell>
          <cell r="AC168" t="str">
            <v xml:space="preserve"> 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AB169" t="str">
            <v xml:space="preserve"> 000</v>
          </cell>
          <cell r="AC169" t="str">
            <v xml:space="preserve"> 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V DXB"/>
      <sheetName val="Data"/>
      <sheetName val="Summary"/>
      <sheetName val="DXB JED"/>
      <sheetName val="JED SUEZ"/>
      <sheetName val="SUEZ EDK"/>
      <sheetName val="EDK GIT"/>
      <sheetName val="GIT GOA"/>
      <sheetName val="GOA FOS"/>
      <sheetName val="FOS VLC"/>
      <sheetName val="VLC GIT"/>
      <sheetName val="GIT EDK"/>
      <sheetName val="EDK SUEZ"/>
      <sheetName val="SUEZ AQJ"/>
      <sheetName val="AQJ JED"/>
      <sheetName val="JED KLF"/>
      <sheetName val="KLF DXB"/>
      <sheetName val="DXB BQM"/>
      <sheetName val="KLF BQM"/>
      <sheetName val="BQM NSV"/>
      <sheetName val="TIME"/>
      <sheetName val="Module1"/>
      <sheetName val="MIX SEA PASSAGES"/>
      <sheetName val="Kurz EB in Euro"/>
      <sheetName val="Simulation"/>
      <sheetName val="Unit Cost"/>
      <sheetName val="Port Charge"/>
      <sheetName val="MKS0214"/>
      <sheetName val="Scenarios"/>
      <sheetName val="Macro1"/>
      <sheetName val="유화"/>
      <sheetName val="CONT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61238-4D8F-49B4-A04B-B8A9481D41D1}" name="Table1" displayName="Table1" ref="A1:F216" totalsRowShown="0" headerRowCellStyle="Normal 4" dataCellStyle="Normal 4">
  <autoFilter ref="A1:F216" xr:uid="{89FFBEB9-19E0-40EF-96A1-499AE581F030}"/>
  <tableColumns count="6">
    <tableColumn id="1" xr3:uid="{166480BE-6D04-45F1-B558-7FAE04C42534}" name="Vessel Name" dataDxfId="15" dataCellStyle="Normal 4"/>
    <tableColumn id="2" xr3:uid="{0B9DE137-DD66-4DC3-83FA-52AC8772CB22}" name="VSL" dataDxfId="14" dataCellStyle="Normal 4"/>
    <tableColumn id="3" xr3:uid="{3244C788-F80B-48C2-8B87-ED83138BE371}" name="IMO Number" dataCellStyle="Normal 4"/>
    <tableColumn id="4" xr3:uid="{FFD8BBF1-43DF-4B22-AF0C-754C17035FB2}" name="Trade" dataDxfId="13" dataCellStyle="Normal 4"/>
    <tableColumn id="5" xr3:uid="{4E5F157A-9EAC-4F95-8D21-ED6BA685BC67}" name="SVC" dataDxfId="12" dataCellStyle="Normal 4"/>
    <tableColumn id="6" xr3:uid="{DC65AC70-123D-467A-B0A8-6D9E6DB5CA95}" name="OPR" dataDxfId="11" dataCellStyle="Normal 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8" Type="http://schemas.openxmlformats.org/officeDocument/2006/relationships/control" Target="../activeX/activeX5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1817"/>
  <sheetViews>
    <sheetView showGridLines="0" tabSelected="1" view="pageBreakPreview" zoomScaleNormal="100" zoomScaleSheetLayoutView="100" workbookViewId="0">
      <selection activeCell="L46" sqref="L46"/>
    </sheetView>
  </sheetViews>
  <sheetFormatPr defaultColWidth="9.140625" defaultRowHeight="12.75"/>
  <cols>
    <col min="1" max="1" width="4.7109375" style="179" customWidth="1"/>
    <col min="2" max="3" width="4.85546875" style="179" customWidth="1"/>
    <col min="4" max="4" width="7.140625" style="179" customWidth="1"/>
    <col min="5" max="5" width="17.85546875" style="179" bestFit="1" customWidth="1"/>
    <col min="6" max="6" width="7.7109375" style="179" customWidth="1"/>
    <col min="7" max="7" width="10" style="179" customWidth="1"/>
    <col min="8" max="8" width="13.140625" style="179" bestFit="1" customWidth="1"/>
    <col min="9" max="9" width="10.5703125" style="179" bestFit="1" customWidth="1"/>
    <col min="10" max="17" width="9.140625" style="187" customWidth="1"/>
    <col min="18" max="18" width="4.140625" style="187" customWidth="1"/>
    <col min="19" max="24" width="9.140625" style="187" customWidth="1"/>
    <col min="25" max="25" width="4.140625" style="187" customWidth="1"/>
    <col min="26" max="27" width="9.140625" style="179" customWidth="1"/>
    <col min="28" max="28" width="5.85546875" style="183" customWidth="1"/>
    <col min="29" max="29" width="9.140625" style="171" customWidth="1"/>
    <col min="30" max="30" width="10.28515625" style="179" customWidth="1"/>
    <col min="31" max="31" width="9.140625" style="185" customWidth="1"/>
    <col min="32" max="32" width="11.7109375" style="171" customWidth="1"/>
    <col min="33" max="33" width="10.42578125" style="171" customWidth="1"/>
    <col min="34" max="38" width="9.140625" style="179" customWidth="1"/>
    <col min="39" max="39" width="9.140625" style="288" customWidth="1"/>
    <col min="40" max="40" width="11.85546875" style="203" customWidth="1"/>
    <col min="41" max="89" width="6.28515625" style="179" customWidth="1"/>
    <col min="90" max="16384" width="9.140625" style="179"/>
  </cols>
  <sheetData>
    <row r="1" spans="1:125" ht="23.25">
      <c r="C1" s="180"/>
      <c r="D1" s="180"/>
      <c r="E1" s="181" t="s">
        <v>5485</v>
      </c>
      <c r="F1" s="369" t="s">
        <v>5597</v>
      </c>
      <c r="G1" s="369"/>
      <c r="H1" s="369"/>
      <c r="I1" s="369"/>
      <c r="J1" s="369"/>
      <c r="K1" s="182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D1" s="184" t="s">
        <v>5549</v>
      </c>
    </row>
    <row r="2" spans="1:125" ht="18.75" customHeight="1">
      <c r="E2" s="186" t="s">
        <v>5486</v>
      </c>
      <c r="F2" s="416">
        <v>45741</v>
      </c>
      <c r="G2" s="416"/>
      <c r="H2" s="416"/>
      <c r="I2" s="416"/>
      <c r="J2" s="416"/>
      <c r="K2" s="179"/>
      <c r="L2" s="179"/>
      <c r="M2" s="179"/>
      <c r="O2" s="179"/>
      <c r="P2" s="179"/>
      <c r="Q2" s="179"/>
      <c r="R2" s="415"/>
      <c r="S2" s="415"/>
      <c r="Z2" s="414"/>
      <c r="AA2" s="414"/>
      <c r="AD2" s="188">
        <v>45658</v>
      </c>
    </row>
    <row r="3" spans="1:125" ht="18.75" customHeight="1">
      <c r="E3" s="189"/>
      <c r="F3" s="190" t="s">
        <v>22</v>
      </c>
      <c r="G3" s="190" t="s">
        <v>24</v>
      </c>
      <c r="H3" s="190" t="s">
        <v>5571</v>
      </c>
      <c r="I3" s="190" t="s">
        <v>2</v>
      </c>
      <c r="J3" s="190"/>
      <c r="K3" s="179"/>
      <c r="M3" s="191"/>
      <c r="P3" s="179"/>
      <c r="Q3" s="179"/>
      <c r="R3" s="356"/>
      <c r="S3" s="356"/>
      <c r="Y3" s="356"/>
    </row>
    <row r="4" spans="1:125" ht="18.75" customHeight="1">
      <c r="E4" s="186" t="s">
        <v>5487</v>
      </c>
      <c r="F4" s="190" t="s">
        <v>5528</v>
      </c>
      <c r="G4" s="190" t="s">
        <v>5528</v>
      </c>
      <c r="H4" s="190" t="s">
        <v>5528</v>
      </c>
      <c r="I4" s="190" t="s">
        <v>5595</v>
      </c>
      <c r="J4" s="358"/>
      <c r="R4" s="356"/>
      <c r="S4" s="356"/>
      <c r="Y4" s="356"/>
    </row>
    <row r="5" spans="1:125" ht="18.75" customHeight="1" thickBot="1">
      <c r="E5" s="186"/>
      <c r="F5" s="190"/>
      <c r="G5" s="190"/>
      <c r="H5" s="190"/>
      <c r="I5" s="190"/>
      <c r="J5" s="192"/>
      <c r="R5" s="356"/>
      <c r="S5" s="356"/>
      <c r="Y5" s="356"/>
    </row>
    <row r="6" spans="1:125" ht="18.75" hidden="1" customHeight="1">
      <c r="A6" s="193"/>
      <c r="I6" s="179" t="s">
        <v>5563</v>
      </c>
      <c r="J6" s="273">
        <f t="shared" ref="J6:P6" si="0">IF(J7=999,J7,IF(K7=999,K7,IF(K7=0,J7,IF(K7&lt;=$AP$6,K7,IF(K7&lt;=$AO$6,K7,0)))))</f>
        <v>1</v>
      </c>
      <c r="K6" s="273">
        <f t="shared" si="0"/>
        <v>1</v>
      </c>
      <c r="L6" s="273">
        <f t="shared" si="0"/>
        <v>2</v>
      </c>
      <c r="M6" s="273">
        <f t="shared" si="0"/>
        <v>2</v>
      </c>
      <c r="N6" s="273">
        <f t="shared" si="0"/>
        <v>3</v>
      </c>
      <c r="O6" s="273">
        <f t="shared" si="0"/>
        <v>3</v>
      </c>
      <c r="P6" s="273">
        <f t="shared" si="0"/>
        <v>4</v>
      </c>
      <c r="Q6" s="273">
        <f t="shared" ref="Q6:R6" si="1">IF(Q7=999,Q7,IF(R7=999,R7,IF(R7=0,Q7,IF(R7&lt;=$AP$6,R7,IF(R7&lt;=$AO$6,R7,0)))))</f>
        <v>4</v>
      </c>
      <c r="R6" s="273">
        <f t="shared" si="1"/>
        <v>4</v>
      </c>
      <c r="S6" s="273">
        <f>IF(S7=999,S7,IF(T7=999,T7,IF(T7=0,S7,IF(T7&lt;=$AP$6,T7,IF(T7&lt;=$AO$6,T7,0)))))</f>
        <v>100</v>
      </c>
      <c r="T6" s="273">
        <f>IF(T7=999,T7,IF(U7=999,U7,IF(U7=0,T7,IF(U7&lt;=$AP$6,U7,IF(U7&lt;=$AO$6,U7,0)))))</f>
        <v>100</v>
      </c>
      <c r="U6" s="273">
        <f>IF(U7=999,U7,IF(V7=999,V7,IF(V7=0,U7,IF(V7&lt;=$AP$6,V7,IF(V7&lt;=$AO$6,V7,0)))))</f>
        <v>101</v>
      </c>
      <c r="V6" s="273">
        <f>IF(V7=999,V7,IF(W7=999,W7,IF(W7=0,V7,IF(W7&lt;=$AP$6,W7,IF(W7&lt;=$AO$6,W7,0)))))</f>
        <v>101</v>
      </c>
      <c r="W6" s="273">
        <f>IF(W7=999,W7,IF(X7=999,X7,IF(X7=0,W7,IF(X7&lt;=$AP$6,X7,IF(X7&lt;=$AO$6,X7,0)))))</f>
        <v>102</v>
      </c>
      <c r="X6" s="273">
        <f t="shared" ref="X6:Y6" si="2">IF(X7=999,X7,IF(Y7=999,Y7,IF(Y7=0,X7,IF(Y7&lt;=$AP$6,Y7,IF(Y7&lt;=$AO$6,Y7,0)))))</f>
        <v>102</v>
      </c>
      <c r="Y6" s="273">
        <f t="shared" si="2"/>
        <v>102</v>
      </c>
      <c r="Z6" s="273">
        <f>IF(Z7=999,Z7,IF(AA7=999,AA7,IF(AA7=0,Z7,IF(AA7&lt;=$AP$6,AA7,IF(AA7&lt;=$AO$6,AA7,0)))))</f>
        <v>999</v>
      </c>
      <c r="AA6" s="273">
        <f>IF(AA7=999,AA7,IF(AB7=999,AB7,IF(AB7=0,AA7,IF(AB7&lt;=$AP$6,AB7,IF(AB7&lt;=$AO$6,AB7,0)))))</f>
        <v>999</v>
      </c>
      <c r="AB6" s="273">
        <f>IF(AB7=999,AB7,IF(AC7=999,AC7,IF(AC7=0,AB7,IF(AC7&lt;=$AP$6,AC7,IF(AC7&lt;=$AO$6,AC7,0)))))</f>
        <v>0</v>
      </c>
      <c r="AN6" s="172" t="s">
        <v>5562</v>
      </c>
      <c r="AO6" s="274">
        <f>'A_PFS MASTER_DATA'!W5</f>
        <v>4</v>
      </c>
      <c r="AP6" s="274">
        <f>'A_PFS MASTER_DATA'!W21</f>
        <v>102</v>
      </c>
      <c r="AQ6" s="274">
        <v>999</v>
      </c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</row>
    <row r="7" spans="1:125" ht="18.75" hidden="1" customHeight="1" thickBot="1">
      <c r="A7" s="193"/>
      <c r="I7" s="179" t="s">
        <v>5424</v>
      </c>
      <c r="J7" s="194">
        <v>0</v>
      </c>
      <c r="K7" s="194">
        <v>1</v>
      </c>
      <c r="L7" s="194">
        <v>1</v>
      </c>
      <c r="M7" s="194">
        <v>2</v>
      </c>
      <c r="N7" s="194">
        <v>2</v>
      </c>
      <c r="O7" s="194">
        <v>3</v>
      </c>
      <c r="P7" s="194">
        <v>3</v>
      </c>
      <c r="Q7" s="194">
        <v>4</v>
      </c>
      <c r="R7" s="194">
        <v>0</v>
      </c>
      <c r="S7" s="194">
        <v>4</v>
      </c>
      <c r="T7" s="194">
        <v>100</v>
      </c>
      <c r="U7" s="194">
        <v>100</v>
      </c>
      <c r="V7" s="194">
        <v>101</v>
      </c>
      <c r="W7" s="194">
        <v>101</v>
      </c>
      <c r="X7" s="194">
        <v>102</v>
      </c>
      <c r="Y7" s="194">
        <v>0</v>
      </c>
      <c r="Z7" s="194">
        <v>102</v>
      </c>
      <c r="AA7" s="194">
        <v>999</v>
      </c>
      <c r="AN7" s="172"/>
      <c r="AO7" s="195">
        <v>1</v>
      </c>
      <c r="AP7" s="195">
        <f>IF(AO7&lt;0,-1,IF(AO7=$AQ$6,-1,IF(AO7=$AP$6,999,IF(AO7&gt;99,AO7+1,IF(AO7&lt;$AO$6,AO7+1,100)))))</f>
        <v>2</v>
      </c>
      <c r="AQ7" s="195">
        <f t="shared" ref="AQ7:CK7" si="3">IF(AP7&lt;0,-1,IF(AP7=$AQ$6,-1,IF(AP7=$AP$6,999,IF(AP7&gt;99,AP7+1,IF(AP7&lt;$AO$6,AP7+1,100)))))</f>
        <v>3</v>
      </c>
      <c r="AR7" s="195">
        <f t="shared" si="3"/>
        <v>4</v>
      </c>
      <c r="AS7" s="195">
        <f t="shared" si="3"/>
        <v>100</v>
      </c>
      <c r="AT7" s="195">
        <f t="shared" si="3"/>
        <v>101</v>
      </c>
      <c r="AU7" s="195">
        <f t="shared" si="3"/>
        <v>102</v>
      </c>
      <c r="AV7" s="195">
        <f t="shared" si="3"/>
        <v>999</v>
      </c>
      <c r="AW7" s="195">
        <f t="shared" si="3"/>
        <v>-1</v>
      </c>
      <c r="AX7" s="195">
        <f t="shared" si="3"/>
        <v>-1</v>
      </c>
      <c r="AY7" s="195">
        <f t="shared" si="3"/>
        <v>-1</v>
      </c>
      <c r="AZ7" s="195">
        <f t="shared" si="3"/>
        <v>-1</v>
      </c>
      <c r="BA7" s="195">
        <f t="shared" si="3"/>
        <v>-1</v>
      </c>
      <c r="BB7" s="195">
        <f t="shared" si="3"/>
        <v>-1</v>
      </c>
      <c r="BC7" s="195">
        <f t="shared" si="3"/>
        <v>-1</v>
      </c>
      <c r="BD7" s="195">
        <f t="shared" si="3"/>
        <v>-1</v>
      </c>
      <c r="BE7" s="195">
        <f t="shared" si="3"/>
        <v>-1</v>
      </c>
      <c r="BF7" s="195">
        <f t="shared" si="3"/>
        <v>-1</v>
      </c>
      <c r="BG7" s="195">
        <f t="shared" si="3"/>
        <v>-1</v>
      </c>
      <c r="BH7" s="195">
        <f t="shared" si="3"/>
        <v>-1</v>
      </c>
      <c r="BI7" s="195">
        <f t="shared" si="3"/>
        <v>-1</v>
      </c>
      <c r="BJ7" s="195">
        <f t="shared" si="3"/>
        <v>-1</v>
      </c>
      <c r="BK7" s="195">
        <f t="shared" si="3"/>
        <v>-1</v>
      </c>
      <c r="BL7" s="195">
        <f t="shared" si="3"/>
        <v>-1</v>
      </c>
      <c r="BM7" s="195">
        <f t="shared" si="3"/>
        <v>-1</v>
      </c>
      <c r="BN7" s="195">
        <f t="shared" si="3"/>
        <v>-1</v>
      </c>
      <c r="BO7" s="195">
        <f t="shared" si="3"/>
        <v>-1</v>
      </c>
      <c r="BP7" s="195">
        <f t="shared" si="3"/>
        <v>-1</v>
      </c>
      <c r="BQ7" s="195">
        <f t="shared" si="3"/>
        <v>-1</v>
      </c>
      <c r="BR7" s="195">
        <f t="shared" si="3"/>
        <v>-1</v>
      </c>
      <c r="BS7" s="195">
        <f t="shared" si="3"/>
        <v>-1</v>
      </c>
      <c r="BT7" s="195">
        <f t="shared" si="3"/>
        <v>-1</v>
      </c>
      <c r="BU7" s="195">
        <f t="shared" si="3"/>
        <v>-1</v>
      </c>
      <c r="BV7" s="195">
        <f t="shared" si="3"/>
        <v>-1</v>
      </c>
      <c r="BW7" s="195">
        <f t="shared" si="3"/>
        <v>-1</v>
      </c>
      <c r="BX7" s="195">
        <f t="shared" si="3"/>
        <v>-1</v>
      </c>
      <c r="BY7" s="195">
        <f t="shared" si="3"/>
        <v>-1</v>
      </c>
      <c r="BZ7" s="195">
        <f t="shared" si="3"/>
        <v>-1</v>
      </c>
      <c r="CA7" s="195">
        <f t="shared" si="3"/>
        <v>-1</v>
      </c>
      <c r="CB7" s="195">
        <f t="shared" si="3"/>
        <v>-1</v>
      </c>
      <c r="CC7" s="195">
        <f t="shared" si="3"/>
        <v>-1</v>
      </c>
      <c r="CD7" s="195">
        <f t="shared" si="3"/>
        <v>-1</v>
      </c>
      <c r="CE7" s="195">
        <f t="shared" si="3"/>
        <v>-1</v>
      </c>
      <c r="CF7" s="195">
        <f t="shared" si="3"/>
        <v>-1</v>
      </c>
      <c r="CG7" s="195">
        <f t="shared" si="3"/>
        <v>-1</v>
      </c>
      <c r="CH7" s="195">
        <f t="shared" si="3"/>
        <v>-1</v>
      </c>
      <c r="CI7" s="195">
        <f t="shared" si="3"/>
        <v>-1</v>
      </c>
      <c r="CJ7" s="195">
        <f t="shared" si="3"/>
        <v>-1</v>
      </c>
      <c r="CK7" s="195">
        <f t="shared" si="3"/>
        <v>-1</v>
      </c>
    </row>
    <row r="8" spans="1:125" s="274" customFormat="1" ht="13.5" customHeight="1">
      <c r="A8" s="440" t="s">
        <v>9</v>
      </c>
      <c r="B8" s="440" t="s">
        <v>3</v>
      </c>
      <c r="C8" s="440" t="s">
        <v>5426</v>
      </c>
      <c r="D8" s="440" t="s">
        <v>69</v>
      </c>
      <c r="E8" s="417" t="s">
        <v>70</v>
      </c>
      <c r="F8" s="420" t="s">
        <v>67</v>
      </c>
      <c r="G8" s="420" t="s">
        <v>71</v>
      </c>
      <c r="H8" s="373"/>
      <c r="I8" s="359" t="s">
        <v>6</v>
      </c>
      <c r="J8" s="423" t="str">
        <f>VLOOKUP(K$7,'A_LTS MASTER_DATA'!$A:$F,2,FALSE)</f>
        <v>TRLIK</v>
      </c>
      <c r="K8" s="424"/>
      <c r="L8" s="425" t="str">
        <f>VLOOKUP(M$7,'A_LTS MASTER_DATA'!$A:$F,2,FALSE)</f>
        <v>TRALI</v>
      </c>
      <c r="M8" s="424"/>
      <c r="N8" s="425" t="str">
        <f>VLOOKUP(O$7,'A_LTS MASTER_DATA'!$A:$F,2,FALSE)</f>
        <v>TRIST</v>
      </c>
      <c r="O8" s="424"/>
      <c r="P8" s="425" t="str">
        <f>VLOOKUP(Q$7,'A_LTS MASTER_DATA'!$A:$F,2,FALSE)</f>
        <v>GRPIR</v>
      </c>
      <c r="Q8" s="424"/>
      <c r="R8" s="435" t="s">
        <v>5433</v>
      </c>
      <c r="S8" s="426" t="str">
        <f>VLOOKUP(T$7,'A_LTS MASTER_DATA'!$A:$F,2,FALSE)</f>
        <v>USNYC</v>
      </c>
      <c r="T8" s="427"/>
      <c r="U8" s="426" t="str">
        <f>VLOOKUP(V$7,'A_LTS MASTER_DATA'!$A:$F,2,FALSE)</f>
        <v>USORF</v>
      </c>
      <c r="V8" s="427"/>
      <c r="W8" s="426" t="str">
        <f>VLOOKUP(X$7,'A_LTS MASTER_DATA'!$A:$F,2,FALSE)</f>
        <v>USSAV</v>
      </c>
      <c r="X8" s="427"/>
      <c r="Y8" s="435" t="s">
        <v>5433</v>
      </c>
      <c r="Z8" s="439" t="str">
        <f>VLOOKUP(AA$7,'A_LTS MASTER_DATA'!$A:$F,2,FALSE)</f>
        <v>TRLIK</v>
      </c>
      <c r="AA8" s="427"/>
      <c r="AB8" s="430" t="s">
        <v>5425</v>
      </c>
      <c r="AC8" s="173"/>
      <c r="AF8" s="173"/>
      <c r="AG8" s="173"/>
      <c r="AM8" s="289"/>
      <c r="AN8" s="172"/>
    </row>
    <row r="9" spans="1:125" s="274" customFormat="1">
      <c r="A9" s="441"/>
      <c r="B9" s="441"/>
      <c r="C9" s="441"/>
      <c r="D9" s="441"/>
      <c r="E9" s="418"/>
      <c r="F9" s="421"/>
      <c r="G9" s="421"/>
      <c r="H9" s="374"/>
      <c r="I9" s="360" t="s">
        <v>32</v>
      </c>
      <c r="J9" s="432" t="str">
        <f>VLOOKUP(K$7,'A_LTS MASTER_DATA'!$A:$F,5,FALSE)</f>
        <v>LIK01</v>
      </c>
      <c r="K9" s="429"/>
      <c r="L9" s="428" t="str">
        <f>VLOOKUP(M$7,'A_LTS MASTER_DATA'!$A:$F,5,FALSE)</f>
        <v>ALI02</v>
      </c>
      <c r="M9" s="429"/>
      <c r="N9" s="428" t="str">
        <f>VLOOKUP(O$7,'A_LTS MASTER_DATA'!$A:$F,5,FALSE)</f>
        <v>IST04</v>
      </c>
      <c r="O9" s="429"/>
      <c r="P9" s="428" t="str">
        <f>VLOOKUP(Q$7,'A_LTS MASTER_DATA'!$A:$F,5,FALSE)</f>
        <v>PIR01</v>
      </c>
      <c r="Q9" s="429"/>
      <c r="R9" s="436"/>
      <c r="S9" s="433" t="str">
        <f>VLOOKUP(T$7,'A_LTS MASTER_DATA'!$A:$F,5,FALSE)</f>
        <v>NYC01</v>
      </c>
      <c r="T9" s="434"/>
      <c r="U9" s="433" t="str">
        <f>VLOOKUP(V$7,'A_LTS MASTER_DATA'!$A:$F,5,FALSE)</f>
        <v>ORF01</v>
      </c>
      <c r="V9" s="434"/>
      <c r="W9" s="433" t="str">
        <f>VLOOKUP(X$7,'A_LTS MASTER_DATA'!$A:$F,5,FALSE)</f>
        <v>SAV01</v>
      </c>
      <c r="X9" s="434"/>
      <c r="Y9" s="436"/>
      <c r="Z9" s="438" t="str">
        <f>VLOOKUP(AA$7,'A_LTS MASTER_DATA'!$A:$F,5,FALSE)</f>
        <v>LIK01</v>
      </c>
      <c r="AA9" s="434"/>
      <c r="AB9" s="431"/>
      <c r="AC9" s="173"/>
      <c r="AF9" s="173"/>
      <c r="AG9" s="173"/>
      <c r="AM9" s="289"/>
      <c r="AN9" s="172"/>
    </row>
    <row r="10" spans="1:125" s="274" customFormat="1" ht="25.5" customHeight="1">
      <c r="A10" s="441"/>
      <c r="B10" s="441"/>
      <c r="C10" s="441"/>
      <c r="D10" s="441"/>
      <c r="E10" s="418"/>
      <c r="F10" s="421"/>
      <c r="G10" s="421"/>
      <c r="H10" s="375"/>
      <c r="I10" s="360" t="s">
        <v>5</v>
      </c>
      <c r="J10" s="432" t="str">
        <f>VLOOKUP(K$7,'A_LTS MASTER_DATA'!$A:$F,4,FALSE)</f>
        <v>Limak Port</v>
      </c>
      <c r="K10" s="429"/>
      <c r="L10" s="428" t="str">
        <f>VLOOKUP(M$7,'A_LTS MASTER_DATA'!$A:$F,4,FALSE)</f>
        <v>NEMPORT CONTAINER TERMINAL</v>
      </c>
      <c r="M10" s="429"/>
      <c r="N10" s="428" t="str">
        <f>VLOOKUP(O$7,'A_LTS MASTER_DATA'!$A:$F,4,FALSE)</f>
        <v>Kumport Liman Hizmetleri AS</v>
      </c>
      <c r="O10" s="429"/>
      <c r="P10" s="428" t="str">
        <f>VLOOKUP(Q$7,'A_LTS MASTER_DATA'!$A:$F,4,FALSE)</f>
        <v>Piraeus Container Terminal</v>
      </c>
      <c r="Q10" s="429"/>
      <c r="R10" s="436"/>
      <c r="S10" s="428" t="str">
        <f>VLOOKUP(T$7,'A_LTS MASTER_DATA'!$A:$F,4,FALSE)</f>
        <v>Maher Terminal, Berth 64</v>
      </c>
      <c r="T10" s="429"/>
      <c r="U10" s="428" t="str">
        <f>VLOOKUP(V$7,'A_LTS MASTER_DATA'!$A:$F,4,FALSE)</f>
        <v>Norfolk Int'l Terminal (N.I.T.)</v>
      </c>
      <c r="V10" s="429"/>
      <c r="W10" s="428" t="str">
        <f>VLOOKUP(X$7,'A_LTS MASTER_DATA'!$A:$F,4,FALSE)</f>
        <v>Georgia Ports</v>
      </c>
      <c r="X10" s="429"/>
      <c r="Y10" s="436"/>
      <c r="Z10" s="432" t="str">
        <f>VLOOKUP(AA$7,'A_LTS MASTER_DATA'!$A:$F,4,FALSE)</f>
        <v>Limak Port</v>
      </c>
      <c r="AA10" s="429"/>
      <c r="AB10" s="431"/>
      <c r="AC10" s="173"/>
      <c r="AF10" s="173"/>
      <c r="AG10" s="173"/>
      <c r="AM10" s="289"/>
      <c r="AN10" s="172"/>
    </row>
    <row r="11" spans="1:125" s="274" customFormat="1" ht="12" customHeight="1">
      <c r="A11" s="441"/>
      <c r="B11" s="441"/>
      <c r="C11" s="441"/>
      <c r="D11" s="441"/>
      <c r="E11" s="418"/>
      <c r="F11" s="421"/>
      <c r="G11" s="421"/>
      <c r="H11" s="443" t="s">
        <v>5555</v>
      </c>
      <c r="I11" s="444"/>
      <c r="J11" s="357">
        <f>VLOOKUP(J$7,'A_PFS MASTER_DATA'!$E$5:$U$37,17,FALSE)</f>
        <v>45674.333333333336</v>
      </c>
      <c r="K11" s="276">
        <f>VLOOKUP(K$7,'A_PFS MASTER_DATA'!$E$5:$U$37,16,FALSE)</f>
        <v>45675.583333333336</v>
      </c>
      <c r="L11" s="275">
        <f>VLOOKUP(L$7,'A_PFS MASTER_DATA'!$E$5:$U$37,17,FALSE)</f>
        <v>45677.333333333336</v>
      </c>
      <c r="M11" s="276">
        <f>VLOOKUP(M$7,'A_PFS MASTER_DATA'!$E$5:$U$37,16,FALSE)</f>
        <v>45678.25</v>
      </c>
      <c r="N11" s="275">
        <f>VLOOKUP(N$7,'A_PFS MASTER_DATA'!$E$5:$U$37,17,FALSE)</f>
        <v>45679</v>
      </c>
      <c r="O11" s="276">
        <f>VLOOKUP(O$7,'A_PFS MASTER_DATA'!$E$5:$U$37,16,FALSE)</f>
        <v>45679.916666666664</v>
      </c>
      <c r="P11" s="275">
        <f>VLOOKUP(P$7,'A_PFS MASTER_DATA'!$E$5:$U$37,17,FALSE)</f>
        <v>45681.291666666664</v>
      </c>
      <c r="Q11" s="276">
        <f>VLOOKUP(Q$7,'A_PFS MASTER_DATA'!$E$5:$U$37,16,FALSE)</f>
        <v>45682.291666666664</v>
      </c>
      <c r="R11" s="436"/>
      <c r="S11" s="275">
        <f>VLOOKUP(S$7,'A_PFS MASTER_DATA'!$E$5:$U$37,17,FALSE)</f>
        <v>45695.291666666664</v>
      </c>
      <c r="T11" s="276">
        <f>VLOOKUP(T$7,'A_PFS MASTER_DATA'!$E$5:$U$37,16,FALSE)</f>
        <v>45696.291666666664</v>
      </c>
      <c r="U11" s="275">
        <f>VLOOKUP(U$7,'A_PFS MASTER_DATA'!$E$5:$U$37,17,FALSE)</f>
        <v>45697.291666666664</v>
      </c>
      <c r="V11" s="276">
        <f>VLOOKUP(V$7,'A_PFS MASTER_DATA'!$E$5:$U$37,16,FALSE)</f>
        <v>45698.291666666664</v>
      </c>
      <c r="W11" s="275">
        <f>VLOOKUP(W$7,'A_PFS MASTER_DATA'!$E$5:$U$37,17,FALSE)</f>
        <v>45700.291666666664</v>
      </c>
      <c r="X11" s="276">
        <f>VLOOKUP(X$7,'A_PFS MASTER_DATA'!$E$5:$U$37,16,FALSE)</f>
        <v>45701.291666666664</v>
      </c>
      <c r="Y11" s="436"/>
      <c r="Z11" s="357">
        <f>VLOOKUP(Z$7,'A_PFS MASTER_DATA'!$E$5:$U$37,17,FALSE)</f>
        <v>45716.333333333336</v>
      </c>
      <c r="AA11" s="276">
        <f>VLOOKUP(AA$7,'A_PFS MASTER_DATA'!$E$5:$U$37,16,FALSE)</f>
        <v>45717.583333333336</v>
      </c>
      <c r="AB11" s="431"/>
      <c r="AC11" s="173"/>
      <c r="AF11" s="173" t="s">
        <v>5556</v>
      </c>
      <c r="AG11" s="173"/>
      <c r="AI11" s="274" t="s">
        <v>5576</v>
      </c>
      <c r="AM11" s="289"/>
      <c r="AN11" s="172"/>
    </row>
    <row r="12" spans="1:125" s="274" customFormat="1" ht="24" customHeight="1" thickBot="1">
      <c r="A12" s="442" t="s">
        <v>7</v>
      </c>
      <c r="B12" s="442" t="s">
        <v>0</v>
      </c>
      <c r="C12" s="442"/>
      <c r="D12" s="442"/>
      <c r="E12" s="419"/>
      <c r="F12" s="422"/>
      <c r="G12" s="422"/>
      <c r="H12" s="380" t="s">
        <v>5553</v>
      </c>
      <c r="I12" s="381" t="s">
        <v>5554</v>
      </c>
      <c r="J12" s="361">
        <f>VLOOKUP(J$7,'A_PFS MASTER_DATA'!$E$5:$U$37,17,FALSE)</f>
        <v>45674.333333333336</v>
      </c>
      <c r="K12" s="362">
        <f>VLOOKUP(K$7,'A_PFS MASTER_DATA'!$E$5:$U$37,16,FALSE)</f>
        <v>45675.583333333336</v>
      </c>
      <c r="L12" s="363">
        <f>VLOOKUP(L$7,'A_PFS MASTER_DATA'!$E$5:$U$37,17,FALSE)</f>
        <v>45677.333333333336</v>
      </c>
      <c r="M12" s="362">
        <f>VLOOKUP(M$7,'A_PFS MASTER_DATA'!$E$5:$U$37,16,FALSE)</f>
        <v>45678.25</v>
      </c>
      <c r="N12" s="363">
        <f>VLOOKUP(N$7,'A_PFS MASTER_DATA'!$E$5:$U$37,17,FALSE)</f>
        <v>45679</v>
      </c>
      <c r="O12" s="362">
        <f>VLOOKUP(O$7,'A_PFS MASTER_DATA'!$E$5:$U$37,16,FALSE)</f>
        <v>45679.916666666664</v>
      </c>
      <c r="P12" s="363">
        <f>VLOOKUP(P$7,'A_PFS MASTER_DATA'!$E$5:$U$37,17,FALSE)</f>
        <v>45681.291666666664</v>
      </c>
      <c r="Q12" s="362">
        <f>VLOOKUP(Q$7,'A_PFS MASTER_DATA'!$E$5:$U$37,16,FALSE)</f>
        <v>45682.291666666664</v>
      </c>
      <c r="R12" s="437"/>
      <c r="S12" s="363">
        <f>VLOOKUP(S$7,'A_PFS MASTER_DATA'!$E$5:$U$37,17,FALSE)</f>
        <v>45695.291666666664</v>
      </c>
      <c r="T12" s="362">
        <f>VLOOKUP(T$7,'A_PFS MASTER_DATA'!$E$5:$U$37,16,FALSE)</f>
        <v>45696.291666666664</v>
      </c>
      <c r="U12" s="363">
        <f>VLOOKUP(U$7,'A_PFS MASTER_DATA'!$E$5:$U$37,17,FALSE)</f>
        <v>45697.291666666664</v>
      </c>
      <c r="V12" s="362">
        <f>VLOOKUP(V$7,'A_PFS MASTER_DATA'!$E$5:$U$37,16,FALSE)</f>
        <v>45698.291666666664</v>
      </c>
      <c r="W12" s="363">
        <f>VLOOKUP(W$7,'A_PFS MASTER_DATA'!$E$5:$U$37,17,FALSE)</f>
        <v>45700.291666666664</v>
      </c>
      <c r="X12" s="362">
        <f>VLOOKUP(X$7,'A_PFS MASTER_DATA'!$E$5:$U$37,16,FALSE)</f>
        <v>45701.291666666664</v>
      </c>
      <c r="Y12" s="437"/>
      <c r="Z12" s="361">
        <f>VLOOKUP(Z$7,'A_PFS MASTER_DATA'!$E$5:$U$37,17,FALSE)</f>
        <v>45716.333333333336</v>
      </c>
      <c r="AA12" s="362">
        <f>VLOOKUP(AA$7,'A_PFS MASTER_DATA'!$E$5:$U$37,16,FALSE)</f>
        <v>45717.583333333336</v>
      </c>
      <c r="AB12" s="431"/>
      <c r="AC12" s="173"/>
      <c r="AF12" s="173" t="str">
        <f>H12</f>
        <v>W</v>
      </c>
      <c r="AG12" s="173" t="str">
        <f>I12</f>
        <v>E</v>
      </c>
      <c r="AH12" s="274" t="s">
        <v>5561</v>
      </c>
      <c r="AI12" s="274" t="s">
        <v>5553</v>
      </c>
      <c r="AJ12" s="274" t="s">
        <v>5554</v>
      </c>
      <c r="AM12" s="289"/>
      <c r="AN12" s="196"/>
      <c r="AO12" s="376" t="str">
        <f>J8</f>
        <v>TRLIK</v>
      </c>
      <c r="AP12" s="376" t="str">
        <f>L8</f>
        <v>TRALI</v>
      </c>
      <c r="AQ12" s="376" t="str">
        <f>N8</f>
        <v>TRIST</v>
      </c>
      <c r="AR12" s="376" t="str">
        <f>P8</f>
        <v>GRPIR</v>
      </c>
      <c r="AS12" s="376" t="e">
        <f>#REF!</f>
        <v>#REF!</v>
      </c>
      <c r="AT12" s="376" t="str">
        <f>S8</f>
        <v>USNYC</v>
      </c>
      <c r="AU12" s="376" t="str">
        <f>U8</f>
        <v>USORF</v>
      </c>
      <c r="AV12" s="376" t="str">
        <f>W8</f>
        <v>USSAV</v>
      </c>
      <c r="AW12" s="376" t="e">
        <f>#REF!</f>
        <v>#REF!</v>
      </c>
      <c r="AX12" s="376" t="e">
        <f>#REF!</f>
        <v>#REF!</v>
      </c>
      <c r="AY12" s="376"/>
      <c r="BA12" s="376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</row>
    <row r="13" spans="1:125">
      <c r="A13" s="412">
        <v>1</v>
      </c>
      <c r="B13" s="201">
        <v>5</v>
      </c>
      <c r="C13" s="198">
        <v>5</v>
      </c>
      <c r="D13" s="395" t="str">
        <f>VLOOKUP($C13,'A_LTS MASTER_DATA'!$J:$N,4,FALSE)</f>
        <v>ONE</v>
      </c>
      <c r="E13" s="389" t="str">
        <f>VLOOKUP($C13,'A_LTS MASTER_DATA'!$J:$N,2,FALSE)</f>
        <v>ONE BLANK</v>
      </c>
      <c r="F13" s="372" t="str">
        <f>VLOOKUP($C13,'A_LTS MASTER_DATA'!$J:$N,3,FALSE)</f>
        <v>XX1</v>
      </c>
      <c r="G13" s="385">
        <f>(COUNTIF($F$8:$F13,VLOOKUP($F13,'A_LTS MASTER_DATA'!$L$3:$S$36,1,FALSE))*1-1+VLOOKUP($F13,'A_LTS MASTER_DATA'!$L$3:$S$36,7,FALSE))</f>
        <v>1</v>
      </c>
      <c r="H13" s="372" t="str">
        <f t="shared" ref="H13:H40" si="4">IF(D13="$$$","",IF(D13="CMA",AF13,IF(AI13&lt;10,"00"&amp;AI13&amp;$H$12,IF(AI13&lt;100,"0"&amp;AI13&amp;$H$12,AI13&amp;$H$12))))</f>
        <v>001W</v>
      </c>
      <c r="I13" s="395" t="str">
        <f t="shared" ref="I13:I40" si="5">IF(D13="$$$","",IF(D13="CMA",AG13,IF(AJ13&lt;10,"00"&amp;AJ13&amp;$I$12,IF(AJ13&lt;100,"0"&amp;AJ13&amp;$I$12,AJ13&amp;$I$12))))</f>
        <v>001E</v>
      </c>
      <c r="J13" s="409">
        <f>J$12+7*($B13-_xlfn.ISOWEEKNUM($Q$12)-1)</f>
        <v>45674.333333333336</v>
      </c>
      <c r="K13" s="410">
        <f t="shared" ref="K13:X22" si="6">K$12+7*($B13-_xlfn.ISOWEEKNUM($Q$12)-1)</f>
        <v>45675.583333333336</v>
      </c>
      <c r="L13" s="410">
        <f t="shared" si="6"/>
        <v>45677.333333333336</v>
      </c>
      <c r="M13" s="410">
        <f t="shared" si="6"/>
        <v>45678.25</v>
      </c>
      <c r="N13" s="410">
        <f t="shared" si="6"/>
        <v>45679</v>
      </c>
      <c r="O13" s="410">
        <f t="shared" si="6"/>
        <v>45679.916666666664</v>
      </c>
      <c r="P13" s="410">
        <f t="shared" si="6"/>
        <v>45681.291666666664</v>
      </c>
      <c r="Q13" s="411">
        <f t="shared" si="6"/>
        <v>45682.291666666664</v>
      </c>
      <c r="R13" s="401"/>
      <c r="S13" s="409">
        <f t="shared" si="6"/>
        <v>45695.291666666664</v>
      </c>
      <c r="T13" s="410">
        <f t="shared" si="6"/>
        <v>45696.291666666664</v>
      </c>
      <c r="U13" s="410">
        <f t="shared" si="6"/>
        <v>45697.291666666664</v>
      </c>
      <c r="V13" s="410">
        <f t="shared" si="6"/>
        <v>45698.291666666664</v>
      </c>
      <c r="W13" s="410">
        <f t="shared" si="6"/>
        <v>45700.291666666664</v>
      </c>
      <c r="X13" s="411">
        <f t="shared" si="6"/>
        <v>45701.291666666664</v>
      </c>
      <c r="Y13" s="402"/>
      <c r="Z13" s="409">
        <f>Z$12+7*($B13-_xlfn.ISOWEEKNUM($Q$12))</f>
        <v>45723.333333333336</v>
      </c>
      <c r="AA13" s="411">
        <f>AA$12+7*($B13-_xlfn.ISOWEEKNUM($Q$12))</f>
        <v>45724.583333333336</v>
      </c>
      <c r="AB13" s="383"/>
      <c r="AC13" s="171" t="str">
        <f t="shared" ref="AC13:AC43" si="7">$F$4&amp;TEXT("-",1)&amp;F13&amp;TEXT("-",1)&amp;G13</f>
        <v>EMA-XX1-1</v>
      </c>
      <c r="AF13" s="171" t="str">
        <f>'A_LTS MASTER_DATA'!$W$3&amp;(_xlfn.BASE((COUNTA($F$13:$F13)*('A_LTS MASTER_DATA'!$V$3)-('A_LTS MASTER_DATA'!$V$3)+('A_LTS MASTER_DATA'!$T$3)+(SUM($AH$13:$AH13)*'A_LTS MASTER_DATA'!$V$3)),36,2)&amp;'A_LTS MASTER_DATA'!T$2&amp;'A_LTS MASTER_DATA'!$X$3)</f>
        <v>0CLIZW1MA</v>
      </c>
      <c r="AG13" s="171" t="str">
        <f>'A_LTS MASTER_DATA'!$W$3&amp;(_xlfn.BASE((COUNTA($F$8:$F13)*('A_LTS MASTER_DATA'!$V$3)-('A_LTS MASTER_DATA'!$V$3)+('A_LTS MASTER_DATA'!$U$3)+(SUM($AH$13:$AH13)*'A_LTS MASTER_DATA'!$V$3)),36,2)&amp;'A_LTS MASTER_DATA'!U$2&amp;'A_LTS MASTER_DATA'!$X$3)</f>
        <v>0CLJ2E1MA</v>
      </c>
      <c r="AH13" s="179">
        <v>341.5</v>
      </c>
      <c r="AI13" s="179">
        <f>(COUNTIF($F$8:$F13,VLOOKUP($F13,'A_LTS MASTER_DATA'!$L$3:$S$36,1,FALSE))*VLOOKUP($F13,'A_LTS MASTER_DATA'!$L$3:$S$36,5,FALSE))-VLOOKUP($F13,'A_LTS MASTER_DATA'!$L$3:$S$36,5,FALSE)+VLOOKUP($F13,'A_LTS MASTER_DATA'!$L$3:$S$36,8,FALSE)</f>
        <v>1</v>
      </c>
      <c r="AJ13" s="179">
        <f>(COUNTIF($F$8:$F13,VLOOKUP($F13,'A_LTS MASTER_DATA'!$L$3:$S$36,1,FALSE))*VLOOKUP($F13,'A_LTS MASTER_DATA'!$L$3:$S$36,5,FALSE))-VLOOKUP($F13,'A_LTS MASTER_DATA'!$L$3:$S$36,5,FALSE)+VLOOKUP($F13,'A_LTS MASTER_DATA'!$L$3:$S$36,8,FALSE)</f>
        <v>1</v>
      </c>
      <c r="AN13" s="197" t="str">
        <f t="shared" ref="AN13:AN43" si="8">$F$4&amp;F13&amp;G13</f>
        <v>EMAXX11</v>
      </c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9"/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279"/>
      <c r="DC13" s="279"/>
      <c r="DD13" s="279"/>
      <c r="DE13" s="279"/>
      <c r="DF13" s="279"/>
      <c r="DG13" s="279"/>
      <c r="DH13" s="279"/>
      <c r="DI13" s="279"/>
      <c r="DJ13" s="279"/>
      <c r="DK13" s="279"/>
      <c r="DL13" s="279"/>
      <c r="DM13" s="279"/>
      <c r="DN13" s="279"/>
      <c r="DO13" s="279"/>
      <c r="DP13" s="279"/>
      <c r="DQ13" s="279"/>
      <c r="DR13" s="279"/>
      <c r="DS13" s="279"/>
      <c r="DT13" s="279"/>
      <c r="DU13" s="279"/>
    </row>
    <row r="14" spans="1:125">
      <c r="A14" s="413"/>
      <c r="B14" s="200">
        <f t="shared" ref="B14:B40" si="9">B13+1</f>
        <v>6</v>
      </c>
      <c r="C14" s="199">
        <v>0</v>
      </c>
      <c r="D14" s="382" t="str">
        <f>VLOOKUP($C14,'A_LTS MASTER_DATA'!$J:$N,4,FALSE)</f>
        <v>$$$</v>
      </c>
      <c r="E14" s="390" t="str">
        <f>VLOOKUP($C14,'A_LTS MASTER_DATA'!$J:$N,2,FALSE)</f>
        <v>BLANK</v>
      </c>
      <c r="F14" s="368" t="str">
        <f>VLOOKUP($C14,'A_LTS MASTER_DATA'!$J:$N,3,FALSE)</f>
        <v>$$$</v>
      </c>
      <c r="G14" s="386">
        <f>(COUNTIF($F$8:$F14,VLOOKUP($F14,'A_LTS MASTER_DATA'!$L$3:$S$36,1,FALSE))*1-1+VLOOKUP($F14,'A_LTS MASTER_DATA'!$L$3:$S$36,7,FALSE))</f>
        <v>1</v>
      </c>
      <c r="H14" s="368" t="str">
        <f t="shared" si="4"/>
        <v/>
      </c>
      <c r="I14" s="382" t="str">
        <f t="shared" si="5"/>
        <v/>
      </c>
      <c r="J14" s="396">
        <f t="shared" ref="J14:X29" si="10">J$12+7*($B14-_xlfn.ISOWEEKNUM($Q$12)-1)</f>
        <v>45681.333333333336</v>
      </c>
      <c r="K14" s="378">
        <f t="shared" si="6"/>
        <v>45682.583333333336</v>
      </c>
      <c r="L14" s="378">
        <f t="shared" si="6"/>
        <v>45684.333333333336</v>
      </c>
      <c r="M14" s="378">
        <f t="shared" si="6"/>
        <v>45685.25</v>
      </c>
      <c r="N14" s="378">
        <f t="shared" si="6"/>
        <v>45686</v>
      </c>
      <c r="O14" s="378">
        <f t="shared" si="6"/>
        <v>45686.916666666664</v>
      </c>
      <c r="P14" s="378">
        <f t="shared" si="6"/>
        <v>45688.291666666664</v>
      </c>
      <c r="Q14" s="397">
        <f t="shared" si="6"/>
        <v>45689.291666666664</v>
      </c>
      <c r="R14" s="400"/>
      <c r="S14" s="396">
        <f t="shared" si="6"/>
        <v>45702.291666666664</v>
      </c>
      <c r="T14" s="378">
        <f t="shared" si="6"/>
        <v>45703.291666666664</v>
      </c>
      <c r="U14" s="378">
        <f t="shared" si="6"/>
        <v>45704.291666666664</v>
      </c>
      <c r="V14" s="378">
        <f t="shared" si="6"/>
        <v>45705.291666666664</v>
      </c>
      <c r="W14" s="378">
        <f t="shared" si="6"/>
        <v>45707.291666666664</v>
      </c>
      <c r="X14" s="397">
        <f t="shared" si="6"/>
        <v>45708.291666666664</v>
      </c>
      <c r="Y14" s="400"/>
      <c r="Z14" s="396">
        <f t="shared" ref="Z14:AA29" si="11">Z$12+7*($B14-_xlfn.ISOWEEKNUM($Q$12))</f>
        <v>45730.333333333336</v>
      </c>
      <c r="AA14" s="397">
        <f t="shared" si="11"/>
        <v>45731.583333333336</v>
      </c>
      <c r="AB14" s="384" t="s">
        <v>5596</v>
      </c>
      <c r="AC14" s="171" t="str">
        <f t="shared" si="7"/>
        <v>EMA-$$$-1</v>
      </c>
      <c r="AF14" s="171" t="str">
        <f>'A_LTS MASTER_DATA'!$W$3&amp;(_xlfn.BASE((COUNTA($F$8:$F14)*('A_LTS MASTER_DATA'!$V$3)-('A_LTS MASTER_DATA'!$V$3)+('A_LTS MASTER_DATA'!$T$3)+(SUM($AH$13:$AH14)*'A_LTS MASTER_DATA'!$V$3)),36,2)&amp;'A_LTS MASTER_DATA'!T$2&amp;'A_LTS MASTER_DATA'!$X$3)</f>
        <v>0CLJ1W1MA</v>
      </c>
      <c r="AG14" s="171" t="str">
        <f>'A_LTS MASTER_DATA'!$W$3&amp;(_xlfn.BASE((COUNTA($F$8:$F14)*('A_LTS MASTER_DATA'!$V$3)-('A_LTS MASTER_DATA'!$V$3)+('A_LTS MASTER_DATA'!$U$3)+(SUM($AH$13:$AH14)*'A_LTS MASTER_DATA'!$V$3)),36,2)&amp;'A_LTS MASTER_DATA'!U$2&amp;'A_LTS MASTER_DATA'!$X$3)</f>
        <v>0CLJ2E1MA</v>
      </c>
      <c r="AH14" s="179">
        <v>-1</v>
      </c>
      <c r="AI14" s="179">
        <f>(COUNTIF($F$8:$F14,VLOOKUP($F14,'A_LTS MASTER_DATA'!$L$3:$S$36,1,FALSE))*VLOOKUP($F14,'A_LTS MASTER_DATA'!$L$3:$S$36,5,FALSE))-VLOOKUP($F14,'A_LTS MASTER_DATA'!$L$3:$S$36,5,FALSE)+VLOOKUP($F14,'A_LTS MASTER_DATA'!$L$3:$S$36,8,FALSE)</f>
        <v>0</v>
      </c>
      <c r="AJ14" s="179">
        <f>(COUNTIF($F$8:$F14,VLOOKUP($F14,'A_LTS MASTER_DATA'!$L$3:$S$36,1,FALSE))*VLOOKUP($F14,'A_LTS MASTER_DATA'!$L$3:$S$36,5,FALSE))-VLOOKUP($F14,'A_LTS MASTER_DATA'!$L$3:$S$36,5,FALSE)+VLOOKUP($F14,'A_LTS MASTER_DATA'!$L$3:$S$36,8,FALSE)</f>
        <v>0</v>
      </c>
      <c r="AN14" s="197" t="str">
        <f t="shared" si="8"/>
        <v>EMA$$$1</v>
      </c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9"/>
      <c r="CM14" s="279"/>
      <c r="CN14" s="279"/>
      <c r="CO14" s="279"/>
      <c r="CP14" s="279"/>
      <c r="CQ14" s="279"/>
      <c r="CR14" s="279"/>
      <c r="CS14" s="279"/>
      <c r="CT14" s="279"/>
      <c r="CU14" s="279"/>
      <c r="CV14" s="279"/>
      <c r="CW14" s="279"/>
      <c r="CX14" s="279"/>
      <c r="CY14" s="279"/>
      <c r="CZ14" s="279"/>
      <c r="DA14" s="279"/>
      <c r="DB14" s="279"/>
      <c r="DC14" s="279"/>
      <c r="DD14" s="279"/>
      <c r="DE14" s="279"/>
      <c r="DF14" s="279"/>
      <c r="DG14" s="279"/>
      <c r="DH14" s="279"/>
      <c r="DI14" s="279"/>
      <c r="DJ14" s="279"/>
      <c r="DK14" s="279"/>
      <c r="DL14" s="279"/>
      <c r="DM14" s="279"/>
      <c r="DN14" s="279"/>
      <c r="DO14" s="279"/>
      <c r="DP14" s="279"/>
      <c r="DQ14" s="279"/>
      <c r="DR14" s="279"/>
      <c r="DS14" s="279"/>
      <c r="DT14" s="279"/>
      <c r="DU14" s="279"/>
    </row>
    <row r="15" spans="1:125">
      <c r="A15" s="413"/>
      <c r="B15" s="200">
        <f t="shared" si="9"/>
        <v>7</v>
      </c>
      <c r="C15" s="199">
        <v>1</v>
      </c>
      <c r="D15" s="382" t="str">
        <f>VLOOKUP($C15,'A_LTS MASTER_DATA'!$J:$N,4,FALSE)</f>
        <v>CMA</v>
      </c>
      <c r="E15" s="370" t="str">
        <f>VLOOKUP($C15,'A_LTS MASTER_DATA'!$J:$N,2,FALSE)</f>
        <v>CMA CGM LAPIS</v>
      </c>
      <c r="F15" s="368" t="str">
        <f>VLOOKUP($C15,'A_LTS MASTER_DATA'!$J:$N,3,FALSE)</f>
        <v>M29</v>
      </c>
      <c r="G15" s="386">
        <f>(COUNTIF($F$8:$F15,VLOOKUP($F15,'A_LTS MASTER_DATA'!$L$3:$S$36,1,FALSE))*1-1+VLOOKUP($F15,'A_LTS MASTER_DATA'!$L$3:$S$36,7,FALSE))</f>
        <v>17</v>
      </c>
      <c r="H15" s="368" t="str">
        <f t="shared" si="4"/>
        <v>0CLJ3W1MA</v>
      </c>
      <c r="I15" s="382" t="str">
        <f t="shared" si="5"/>
        <v>0CLJ4E1MA</v>
      </c>
      <c r="J15" s="396">
        <f t="shared" si="10"/>
        <v>45688.333333333336</v>
      </c>
      <c r="K15" s="378">
        <f t="shared" si="6"/>
        <v>45689.583333333336</v>
      </c>
      <c r="L15" s="378">
        <f t="shared" si="6"/>
        <v>45691.333333333336</v>
      </c>
      <c r="M15" s="378">
        <f t="shared" si="6"/>
        <v>45692.25</v>
      </c>
      <c r="N15" s="378">
        <f t="shared" si="6"/>
        <v>45693</v>
      </c>
      <c r="O15" s="378">
        <f t="shared" si="6"/>
        <v>45693.916666666664</v>
      </c>
      <c r="P15" s="378">
        <f t="shared" si="6"/>
        <v>45695.291666666664</v>
      </c>
      <c r="Q15" s="397">
        <f t="shared" si="6"/>
        <v>45696.291666666664</v>
      </c>
      <c r="R15" s="400"/>
      <c r="S15" s="396">
        <f t="shared" si="6"/>
        <v>45709.291666666664</v>
      </c>
      <c r="T15" s="378">
        <f t="shared" si="6"/>
        <v>45710.291666666664</v>
      </c>
      <c r="U15" s="378">
        <f t="shared" si="6"/>
        <v>45711.291666666664</v>
      </c>
      <c r="V15" s="378">
        <f t="shared" si="6"/>
        <v>45712.291666666664</v>
      </c>
      <c r="W15" s="378">
        <f t="shared" si="6"/>
        <v>45714.291666666664</v>
      </c>
      <c r="X15" s="397">
        <f t="shared" si="6"/>
        <v>45715.291666666664</v>
      </c>
      <c r="Y15" s="400"/>
      <c r="Z15" s="396">
        <f t="shared" si="11"/>
        <v>45737.333333333336</v>
      </c>
      <c r="AA15" s="397">
        <f t="shared" si="11"/>
        <v>45738.583333333336</v>
      </c>
      <c r="AB15" s="384"/>
      <c r="AC15" s="171" t="str">
        <f t="shared" si="7"/>
        <v>EMA-M29-17</v>
      </c>
      <c r="AF15" s="171" t="str">
        <f>'A_LTS MASTER_DATA'!$W$3&amp;(_xlfn.BASE((COUNTA($F$8:$F15)*('A_LTS MASTER_DATA'!$V$3)-('A_LTS MASTER_DATA'!$V$3)+('A_LTS MASTER_DATA'!$T$3)+(SUM($AH$8:$AH15)*'A_LTS MASTER_DATA'!$V$3)),36,2)&amp;'A_LTS MASTER_DATA'!T$2&amp;'A_LTS MASTER_DATA'!$X$3)</f>
        <v>0CLJ3W1MA</v>
      </c>
      <c r="AG15" s="171" t="str">
        <f>'A_LTS MASTER_DATA'!$W$3&amp;(_xlfn.BASE((COUNTA($F$8:$F15)*('A_LTS MASTER_DATA'!$V$3)-('A_LTS MASTER_DATA'!$V$3)+('A_LTS MASTER_DATA'!$U$3)+(SUM($AH$8:$AH15)*'A_LTS MASTER_DATA'!$V$3)),36,2)&amp;'A_LTS MASTER_DATA'!U$2&amp;'A_LTS MASTER_DATA'!$X$3)</f>
        <v>0CLJ4E1MA</v>
      </c>
      <c r="AI15" s="179">
        <f>(COUNTIF($F$8:$F15,VLOOKUP($F15,'A_LTS MASTER_DATA'!$L$3:$S$36,1,FALSE))*VLOOKUP($F15,'A_LTS MASTER_DATA'!$L$3:$S$36,5,FALSE))-VLOOKUP($F15,'A_LTS MASTER_DATA'!$L$3:$S$36,5,FALSE)+VLOOKUP($F15,'A_LTS MASTER_DATA'!$L$3:$S$36,8,FALSE)</f>
        <v>0</v>
      </c>
      <c r="AJ15" s="179">
        <f>(COUNTIF($F$8:$F15,VLOOKUP($F15,'A_LTS MASTER_DATA'!$L$3:$S$36,1,FALSE))*VLOOKUP($F15,'A_LTS MASTER_DATA'!$L$3:$S$36,5,FALSE))-VLOOKUP($F15,'A_LTS MASTER_DATA'!$L$3:$S$36,5,FALSE)+VLOOKUP($F15,'A_LTS MASTER_DATA'!$L$3:$S$36,8,FALSE)</f>
        <v>0</v>
      </c>
      <c r="AN15" s="197" t="str">
        <f t="shared" si="8"/>
        <v>EMAM2917</v>
      </c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79"/>
      <c r="DN15" s="279"/>
      <c r="DO15" s="279"/>
      <c r="DP15" s="279"/>
      <c r="DQ15" s="279"/>
      <c r="DR15" s="279"/>
      <c r="DS15" s="279"/>
      <c r="DT15" s="279"/>
      <c r="DU15" s="279"/>
    </row>
    <row r="16" spans="1:125">
      <c r="A16" s="413"/>
      <c r="B16" s="200">
        <f>B15+1</f>
        <v>8</v>
      </c>
      <c r="C16" s="199">
        <v>6</v>
      </c>
      <c r="D16" s="382" t="str">
        <f>VLOOKUP($C16,'A_LTS MASTER_DATA'!$J:$N,4,FALSE)</f>
        <v>COS</v>
      </c>
      <c r="E16" s="404" t="str">
        <f>VLOOKUP($C16,'A_LTS MASTER_DATA'!$J:$N,2,FALSE)</f>
        <v>COS BLANK</v>
      </c>
      <c r="F16" s="368" t="str">
        <f>VLOOKUP($C16,'A_LTS MASTER_DATA'!$J:$N,3,FALSE)</f>
        <v>XX2</v>
      </c>
      <c r="G16" s="386">
        <f>(COUNTIF($F$8:$F16,VLOOKUP($F16,'A_LTS MASTER_DATA'!$L$3:$S$36,1,FALSE))*1-1+VLOOKUP($F16,'A_LTS MASTER_DATA'!$L$3:$S$36,7,FALSE))</f>
        <v>1</v>
      </c>
      <c r="H16" s="368" t="str">
        <f t="shared" si="4"/>
        <v>001W</v>
      </c>
      <c r="I16" s="382" t="str">
        <f t="shared" si="5"/>
        <v>001E</v>
      </c>
      <c r="J16" s="406">
        <f t="shared" si="10"/>
        <v>45695.333333333336</v>
      </c>
      <c r="K16" s="407">
        <f t="shared" si="6"/>
        <v>45696.583333333336</v>
      </c>
      <c r="L16" s="407">
        <f t="shared" si="6"/>
        <v>45698.333333333336</v>
      </c>
      <c r="M16" s="407">
        <f t="shared" si="6"/>
        <v>45699.25</v>
      </c>
      <c r="N16" s="407">
        <f t="shared" si="6"/>
        <v>45700</v>
      </c>
      <c r="O16" s="407">
        <f t="shared" si="6"/>
        <v>45700.916666666664</v>
      </c>
      <c r="P16" s="407">
        <f t="shared" si="6"/>
        <v>45702.291666666664</v>
      </c>
      <c r="Q16" s="408">
        <f t="shared" si="6"/>
        <v>45703.291666666664</v>
      </c>
      <c r="R16" s="400"/>
      <c r="S16" s="406">
        <f t="shared" si="6"/>
        <v>45716.291666666664</v>
      </c>
      <c r="T16" s="407">
        <f t="shared" si="6"/>
        <v>45717.291666666664</v>
      </c>
      <c r="U16" s="407">
        <f t="shared" si="6"/>
        <v>45718.291666666664</v>
      </c>
      <c r="V16" s="407">
        <f t="shared" si="6"/>
        <v>45719.291666666664</v>
      </c>
      <c r="W16" s="407">
        <f t="shared" si="6"/>
        <v>45721.291666666664</v>
      </c>
      <c r="X16" s="408">
        <f t="shared" si="6"/>
        <v>45722.291666666664</v>
      </c>
      <c r="Y16" s="400"/>
      <c r="Z16" s="406">
        <f t="shared" si="11"/>
        <v>45744.333333333336</v>
      </c>
      <c r="AA16" s="408">
        <f t="shared" si="11"/>
        <v>45745.583333333336</v>
      </c>
      <c r="AB16" s="384"/>
      <c r="AC16" s="171" t="str">
        <f t="shared" si="7"/>
        <v>EMA-XX2-1</v>
      </c>
      <c r="AF16" s="171" t="str">
        <f>'A_LTS MASTER_DATA'!$W$3&amp;(_xlfn.BASE((COUNTA($F$8:$F16)*('A_LTS MASTER_DATA'!$V$3)-('A_LTS MASTER_DATA'!$V$3)+('A_LTS MASTER_DATA'!$T$3)+(SUM($AH$8:$AH16)*'A_LTS MASTER_DATA'!$V$3)),36,2)&amp;'A_LTS MASTER_DATA'!T$2&amp;'A_LTS MASTER_DATA'!$X$3)</f>
        <v>0CLJ5W1MA</v>
      </c>
      <c r="AG16" s="171" t="str">
        <f>'A_LTS MASTER_DATA'!$W$3&amp;(_xlfn.BASE((COUNTA($F$8:$F16)*('A_LTS MASTER_DATA'!$V$3)-('A_LTS MASTER_DATA'!$V$3)+('A_LTS MASTER_DATA'!$U$3)+(SUM($AH$8:$AH16)*'A_LTS MASTER_DATA'!$V$3)),36,2)&amp;'A_LTS MASTER_DATA'!U$2&amp;'A_LTS MASTER_DATA'!$X$3)</f>
        <v>0CLJ6E1MA</v>
      </c>
      <c r="AI16" s="179">
        <f>(COUNTIF($F$8:$F16,VLOOKUP($F16,'A_LTS MASTER_DATA'!$L$3:$S$36,1,FALSE))*VLOOKUP($F16,'A_LTS MASTER_DATA'!$L$3:$S$36,5,FALSE))-VLOOKUP($F16,'A_LTS MASTER_DATA'!$L$3:$S$36,5,FALSE)+VLOOKUP($F16,'A_LTS MASTER_DATA'!$L$3:$S$36,8,FALSE)</f>
        <v>1</v>
      </c>
      <c r="AJ16" s="179">
        <f>(COUNTIF($F$8:$F16,VLOOKUP($F16,'A_LTS MASTER_DATA'!$L$3:$S$36,1,FALSE))*VLOOKUP($F16,'A_LTS MASTER_DATA'!$L$3:$S$36,5,FALSE))-VLOOKUP($F16,'A_LTS MASTER_DATA'!$L$3:$S$36,5,FALSE)+VLOOKUP($F16,'A_LTS MASTER_DATA'!$L$3:$S$36,8,FALSE)</f>
        <v>1</v>
      </c>
      <c r="AN16" s="197" t="str">
        <f t="shared" si="8"/>
        <v>EMAXX21</v>
      </c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9"/>
      <c r="CM16" s="279"/>
      <c r="CN16" s="279"/>
      <c r="CO16" s="279"/>
      <c r="CP16" s="279"/>
      <c r="CQ16" s="279"/>
      <c r="CR16" s="279"/>
      <c r="CS16" s="279"/>
      <c r="CT16" s="279"/>
      <c r="CU16" s="279"/>
      <c r="CV16" s="279"/>
      <c r="CW16" s="279"/>
      <c r="CX16" s="279"/>
      <c r="CY16" s="279"/>
      <c r="CZ16" s="279"/>
      <c r="DA16" s="279"/>
      <c r="DB16" s="279"/>
      <c r="DC16" s="279"/>
      <c r="DD16" s="279"/>
      <c r="DE16" s="279"/>
      <c r="DF16" s="279"/>
      <c r="DG16" s="279"/>
      <c r="DH16" s="279"/>
      <c r="DI16" s="279"/>
      <c r="DJ16" s="279"/>
      <c r="DK16" s="279"/>
      <c r="DL16" s="279"/>
      <c r="DM16" s="279"/>
      <c r="DN16" s="279"/>
      <c r="DO16" s="279"/>
      <c r="DP16" s="279"/>
      <c r="DQ16" s="279"/>
      <c r="DR16" s="279"/>
      <c r="DS16" s="279"/>
      <c r="DT16" s="279"/>
      <c r="DU16" s="279"/>
    </row>
    <row r="17" spans="1:125">
      <c r="A17" s="413"/>
      <c r="B17" s="200">
        <f t="shared" si="9"/>
        <v>9</v>
      </c>
      <c r="C17" s="199">
        <v>2</v>
      </c>
      <c r="D17" s="382" t="str">
        <f>VLOOKUP($C17,'A_LTS MASTER_DATA'!$J:$N,4,FALSE)</f>
        <v>OOL</v>
      </c>
      <c r="E17" s="370" t="str">
        <f>VLOOKUP($C17,'A_LTS MASTER_DATA'!$J:$N,2,FALSE)</f>
        <v>OOCL GUANGZHOU</v>
      </c>
      <c r="F17" s="368" t="str">
        <f>VLOOKUP($C17,'A_LTS MASTER_DATA'!$J:$N,3,FALSE)</f>
        <v>OGZ</v>
      </c>
      <c r="G17" s="386">
        <f>(COUNTIF($F$8:$F17,VLOOKUP($F17,'A_LTS MASTER_DATA'!$L$3:$S$36,1,FALSE))*1-1+VLOOKUP($F17,'A_LTS MASTER_DATA'!$L$3:$S$36,7,FALSE))</f>
        <v>167</v>
      </c>
      <c r="H17" s="368" t="str">
        <f t="shared" si="4"/>
        <v>167W</v>
      </c>
      <c r="I17" s="382" t="str">
        <f t="shared" si="5"/>
        <v>167E</v>
      </c>
      <c r="J17" s="396">
        <f t="shared" si="10"/>
        <v>45702.333333333336</v>
      </c>
      <c r="K17" s="378">
        <f t="shared" si="6"/>
        <v>45703.583333333336</v>
      </c>
      <c r="L17" s="378">
        <f t="shared" si="6"/>
        <v>45705.333333333336</v>
      </c>
      <c r="M17" s="378">
        <f t="shared" si="6"/>
        <v>45706.25</v>
      </c>
      <c r="N17" s="378">
        <f t="shared" si="6"/>
        <v>45707</v>
      </c>
      <c r="O17" s="378">
        <f t="shared" si="6"/>
        <v>45707.916666666664</v>
      </c>
      <c r="P17" s="378">
        <f t="shared" si="6"/>
        <v>45709.291666666664</v>
      </c>
      <c r="Q17" s="397">
        <f t="shared" si="6"/>
        <v>45710.291666666664</v>
      </c>
      <c r="R17" s="400"/>
      <c r="S17" s="396">
        <f t="shared" si="6"/>
        <v>45723.291666666664</v>
      </c>
      <c r="T17" s="378">
        <f t="shared" si="6"/>
        <v>45724.291666666664</v>
      </c>
      <c r="U17" s="378">
        <f t="shared" si="6"/>
        <v>45725.291666666664</v>
      </c>
      <c r="V17" s="378">
        <f t="shared" si="6"/>
        <v>45726.291666666664</v>
      </c>
      <c r="W17" s="378">
        <f t="shared" si="6"/>
        <v>45728.291666666664</v>
      </c>
      <c r="X17" s="397">
        <f t="shared" si="6"/>
        <v>45729.291666666664</v>
      </c>
      <c r="Y17" s="400"/>
      <c r="Z17" s="396">
        <f t="shared" si="11"/>
        <v>45751.333333333336</v>
      </c>
      <c r="AA17" s="397">
        <f t="shared" si="11"/>
        <v>45752.583333333336</v>
      </c>
      <c r="AB17" s="384"/>
      <c r="AC17" s="171" t="str">
        <f t="shared" si="7"/>
        <v>EMA-OGZ-167</v>
      </c>
      <c r="AF17" s="171" t="str">
        <f>'A_LTS MASTER_DATA'!$W$3&amp;(_xlfn.BASE((COUNTA($F$8:$F17)*('A_LTS MASTER_DATA'!$V$3)-('A_LTS MASTER_DATA'!$V$3)+('A_LTS MASTER_DATA'!$T$3)+(SUM($AH$8:$AH17)*'A_LTS MASTER_DATA'!$V$3)),36,2)&amp;'A_LTS MASTER_DATA'!T$2&amp;'A_LTS MASTER_DATA'!$X$3)</f>
        <v>0CLJ7W1MA</v>
      </c>
      <c r="AG17" s="171" t="str">
        <f>'A_LTS MASTER_DATA'!$W$3&amp;(_xlfn.BASE((COUNTA($F$8:$F17)*('A_LTS MASTER_DATA'!$V$3)-('A_LTS MASTER_DATA'!$V$3)+('A_LTS MASTER_DATA'!$U$3)+(SUM($AH$8:$AH17)*'A_LTS MASTER_DATA'!$V$3)),36,2)&amp;'A_LTS MASTER_DATA'!U$2&amp;'A_LTS MASTER_DATA'!$X$3)</f>
        <v>0CLJ8E1MA</v>
      </c>
      <c r="AI17" s="179">
        <f>(COUNTIF($F$8:$F17,VLOOKUP($F17,'A_LTS MASTER_DATA'!$L$3:$S$36,1,FALSE))*VLOOKUP($F17,'A_LTS MASTER_DATA'!$L$3:$S$36,5,FALSE))-VLOOKUP($F17,'A_LTS MASTER_DATA'!$L$3:$S$36,5,FALSE)+VLOOKUP($F17,'A_LTS MASTER_DATA'!$L$3:$S$36,8,FALSE)</f>
        <v>167</v>
      </c>
      <c r="AJ17" s="179">
        <f>(COUNTIF($F$8:$F17,VLOOKUP($F17,'A_LTS MASTER_DATA'!$L$3:$S$36,1,FALSE))*VLOOKUP($F17,'A_LTS MASTER_DATA'!$L$3:$S$36,5,FALSE))-VLOOKUP($F17,'A_LTS MASTER_DATA'!$L$3:$S$36,5,FALSE)+VLOOKUP($F17,'A_LTS MASTER_DATA'!$L$3:$S$36,8,FALSE)</f>
        <v>167</v>
      </c>
      <c r="AN17" s="197" t="str">
        <f t="shared" si="8"/>
        <v>EMAOGZ167</v>
      </c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9"/>
      <c r="CM17" s="279"/>
      <c r="CN17" s="279"/>
      <c r="CO17" s="279"/>
      <c r="CP17" s="279"/>
      <c r="CQ17" s="279"/>
      <c r="CR17" s="279"/>
      <c r="CS17" s="279"/>
      <c r="CT17" s="279"/>
      <c r="CU17" s="279"/>
      <c r="CV17" s="279"/>
      <c r="CW17" s="279"/>
      <c r="CX17" s="279"/>
      <c r="CY17" s="279"/>
      <c r="CZ17" s="279"/>
      <c r="DA17" s="279"/>
      <c r="DB17" s="279"/>
      <c r="DC17" s="279"/>
      <c r="DD17" s="279"/>
      <c r="DE17" s="279"/>
      <c r="DF17" s="279"/>
      <c r="DG17" s="279"/>
      <c r="DH17" s="279"/>
      <c r="DI17" s="279"/>
      <c r="DJ17" s="279"/>
      <c r="DK17" s="279"/>
      <c r="DL17" s="279"/>
      <c r="DM17" s="279"/>
      <c r="DN17" s="279"/>
      <c r="DO17" s="279"/>
      <c r="DP17" s="279"/>
      <c r="DQ17" s="279"/>
      <c r="DR17" s="279"/>
      <c r="DS17" s="279"/>
      <c r="DT17" s="279"/>
      <c r="DU17" s="279"/>
    </row>
    <row r="18" spans="1:125">
      <c r="A18" s="413"/>
      <c r="B18" s="200">
        <f t="shared" si="9"/>
        <v>10</v>
      </c>
      <c r="C18" s="199">
        <v>3</v>
      </c>
      <c r="D18" s="382" t="str">
        <f>VLOOKUP($C18,'A_LTS MASTER_DATA'!$J:$N,4,FALSE)</f>
        <v>ONE</v>
      </c>
      <c r="E18" s="370" t="str">
        <f>VLOOKUP($C18,'A_LTS MASTER_DATA'!$J:$N,2,FALSE)</f>
        <v>KINGSTON</v>
      </c>
      <c r="F18" s="368" t="str">
        <f>VLOOKUP($C18,'A_LTS MASTER_DATA'!$J:$N,3,FALSE)</f>
        <v>RBN</v>
      </c>
      <c r="G18" s="386">
        <f>(COUNTIF($F$8:$F18,VLOOKUP($F18,'A_LTS MASTER_DATA'!$L$3:$S$36,1,FALSE))*1-1+VLOOKUP($F18,'A_LTS MASTER_DATA'!$L$3:$S$36,7,FALSE))</f>
        <v>31</v>
      </c>
      <c r="H18" s="368" t="str">
        <f t="shared" si="4"/>
        <v>012W</v>
      </c>
      <c r="I18" s="382" t="str">
        <f t="shared" si="5"/>
        <v>012E</v>
      </c>
      <c r="J18" s="396">
        <f t="shared" si="10"/>
        <v>45709.333333333336</v>
      </c>
      <c r="K18" s="378">
        <f t="shared" si="6"/>
        <v>45710.583333333336</v>
      </c>
      <c r="L18" s="378">
        <f t="shared" si="6"/>
        <v>45712.333333333336</v>
      </c>
      <c r="M18" s="378">
        <f t="shared" si="6"/>
        <v>45713.25</v>
      </c>
      <c r="N18" s="378">
        <f t="shared" si="6"/>
        <v>45714</v>
      </c>
      <c r="O18" s="378">
        <f t="shared" si="6"/>
        <v>45714.916666666664</v>
      </c>
      <c r="P18" s="378">
        <f t="shared" si="6"/>
        <v>45716.291666666664</v>
      </c>
      <c r="Q18" s="397">
        <f t="shared" si="6"/>
        <v>45717.291666666664</v>
      </c>
      <c r="R18" s="400"/>
      <c r="S18" s="396">
        <f t="shared" si="6"/>
        <v>45730.291666666664</v>
      </c>
      <c r="T18" s="378">
        <f t="shared" si="6"/>
        <v>45731.291666666664</v>
      </c>
      <c r="U18" s="378">
        <f t="shared" si="6"/>
        <v>45732.291666666664</v>
      </c>
      <c r="V18" s="378">
        <f t="shared" si="6"/>
        <v>45733.291666666664</v>
      </c>
      <c r="W18" s="378">
        <f t="shared" si="6"/>
        <v>45735.291666666664</v>
      </c>
      <c r="X18" s="397">
        <f t="shared" si="6"/>
        <v>45736.291666666664</v>
      </c>
      <c r="Y18" s="400"/>
      <c r="Z18" s="396">
        <f t="shared" si="11"/>
        <v>45758.333333333336</v>
      </c>
      <c r="AA18" s="397">
        <f t="shared" si="11"/>
        <v>45759.583333333336</v>
      </c>
      <c r="AB18" s="384"/>
      <c r="AC18" s="171" t="str">
        <f t="shared" si="7"/>
        <v>EMA-RBN-31</v>
      </c>
      <c r="AF18" s="171" t="str">
        <f>'A_LTS MASTER_DATA'!$W$3&amp;(_xlfn.BASE((COUNTA($F$8:$F18)*('A_LTS MASTER_DATA'!$V$3)-('A_LTS MASTER_DATA'!$V$3)+('A_LTS MASTER_DATA'!$T$3)+(SUM($AH$8:$AH18)*'A_LTS MASTER_DATA'!$V$3)),36,2)&amp;'A_LTS MASTER_DATA'!T$2&amp;'A_LTS MASTER_DATA'!$X$3)</f>
        <v>0CLJ9W1MA</v>
      </c>
      <c r="AG18" s="171" t="str">
        <f>'A_LTS MASTER_DATA'!$W$3&amp;(_xlfn.BASE((COUNTA($F$8:$F18)*('A_LTS MASTER_DATA'!$V$3)-('A_LTS MASTER_DATA'!$V$3)+('A_LTS MASTER_DATA'!$U$3)+(SUM($AH$8:$AH18)*'A_LTS MASTER_DATA'!$V$3)),36,2)&amp;'A_LTS MASTER_DATA'!U$2&amp;'A_LTS MASTER_DATA'!$X$3)</f>
        <v>0CLJAE1MA</v>
      </c>
      <c r="AI18" s="179">
        <f>(COUNTIF($F$8:$F18,VLOOKUP($F18,'A_LTS MASTER_DATA'!$L$3:$S$36,1,FALSE))*VLOOKUP($F18,'A_LTS MASTER_DATA'!$L$3:$S$36,5,FALSE))-VLOOKUP($F18,'A_LTS MASTER_DATA'!$L$3:$S$36,5,FALSE)+VLOOKUP($F18,'A_LTS MASTER_DATA'!$L$3:$S$36,8,FALSE)</f>
        <v>12</v>
      </c>
      <c r="AJ18" s="179">
        <f>(COUNTIF($F$8:$F18,VLOOKUP($F18,'A_LTS MASTER_DATA'!$L$3:$S$36,1,FALSE))*VLOOKUP($F18,'A_LTS MASTER_DATA'!$L$3:$S$36,5,FALSE))-VLOOKUP($F18,'A_LTS MASTER_DATA'!$L$3:$S$36,5,FALSE)+VLOOKUP($F18,'A_LTS MASTER_DATA'!$L$3:$S$36,8,FALSE)</f>
        <v>12</v>
      </c>
      <c r="AN18" s="197" t="str">
        <f t="shared" si="8"/>
        <v>EMARBN31</v>
      </c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9"/>
      <c r="CM18" s="279"/>
      <c r="CN18" s="279"/>
      <c r="CO18" s="279"/>
      <c r="CP18" s="279"/>
      <c r="CQ18" s="279"/>
      <c r="CR18" s="279"/>
      <c r="CS18" s="279"/>
      <c r="CT18" s="279"/>
      <c r="CU18" s="279"/>
      <c r="CV18" s="279"/>
      <c r="CW18" s="279"/>
      <c r="CX18" s="279"/>
      <c r="CY18" s="279"/>
      <c r="CZ18" s="279"/>
      <c r="DA18" s="279"/>
      <c r="DB18" s="279"/>
      <c r="DC18" s="279"/>
      <c r="DD18" s="279"/>
      <c r="DE18" s="279"/>
      <c r="DF18" s="279"/>
      <c r="DG18" s="279"/>
      <c r="DH18" s="279"/>
      <c r="DI18" s="279"/>
      <c r="DJ18" s="279"/>
      <c r="DK18" s="279"/>
      <c r="DL18" s="279"/>
      <c r="DM18" s="279"/>
      <c r="DN18" s="279"/>
      <c r="DO18" s="279"/>
      <c r="DP18" s="279"/>
      <c r="DQ18" s="279"/>
      <c r="DR18" s="279"/>
      <c r="DS18" s="279"/>
      <c r="DT18" s="279"/>
      <c r="DU18" s="279"/>
    </row>
    <row r="19" spans="1:125" ht="13.5" thickBot="1">
      <c r="A19" s="413"/>
      <c r="B19" s="200">
        <f t="shared" si="9"/>
        <v>11</v>
      </c>
      <c r="C19" s="199">
        <v>0</v>
      </c>
      <c r="D19" s="382" t="str">
        <f>VLOOKUP($C19,'A_LTS MASTER_DATA'!$J:$N,4,FALSE)</f>
        <v>$$$</v>
      </c>
      <c r="E19" s="370" t="str">
        <f>VLOOKUP($C19,'A_LTS MASTER_DATA'!$J:$N,2,FALSE)</f>
        <v>BLANK</v>
      </c>
      <c r="F19" s="368" t="str">
        <f>VLOOKUP($C19,'A_LTS MASTER_DATA'!$J:$N,3,FALSE)</f>
        <v>$$$</v>
      </c>
      <c r="G19" s="386">
        <f>(COUNTIF($F$8:$F19,VLOOKUP($F19,'A_LTS MASTER_DATA'!$L$3:$S$36,1,FALSE))*1-1+VLOOKUP($F19,'A_LTS MASTER_DATA'!$L$3:$S$36,7,FALSE))</f>
        <v>2</v>
      </c>
      <c r="H19" s="368" t="str">
        <f t="shared" si="4"/>
        <v/>
      </c>
      <c r="I19" s="382" t="str">
        <f t="shared" si="5"/>
        <v/>
      </c>
      <c r="J19" s="396">
        <f t="shared" si="10"/>
        <v>45716.333333333336</v>
      </c>
      <c r="K19" s="378">
        <f t="shared" si="6"/>
        <v>45717.583333333336</v>
      </c>
      <c r="L19" s="378">
        <f t="shared" si="6"/>
        <v>45719.333333333336</v>
      </c>
      <c r="M19" s="378">
        <f t="shared" si="6"/>
        <v>45720.25</v>
      </c>
      <c r="N19" s="378">
        <f t="shared" si="6"/>
        <v>45721</v>
      </c>
      <c r="O19" s="378">
        <f t="shared" si="6"/>
        <v>45721.916666666664</v>
      </c>
      <c r="P19" s="378">
        <f t="shared" si="6"/>
        <v>45723.291666666664</v>
      </c>
      <c r="Q19" s="397">
        <f t="shared" si="6"/>
        <v>45724.291666666664</v>
      </c>
      <c r="R19" s="400"/>
      <c r="S19" s="396">
        <f t="shared" si="6"/>
        <v>45737.291666666664</v>
      </c>
      <c r="T19" s="378">
        <f t="shared" si="6"/>
        <v>45738.291666666664</v>
      </c>
      <c r="U19" s="378">
        <f t="shared" si="6"/>
        <v>45739.291666666664</v>
      </c>
      <c r="V19" s="378">
        <f t="shared" si="6"/>
        <v>45740.291666666664</v>
      </c>
      <c r="W19" s="378">
        <f t="shared" si="6"/>
        <v>45742.291666666664</v>
      </c>
      <c r="X19" s="397">
        <f t="shared" si="6"/>
        <v>45743.291666666664</v>
      </c>
      <c r="Y19" s="400"/>
      <c r="Z19" s="398">
        <f t="shared" si="11"/>
        <v>45765.333333333336</v>
      </c>
      <c r="AA19" s="399">
        <f t="shared" si="11"/>
        <v>45766.583333333336</v>
      </c>
      <c r="AB19" s="384"/>
      <c r="AC19" s="171" t="str">
        <f t="shared" si="7"/>
        <v>EMA-$$$-2</v>
      </c>
      <c r="AF19" s="171" t="str">
        <f>'A_LTS MASTER_DATA'!$W$3&amp;(_xlfn.BASE((COUNTA($F$8:$F19)*('A_LTS MASTER_DATA'!$V$3)-('A_LTS MASTER_DATA'!$V$3)+('A_LTS MASTER_DATA'!$T$3)+(SUM($AH$8:$AH19)*'A_LTS MASTER_DATA'!$V$3)),36,2)&amp;'A_LTS MASTER_DATA'!T$2&amp;'A_LTS MASTER_DATA'!$X$3)</f>
        <v>0CLJBW1MA</v>
      </c>
      <c r="AG19" s="171" t="str">
        <f>'A_LTS MASTER_DATA'!$W$3&amp;(_xlfn.BASE((COUNTA($F$8:$F19)*('A_LTS MASTER_DATA'!$V$3)-('A_LTS MASTER_DATA'!$V$3)+('A_LTS MASTER_DATA'!$U$3)+(SUM($AH$8:$AH19)*'A_LTS MASTER_DATA'!$V$3)),36,2)&amp;'A_LTS MASTER_DATA'!U$2&amp;'A_LTS MASTER_DATA'!$X$3)</f>
        <v>0CLJCE1MA</v>
      </c>
      <c r="AI19" s="179">
        <f>(COUNTIF($F$8:$F19,VLOOKUP($F19,'A_LTS MASTER_DATA'!$L$3:$S$36,1,FALSE))*VLOOKUP($F19,'A_LTS MASTER_DATA'!$L$3:$S$36,5,FALSE))-VLOOKUP($F19,'A_LTS MASTER_DATA'!$L$3:$S$36,5,FALSE)+VLOOKUP($F19,'A_LTS MASTER_DATA'!$L$3:$S$36,8,FALSE)</f>
        <v>0</v>
      </c>
      <c r="AJ19" s="179">
        <f>(COUNTIF($F$8:$F19,VLOOKUP($F19,'A_LTS MASTER_DATA'!$L$3:$S$36,1,FALSE))*VLOOKUP($F19,'A_LTS MASTER_DATA'!$L$3:$S$36,5,FALSE))-VLOOKUP($F19,'A_LTS MASTER_DATA'!$L$3:$S$36,5,FALSE)+VLOOKUP($F19,'A_LTS MASTER_DATA'!$L$3:$S$36,8,FALSE)</f>
        <v>0</v>
      </c>
      <c r="AN19" s="197" t="str">
        <f t="shared" si="8"/>
        <v>EMA$$$2</v>
      </c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9"/>
      <c r="DI19" s="279"/>
      <c r="DJ19" s="279"/>
      <c r="DK19" s="279"/>
      <c r="DL19" s="279"/>
      <c r="DM19" s="279"/>
      <c r="DN19" s="279"/>
      <c r="DO19" s="279"/>
      <c r="DP19" s="279"/>
      <c r="DQ19" s="279"/>
      <c r="DR19" s="279"/>
      <c r="DS19" s="279"/>
      <c r="DT19" s="279"/>
      <c r="DU19" s="279"/>
    </row>
    <row r="20" spans="1:125">
      <c r="A20" s="412">
        <f>A13+1</f>
        <v>2</v>
      </c>
      <c r="B20" s="201">
        <f>B19+1</f>
        <v>12</v>
      </c>
      <c r="C20" s="198">
        <v>4</v>
      </c>
      <c r="D20" s="395" t="str">
        <f>VLOOKUP($C20,'A_LTS MASTER_DATA'!$J:$N,4,FALSE)</f>
        <v>COS</v>
      </c>
      <c r="E20" s="389" t="str">
        <f>VLOOKUP($C20,'A_LTS MASTER_DATA'!$J:$N,2,FALSE)</f>
        <v>BERNHARD SCHULTE</v>
      </c>
      <c r="F20" s="372" t="str">
        <f>VLOOKUP($C20,'A_LTS MASTER_DATA'!$J:$N,3,FALSE)</f>
        <v>QM2</v>
      </c>
      <c r="G20" s="385">
        <f>(COUNTIF($F$8:$F20,VLOOKUP($F20,'A_LTS MASTER_DATA'!$L$3:$S$36,1,FALSE))*1-1+VLOOKUP($F20,'A_LTS MASTER_DATA'!$L$3:$S$36,7,FALSE))</f>
        <v>263</v>
      </c>
      <c r="H20" s="372" t="str">
        <f t="shared" si="4"/>
        <v>263W</v>
      </c>
      <c r="I20" s="395" t="str">
        <f t="shared" si="5"/>
        <v>263E</v>
      </c>
      <c r="J20" s="464">
        <f>J$12+7*($B20-_xlfn.ISOWEEKNUM($Q$12)-1)</f>
        <v>45723.333333333336</v>
      </c>
      <c r="K20" s="465">
        <f t="shared" si="6"/>
        <v>45724.583333333336</v>
      </c>
      <c r="L20" s="465">
        <f t="shared" si="6"/>
        <v>45726.333333333336</v>
      </c>
      <c r="M20" s="465">
        <f t="shared" si="6"/>
        <v>45727.25</v>
      </c>
      <c r="N20" s="465">
        <f t="shared" si="6"/>
        <v>45728</v>
      </c>
      <c r="O20" s="465">
        <f t="shared" si="6"/>
        <v>45728.916666666664</v>
      </c>
      <c r="P20" s="465">
        <f t="shared" si="6"/>
        <v>45730.291666666664</v>
      </c>
      <c r="Q20" s="466">
        <f t="shared" si="6"/>
        <v>45731.291666666664</v>
      </c>
      <c r="R20" s="401"/>
      <c r="S20" s="464">
        <f t="shared" si="6"/>
        <v>45744.291666666664</v>
      </c>
      <c r="T20" s="465">
        <f t="shared" si="6"/>
        <v>45745.291666666664</v>
      </c>
      <c r="U20" s="465">
        <f t="shared" si="6"/>
        <v>45746.291666666664</v>
      </c>
      <c r="V20" s="465">
        <f t="shared" si="6"/>
        <v>45747.291666666664</v>
      </c>
      <c r="W20" s="465">
        <f t="shared" si="6"/>
        <v>45749.291666666664</v>
      </c>
      <c r="X20" s="466">
        <f t="shared" si="6"/>
        <v>45750.291666666664</v>
      </c>
      <c r="Y20" s="402"/>
      <c r="Z20" s="464">
        <f>Z$12+7*($B20-_xlfn.ISOWEEKNUM($Q$12))</f>
        <v>45772.333333333336</v>
      </c>
      <c r="AA20" s="466">
        <f>AA$12+7*($B20-_xlfn.ISOWEEKNUM($Q$12))</f>
        <v>45773.583333333336</v>
      </c>
      <c r="AB20" s="383"/>
      <c r="AC20" s="171" t="str">
        <f t="shared" si="7"/>
        <v>EMA-QM2-263</v>
      </c>
      <c r="AF20" s="171" t="str">
        <f>'A_LTS MASTER_DATA'!$W$3&amp;(_xlfn.BASE((COUNTA($F$13:$F20)*('A_LTS MASTER_DATA'!$V$3)-('A_LTS MASTER_DATA'!$V$3)+('A_LTS MASTER_DATA'!$T$3)+(SUM($AH$13:$AH20)*'A_LTS MASTER_DATA'!$V$3)),36,2)&amp;'A_LTS MASTER_DATA'!T$2&amp;'A_LTS MASTER_DATA'!$X$3)</f>
        <v>0CL12AW1MA</v>
      </c>
      <c r="AG20" s="171" t="str">
        <f>'A_LTS MASTER_DATA'!$W$3&amp;(_xlfn.BASE((COUNTA($F$8:$F20)*('A_LTS MASTER_DATA'!$V$3)-('A_LTS MASTER_DATA'!$V$3)+('A_LTS MASTER_DATA'!$U$3)+(SUM($AH$13:$AH20)*'A_LTS MASTER_DATA'!$V$3)),36,2)&amp;'A_LTS MASTER_DATA'!U$2&amp;'A_LTS MASTER_DATA'!$X$3)</f>
        <v>0CL12DE1MA</v>
      </c>
      <c r="AH20" s="179">
        <v>341.5</v>
      </c>
      <c r="AI20" s="179">
        <f>(COUNTIF($F$8:$F20,VLOOKUP($F20,'A_LTS MASTER_DATA'!$L$3:$S$36,1,FALSE))*VLOOKUP($F20,'A_LTS MASTER_DATA'!$L$3:$S$36,5,FALSE))-VLOOKUP($F20,'A_LTS MASTER_DATA'!$L$3:$S$36,5,FALSE)+VLOOKUP($F20,'A_LTS MASTER_DATA'!$L$3:$S$36,8,FALSE)</f>
        <v>263</v>
      </c>
      <c r="AJ20" s="179">
        <f>(COUNTIF($F$8:$F20,VLOOKUP($F20,'A_LTS MASTER_DATA'!$L$3:$S$36,1,FALSE))*VLOOKUP($F20,'A_LTS MASTER_DATA'!$L$3:$S$36,5,FALSE))-VLOOKUP($F20,'A_LTS MASTER_DATA'!$L$3:$S$36,5,FALSE)+VLOOKUP($F20,'A_LTS MASTER_DATA'!$L$3:$S$36,8,FALSE)</f>
        <v>263</v>
      </c>
      <c r="AN20" s="197" t="str">
        <f t="shared" si="8"/>
        <v>EMAQM2263</v>
      </c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79"/>
      <c r="CY20" s="279"/>
      <c r="CZ20" s="279"/>
      <c r="DA20" s="279"/>
      <c r="DB20" s="279"/>
      <c r="DC20" s="279"/>
      <c r="DD20" s="279"/>
      <c r="DE20" s="279"/>
      <c r="DF20" s="279"/>
      <c r="DG20" s="279"/>
      <c r="DH20" s="279"/>
      <c r="DI20" s="279"/>
      <c r="DJ20" s="279"/>
      <c r="DK20" s="279"/>
      <c r="DL20" s="279"/>
      <c r="DM20" s="279"/>
      <c r="DN20" s="279"/>
      <c r="DO20" s="279"/>
      <c r="DP20" s="279"/>
      <c r="DQ20" s="279"/>
      <c r="DR20" s="279"/>
      <c r="DS20" s="279"/>
      <c r="DT20" s="279"/>
      <c r="DU20" s="279"/>
    </row>
    <row r="21" spans="1:125">
      <c r="A21" s="413"/>
      <c r="B21" s="200">
        <f t="shared" si="9"/>
        <v>13</v>
      </c>
      <c r="C21" s="199">
        <v>7</v>
      </c>
      <c r="D21" s="382" t="str">
        <f>VLOOKUP($C21,'A_LTS MASTER_DATA'!$J:$N,4,FALSE)</f>
        <v>ONE</v>
      </c>
      <c r="E21" s="390" t="str">
        <f>VLOOKUP($C21,'A_LTS MASTER_DATA'!$J:$N,2,FALSE)</f>
        <v>MOL ENDOWMENT</v>
      </c>
      <c r="F21" s="368" t="str">
        <f>VLOOKUP($C21,'A_LTS MASTER_DATA'!$J:$N,3,FALSE)</f>
        <v>QPS</v>
      </c>
      <c r="G21" s="386">
        <f>(COUNTIF($F$8:$F21,VLOOKUP($F21,'A_LTS MASTER_DATA'!$L$3:$S$36,1,FALSE))*1-1+VLOOKUP($F21,'A_LTS MASTER_DATA'!$L$3:$S$36,7,FALSE))</f>
        <v>64</v>
      </c>
      <c r="H21" s="368" t="str">
        <f t="shared" si="4"/>
        <v>095W</v>
      </c>
      <c r="I21" s="382" t="str">
        <f t="shared" si="5"/>
        <v>095E</v>
      </c>
      <c r="J21" s="396">
        <f t="shared" si="10"/>
        <v>45730.333333333336</v>
      </c>
      <c r="K21" s="378">
        <f t="shared" si="6"/>
        <v>45731.583333333336</v>
      </c>
      <c r="L21" s="378">
        <f t="shared" si="6"/>
        <v>45733.333333333336</v>
      </c>
      <c r="M21" s="378">
        <f t="shared" si="6"/>
        <v>45734.25</v>
      </c>
      <c r="N21" s="378">
        <f t="shared" si="6"/>
        <v>45735</v>
      </c>
      <c r="O21" s="378">
        <f t="shared" si="6"/>
        <v>45735.916666666664</v>
      </c>
      <c r="P21" s="378">
        <f t="shared" si="6"/>
        <v>45737.291666666664</v>
      </c>
      <c r="Q21" s="397">
        <f t="shared" si="6"/>
        <v>45738.291666666664</v>
      </c>
      <c r="R21" s="400"/>
      <c r="S21" s="396">
        <f t="shared" si="6"/>
        <v>45751.291666666664</v>
      </c>
      <c r="T21" s="378">
        <f t="shared" si="6"/>
        <v>45752.291666666664</v>
      </c>
      <c r="U21" s="378">
        <f t="shared" si="6"/>
        <v>45753.291666666664</v>
      </c>
      <c r="V21" s="378">
        <f t="shared" si="6"/>
        <v>45754.291666666664</v>
      </c>
      <c r="W21" s="378">
        <f t="shared" si="6"/>
        <v>45756.291666666664</v>
      </c>
      <c r="X21" s="397">
        <f t="shared" si="6"/>
        <v>45757.291666666664</v>
      </c>
      <c r="Y21" s="400"/>
      <c r="Z21" s="396">
        <f t="shared" si="11"/>
        <v>45779.333333333336</v>
      </c>
      <c r="AA21" s="397">
        <f t="shared" si="11"/>
        <v>45780.583333333336</v>
      </c>
      <c r="AB21" s="384"/>
      <c r="AC21" s="171" t="str">
        <f t="shared" si="7"/>
        <v>EMA-QPS-64</v>
      </c>
      <c r="AF21" s="171" t="str">
        <f>'A_LTS MASTER_DATA'!$W$3&amp;(_xlfn.BASE((COUNTA($F$8:$F21)*('A_LTS MASTER_DATA'!$V$3)-('A_LTS MASTER_DATA'!$V$3)+('A_LTS MASTER_DATA'!$T$3)+(SUM($AH$13:$AH21)*'A_LTS MASTER_DATA'!$V$3)),36,2)&amp;'A_LTS MASTER_DATA'!T$2&amp;'A_LTS MASTER_DATA'!$X$3)</f>
        <v>0CL12CW1MA</v>
      </c>
      <c r="AG21" s="171" t="str">
        <f>'A_LTS MASTER_DATA'!$W$3&amp;(_xlfn.BASE((COUNTA($F$8:$F21)*('A_LTS MASTER_DATA'!$V$3)-('A_LTS MASTER_DATA'!$V$3)+('A_LTS MASTER_DATA'!$U$3)+(SUM($AH$13:$AH21)*'A_LTS MASTER_DATA'!$V$3)),36,2)&amp;'A_LTS MASTER_DATA'!U$2&amp;'A_LTS MASTER_DATA'!$X$3)</f>
        <v>0CL12DE1MA</v>
      </c>
      <c r="AH21" s="179">
        <v>-1</v>
      </c>
      <c r="AI21" s="179">
        <f>(COUNTIF($F$8:$F21,VLOOKUP($F21,'A_LTS MASTER_DATA'!$L$3:$S$36,1,FALSE))*VLOOKUP($F21,'A_LTS MASTER_DATA'!$L$3:$S$36,5,FALSE))-VLOOKUP($F21,'A_LTS MASTER_DATA'!$L$3:$S$36,5,FALSE)+VLOOKUP($F21,'A_LTS MASTER_DATA'!$L$3:$S$36,8,FALSE)</f>
        <v>95</v>
      </c>
      <c r="AJ21" s="179">
        <f>(COUNTIF($F$8:$F21,VLOOKUP($F21,'A_LTS MASTER_DATA'!$L$3:$S$36,1,FALSE))*VLOOKUP($F21,'A_LTS MASTER_DATA'!$L$3:$S$36,5,FALSE))-VLOOKUP($F21,'A_LTS MASTER_DATA'!$L$3:$S$36,5,FALSE)+VLOOKUP($F21,'A_LTS MASTER_DATA'!$L$3:$S$36,8,FALSE)</f>
        <v>95</v>
      </c>
      <c r="AN21" s="197" t="str">
        <f t="shared" si="8"/>
        <v>EMAQPS64</v>
      </c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9"/>
      <c r="CM21" s="279"/>
      <c r="CN21" s="279"/>
      <c r="CO21" s="279"/>
      <c r="CP21" s="279"/>
      <c r="CQ21" s="279"/>
      <c r="CR21" s="279"/>
      <c r="CS21" s="279"/>
      <c r="CT21" s="279"/>
      <c r="CU21" s="279"/>
      <c r="CV21" s="279"/>
      <c r="CW21" s="279"/>
      <c r="CX21" s="279"/>
      <c r="CY21" s="279"/>
      <c r="CZ21" s="279"/>
      <c r="DA21" s="279"/>
      <c r="DB21" s="279"/>
      <c r="DC21" s="279"/>
      <c r="DD21" s="279"/>
      <c r="DE21" s="279"/>
      <c r="DF21" s="279"/>
      <c r="DG21" s="279"/>
      <c r="DH21" s="279"/>
      <c r="DI21" s="279"/>
      <c r="DJ21" s="279"/>
      <c r="DK21" s="279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</row>
    <row r="22" spans="1:125">
      <c r="A22" s="413"/>
      <c r="B22" s="200">
        <f t="shared" si="9"/>
        <v>14</v>
      </c>
      <c r="C22" s="199">
        <v>1</v>
      </c>
      <c r="D22" s="382" t="str">
        <f>VLOOKUP($C22,'A_LTS MASTER_DATA'!$J:$N,4,FALSE)</f>
        <v>CMA</v>
      </c>
      <c r="E22" s="370" t="str">
        <f>VLOOKUP($C22,'A_LTS MASTER_DATA'!$J:$N,2,FALSE)</f>
        <v>CMA CGM LAPIS</v>
      </c>
      <c r="F22" s="368" t="str">
        <f>VLOOKUP($C22,'A_LTS MASTER_DATA'!$J:$N,3,FALSE)</f>
        <v>M29</v>
      </c>
      <c r="G22" s="386">
        <f>(COUNTIF($F$8:$F22,VLOOKUP($F22,'A_LTS MASTER_DATA'!$L$3:$S$36,1,FALSE))*1-1+VLOOKUP($F22,'A_LTS MASTER_DATA'!$L$3:$S$36,7,FALSE))</f>
        <v>18</v>
      </c>
      <c r="H22" s="368" t="str">
        <f t="shared" si="4"/>
        <v>0CL12EW1MA</v>
      </c>
      <c r="I22" s="382" t="str">
        <f t="shared" si="5"/>
        <v>0CL12FE1MA</v>
      </c>
      <c r="J22" s="396">
        <f t="shared" si="10"/>
        <v>45737.333333333336</v>
      </c>
      <c r="K22" s="378">
        <f t="shared" si="6"/>
        <v>45738.583333333336</v>
      </c>
      <c r="L22" s="378">
        <f t="shared" si="6"/>
        <v>45740.333333333336</v>
      </c>
      <c r="M22" s="378">
        <f t="shared" si="6"/>
        <v>45741.25</v>
      </c>
      <c r="N22" s="378">
        <f t="shared" ref="K22:X36" si="12">N$12+7*($B22-_xlfn.ISOWEEKNUM($Q$12)-1)</f>
        <v>45742</v>
      </c>
      <c r="O22" s="378">
        <f t="shared" si="12"/>
        <v>45742.916666666664</v>
      </c>
      <c r="P22" s="378">
        <f t="shared" si="12"/>
        <v>45744.291666666664</v>
      </c>
      <c r="Q22" s="397">
        <f t="shared" si="12"/>
        <v>45745.291666666664</v>
      </c>
      <c r="R22" s="400"/>
      <c r="S22" s="396">
        <f t="shared" si="12"/>
        <v>45758.291666666664</v>
      </c>
      <c r="T22" s="378">
        <f t="shared" si="12"/>
        <v>45759.291666666664</v>
      </c>
      <c r="U22" s="378">
        <f t="shared" si="12"/>
        <v>45760.291666666664</v>
      </c>
      <c r="V22" s="378">
        <f t="shared" si="12"/>
        <v>45761.291666666664</v>
      </c>
      <c r="W22" s="378">
        <f t="shared" si="12"/>
        <v>45763.291666666664</v>
      </c>
      <c r="X22" s="397">
        <f t="shared" si="12"/>
        <v>45764.291666666664</v>
      </c>
      <c r="Y22" s="400"/>
      <c r="Z22" s="396">
        <f t="shared" si="11"/>
        <v>45786.333333333336</v>
      </c>
      <c r="AA22" s="397">
        <f t="shared" si="11"/>
        <v>45787.583333333336</v>
      </c>
      <c r="AB22" s="384"/>
      <c r="AC22" s="171" t="str">
        <f t="shared" si="7"/>
        <v>EMA-M29-18</v>
      </c>
      <c r="AF22" s="171" t="str">
        <f>'A_LTS MASTER_DATA'!$W$3&amp;(_xlfn.BASE((COUNTA($F$8:$F22)*('A_LTS MASTER_DATA'!$V$3)-('A_LTS MASTER_DATA'!$V$3)+('A_LTS MASTER_DATA'!$T$3)+(SUM($AH$8:$AH22)*'A_LTS MASTER_DATA'!$V$3)),36,2)&amp;'A_LTS MASTER_DATA'!T$2&amp;'A_LTS MASTER_DATA'!$X$3)</f>
        <v>0CL12EW1MA</v>
      </c>
      <c r="AG22" s="171" t="str">
        <f>'A_LTS MASTER_DATA'!$W$3&amp;(_xlfn.BASE((COUNTA($F$8:$F22)*('A_LTS MASTER_DATA'!$V$3)-('A_LTS MASTER_DATA'!$V$3)+('A_LTS MASTER_DATA'!$U$3)+(SUM($AH$8:$AH22)*'A_LTS MASTER_DATA'!$V$3)),36,2)&amp;'A_LTS MASTER_DATA'!U$2&amp;'A_LTS MASTER_DATA'!$X$3)</f>
        <v>0CL12FE1MA</v>
      </c>
      <c r="AI22" s="179">
        <f>(COUNTIF($F$8:$F22,VLOOKUP($F22,'A_LTS MASTER_DATA'!$L$3:$S$36,1,FALSE))*VLOOKUP($F22,'A_LTS MASTER_DATA'!$L$3:$S$36,5,FALSE))-VLOOKUP($F22,'A_LTS MASTER_DATA'!$L$3:$S$36,5,FALSE)+VLOOKUP($F22,'A_LTS MASTER_DATA'!$L$3:$S$36,8,FALSE)</f>
        <v>1</v>
      </c>
      <c r="AJ22" s="179">
        <f>(COUNTIF($F$8:$F22,VLOOKUP($F22,'A_LTS MASTER_DATA'!$L$3:$S$36,1,FALSE))*VLOOKUP($F22,'A_LTS MASTER_DATA'!$L$3:$S$36,5,FALSE))-VLOOKUP($F22,'A_LTS MASTER_DATA'!$L$3:$S$36,5,FALSE)+VLOOKUP($F22,'A_LTS MASTER_DATA'!$L$3:$S$36,8,FALSE)</f>
        <v>1</v>
      </c>
      <c r="AN22" s="197" t="str">
        <f t="shared" si="8"/>
        <v>EMAM2918</v>
      </c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9"/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79"/>
      <c r="CX22" s="279"/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79"/>
      <c r="DP22" s="279"/>
      <c r="DQ22" s="279"/>
      <c r="DR22" s="279"/>
      <c r="DS22" s="279"/>
      <c r="DT22" s="279"/>
      <c r="DU22" s="279"/>
    </row>
    <row r="23" spans="1:125">
      <c r="A23" s="413"/>
      <c r="B23" s="200">
        <f>B22+1</f>
        <v>15</v>
      </c>
      <c r="C23" s="199">
        <v>8</v>
      </c>
      <c r="D23" s="382" t="str">
        <f>VLOOKUP($C23,'A_LTS MASTER_DATA'!$J:$N,4,FALSE)</f>
        <v>COS</v>
      </c>
      <c r="E23" s="404" t="str">
        <f>VLOOKUP($C23,'A_LTS MASTER_DATA'!$J:$N,2,FALSE)</f>
        <v>X-PRESS ANTLIA</v>
      </c>
      <c r="F23" s="368" t="str">
        <f>VLOOKUP($C23,'A_LTS MASTER_DATA'!$J:$N,3,FALSE)</f>
        <v>MMV</v>
      </c>
      <c r="G23" s="386">
        <f>(COUNTIF($F$8:$F23,VLOOKUP($F23,'A_LTS MASTER_DATA'!$L$3:$S$36,1,FALSE))*1-1+VLOOKUP($F23,'A_LTS MASTER_DATA'!$L$3:$S$36,7,FALSE))</f>
        <v>9</v>
      </c>
      <c r="H23" s="368" t="str">
        <f t="shared" si="4"/>
        <v>009W</v>
      </c>
      <c r="I23" s="382" t="str">
        <f t="shared" si="5"/>
        <v>009E</v>
      </c>
      <c r="J23" s="470">
        <f t="shared" si="10"/>
        <v>45744.333333333336</v>
      </c>
      <c r="K23" s="471">
        <f t="shared" si="10"/>
        <v>45745.583333333336</v>
      </c>
      <c r="L23" s="471">
        <f t="shared" si="10"/>
        <v>45747.333333333336</v>
      </c>
      <c r="M23" s="471">
        <f t="shared" si="10"/>
        <v>45748.25</v>
      </c>
      <c r="N23" s="471">
        <f t="shared" si="10"/>
        <v>45749</v>
      </c>
      <c r="O23" s="471">
        <f t="shared" si="10"/>
        <v>45749.916666666664</v>
      </c>
      <c r="P23" s="471">
        <f t="shared" si="10"/>
        <v>45751.291666666664</v>
      </c>
      <c r="Q23" s="472">
        <f t="shared" si="10"/>
        <v>45752.291666666664</v>
      </c>
      <c r="R23" s="400"/>
      <c r="S23" s="470">
        <f t="shared" si="10"/>
        <v>45765.291666666664</v>
      </c>
      <c r="T23" s="471">
        <f t="shared" si="10"/>
        <v>45766.291666666664</v>
      </c>
      <c r="U23" s="471">
        <f t="shared" si="10"/>
        <v>45767.291666666664</v>
      </c>
      <c r="V23" s="471">
        <f t="shared" si="10"/>
        <v>45768.291666666664</v>
      </c>
      <c r="W23" s="471">
        <f t="shared" si="10"/>
        <v>45770.291666666664</v>
      </c>
      <c r="X23" s="472">
        <f t="shared" si="10"/>
        <v>45771.291666666664</v>
      </c>
      <c r="Y23" s="400"/>
      <c r="Z23" s="470">
        <f t="shared" si="11"/>
        <v>45793.333333333336</v>
      </c>
      <c r="AA23" s="472">
        <f t="shared" si="11"/>
        <v>45794.583333333336</v>
      </c>
      <c r="AB23" s="384"/>
      <c r="AC23" s="171" t="str">
        <f t="shared" si="7"/>
        <v>EMA-MMV-9</v>
      </c>
      <c r="AF23" s="171" t="str">
        <f>'A_LTS MASTER_DATA'!$W$3&amp;(_xlfn.BASE((COUNTA($F$8:$F23)*('A_LTS MASTER_DATA'!$V$3)-('A_LTS MASTER_DATA'!$V$3)+('A_LTS MASTER_DATA'!$T$3)+(SUM($AH$8:$AH23)*'A_LTS MASTER_DATA'!$V$3)),36,2)&amp;'A_LTS MASTER_DATA'!T$2&amp;'A_LTS MASTER_DATA'!$X$3)</f>
        <v>0CL12GW1MA</v>
      </c>
      <c r="AG23" s="171" t="str">
        <f>'A_LTS MASTER_DATA'!$W$3&amp;(_xlfn.BASE((COUNTA($F$8:$F23)*('A_LTS MASTER_DATA'!$V$3)-('A_LTS MASTER_DATA'!$V$3)+('A_LTS MASTER_DATA'!$U$3)+(SUM($AH$8:$AH23)*'A_LTS MASTER_DATA'!$V$3)),36,2)&amp;'A_LTS MASTER_DATA'!U$2&amp;'A_LTS MASTER_DATA'!$X$3)</f>
        <v>0CL12HE1MA</v>
      </c>
      <c r="AI23" s="179">
        <f>(COUNTIF($F$8:$F23,VLOOKUP($F23,'A_LTS MASTER_DATA'!$L$3:$S$36,1,FALSE))*VLOOKUP($F23,'A_LTS MASTER_DATA'!$L$3:$S$36,5,FALSE))-VLOOKUP($F23,'A_LTS MASTER_DATA'!$L$3:$S$36,5,FALSE)+VLOOKUP($F23,'A_LTS MASTER_DATA'!$L$3:$S$36,8,FALSE)</f>
        <v>9</v>
      </c>
      <c r="AJ23" s="179">
        <f>(COUNTIF($F$8:$F23,VLOOKUP($F23,'A_LTS MASTER_DATA'!$L$3:$S$36,1,FALSE))*VLOOKUP($F23,'A_LTS MASTER_DATA'!$L$3:$S$36,5,FALSE))-VLOOKUP($F23,'A_LTS MASTER_DATA'!$L$3:$S$36,5,FALSE)+VLOOKUP($F23,'A_LTS MASTER_DATA'!$L$3:$S$36,8,FALSE)</f>
        <v>9</v>
      </c>
      <c r="AN23" s="197" t="str">
        <f t="shared" si="8"/>
        <v>EMAMMV9</v>
      </c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9"/>
      <c r="CM23" s="279"/>
      <c r="CN23" s="279"/>
      <c r="CO23" s="279"/>
      <c r="CP23" s="279"/>
      <c r="CQ23" s="279"/>
      <c r="CR23" s="279"/>
      <c r="CS23" s="279"/>
      <c r="CT23" s="279"/>
      <c r="CU23" s="279"/>
      <c r="CV23" s="279"/>
      <c r="CW23" s="279"/>
      <c r="CX23" s="279"/>
      <c r="CY23" s="279"/>
      <c r="CZ23" s="279"/>
      <c r="DA23" s="279"/>
      <c r="DB23" s="279"/>
      <c r="DC23" s="279"/>
      <c r="DD23" s="279"/>
      <c r="DE23" s="279"/>
      <c r="DF23" s="279"/>
      <c r="DG23" s="279"/>
      <c r="DH23" s="279"/>
      <c r="DI23" s="279"/>
      <c r="DJ23" s="279"/>
      <c r="DK23" s="279"/>
      <c r="DL23" s="279"/>
      <c r="DM23" s="279"/>
      <c r="DN23" s="279"/>
      <c r="DO23" s="279"/>
      <c r="DP23" s="279"/>
      <c r="DQ23" s="279"/>
      <c r="DR23" s="279"/>
      <c r="DS23" s="279"/>
      <c r="DT23" s="279"/>
      <c r="DU23" s="279"/>
    </row>
    <row r="24" spans="1:125">
      <c r="A24" s="413"/>
      <c r="B24" s="200">
        <f t="shared" si="9"/>
        <v>16</v>
      </c>
      <c r="C24" s="199">
        <v>2</v>
      </c>
      <c r="D24" s="382" t="str">
        <f>VLOOKUP($C24,'A_LTS MASTER_DATA'!$J:$N,4,FALSE)</f>
        <v>OOL</v>
      </c>
      <c r="E24" s="370" t="str">
        <f>VLOOKUP($C24,'A_LTS MASTER_DATA'!$J:$N,2,FALSE)</f>
        <v>OOCL GUANGZHOU</v>
      </c>
      <c r="F24" s="368" t="str">
        <f>VLOOKUP($C24,'A_LTS MASTER_DATA'!$J:$N,3,FALSE)</f>
        <v>OGZ</v>
      </c>
      <c r="G24" s="386" t="s">
        <v>5602</v>
      </c>
      <c r="H24" s="368" t="str">
        <f t="shared" si="4"/>
        <v>168W</v>
      </c>
      <c r="I24" s="382" t="str">
        <f t="shared" si="5"/>
        <v>168E</v>
      </c>
      <c r="J24" s="396">
        <f t="shared" si="10"/>
        <v>45751.333333333336</v>
      </c>
      <c r="K24" s="378">
        <f t="shared" si="10"/>
        <v>45752.583333333336</v>
      </c>
      <c r="L24" s="378">
        <f t="shared" si="10"/>
        <v>45754.333333333336</v>
      </c>
      <c r="M24" s="378">
        <f t="shared" si="10"/>
        <v>45755.25</v>
      </c>
      <c r="N24" s="378">
        <f t="shared" si="10"/>
        <v>45756</v>
      </c>
      <c r="O24" s="378">
        <f t="shared" si="10"/>
        <v>45756.916666666664</v>
      </c>
      <c r="P24" s="378">
        <f t="shared" si="10"/>
        <v>45758.291666666664</v>
      </c>
      <c r="Q24" s="397">
        <f t="shared" si="10"/>
        <v>45759.291666666664</v>
      </c>
      <c r="R24" s="400"/>
      <c r="S24" s="467">
        <f t="shared" si="10"/>
        <v>45772.291666666664</v>
      </c>
      <c r="T24" s="468">
        <f t="shared" si="10"/>
        <v>45773.291666666664</v>
      </c>
      <c r="U24" s="468">
        <f t="shared" si="10"/>
        <v>45774.291666666664</v>
      </c>
      <c r="V24" s="468">
        <f t="shared" si="10"/>
        <v>45775.291666666664</v>
      </c>
      <c r="W24" s="468">
        <f t="shared" si="10"/>
        <v>45777.291666666664</v>
      </c>
      <c r="X24" s="469">
        <f t="shared" si="10"/>
        <v>45778.291666666664</v>
      </c>
      <c r="Y24" s="400"/>
      <c r="Z24" s="467">
        <f t="shared" si="11"/>
        <v>45800.333333333336</v>
      </c>
      <c r="AA24" s="469">
        <f t="shared" si="11"/>
        <v>45801.583333333336</v>
      </c>
      <c r="AB24" s="384" t="s">
        <v>5606</v>
      </c>
      <c r="AC24" s="171" t="str">
        <f t="shared" si="7"/>
        <v>EMA-OGZ-168E</v>
      </c>
      <c r="AF24" s="171" t="str">
        <f>'A_LTS MASTER_DATA'!$W$3&amp;(_xlfn.BASE((COUNTA($F$8:$F24)*('A_LTS MASTER_DATA'!$V$3)-('A_LTS MASTER_DATA'!$V$3)+('A_LTS MASTER_DATA'!$T$3)+(SUM($AH$8:$AH24)*'A_LTS MASTER_DATA'!$V$3)),36,2)&amp;'A_LTS MASTER_DATA'!T$2&amp;'A_LTS MASTER_DATA'!$X$3)</f>
        <v>0CL12IW1MA</v>
      </c>
      <c r="AG24" s="171" t="str">
        <f>'A_LTS MASTER_DATA'!$W$3&amp;(_xlfn.BASE((COUNTA($F$8:$F24)*('A_LTS MASTER_DATA'!$V$3)-('A_LTS MASTER_DATA'!$V$3)+('A_LTS MASTER_DATA'!$U$3)+(SUM($AH$8:$AH24)*'A_LTS MASTER_DATA'!$V$3)),36,2)&amp;'A_LTS MASTER_DATA'!U$2&amp;'A_LTS MASTER_DATA'!$X$3)</f>
        <v>0CL12JE1MA</v>
      </c>
      <c r="AI24" s="179">
        <f>(COUNTIF($F$8:$F24,VLOOKUP($F24,'A_LTS MASTER_DATA'!$L$3:$S$36,1,FALSE))*VLOOKUP($F24,'A_LTS MASTER_DATA'!$L$3:$S$36,5,FALSE))-VLOOKUP($F24,'A_LTS MASTER_DATA'!$L$3:$S$36,5,FALSE)+VLOOKUP($F24,'A_LTS MASTER_DATA'!$L$3:$S$36,8,FALSE)</f>
        <v>168</v>
      </c>
      <c r="AJ24" s="179">
        <f>(COUNTIF($F$8:$F24,VLOOKUP($F24,'A_LTS MASTER_DATA'!$L$3:$S$36,1,FALSE))*VLOOKUP($F24,'A_LTS MASTER_DATA'!$L$3:$S$36,5,FALSE))-VLOOKUP($F24,'A_LTS MASTER_DATA'!$L$3:$S$36,5,FALSE)+VLOOKUP($F24,'A_LTS MASTER_DATA'!$L$3:$S$36,8,FALSE)</f>
        <v>168</v>
      </c>
      <c r="AN24" s="197" t="str">
        <f t="shared" si="8"/>
        <v>EMAOGZ168E</v>
      </c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</row>
    <row r="25" spans="1:125">
      <c r="A25" s="413"/>
      <c r="B25" s="200">
        <f t="shared" si="9"/>
        <v>17</v>
      </c>
      <c r="C25" s="199">
        <v>3</v>
      </c>
      <c r="D25" s="382" t="str">
        <f>VLOOKUP($C25,'A_LTS MASTER_DATA'!$J:$N,4,FALSE)</f>
        <v>ONE</v>
      </c>
      <c r="E25" s="370" t="str">
        <f>VLOOKUP($C25,'A_LTS MASTER_DATA'!$J:$N,2,FALSE)</f>
        <v>KINGSTON</v>
      </c>
      <c r="F25" s="368" t="str">
        <f>VLOOKUP($C25,'A_LTS MASTER_DATA'!$J:$N,3,FALSE)</f>
        <v>RBN</v>
      </c>
      <c r="G25" s="386">
        <f>(COUNTIF($F$8:$F25,VLOOKUP($F25,'A_LTS MASTER_DATA'!$L$3:$S$36,1,FALSE))*1-1+VLOOKUP($F25,'A_LTS MASTER_DATA'!$L$3:$S$36,7,FALSE))</f>
        <v>32</v>
      </c>
      <c r="H25" s="368" t="str">
        <f t="shared" si="4"/>
        <v>013W</v>
      </c>
      <c r="I25" s="382" t="str">
        <f t="shared" si="5"/>
        <v>013E</v>
      </c>
      <c r="J25" s="396">
        <f t="shared" si="10"/>
        <v>45758.333333333336</v>
      </c>
      <c r="K25" s="378">
        <f t="shared" si="10"/>
        <v>45759.583333333336</v>
      </c>
      <c r="L25" s="378">
        <f t="shared" si="10"/>
        <v>45761.333333333336</v>
      </c>
      <c r="M25" s="378">
        <f t="shared" si="10"/>
        <v>45762.25</v>
      </c>
      <c r="N25" s="378">
        <f t="shared" si="10"/>
        <v>45763</v>
      </c>
      <c r="O25" s="378">
        <f t="shared" si="10"/>
        <v>45763.916666666664</v>
      </c>
      <c r="P25" s="378">
        <f t="shared" si="10"/>
        <v>45765.291666666664</v>
      </c>
      <c r="Q25" s="397">
        <f t="shared" si="10"/>
        <v>45766.291666666664</v>
      </c>
      <c r="R25" s="400"/>
      <c r="S25" s="396">
        <f t="shared" si="10"/>
        <v>45779.291666666664</v>
      </c>
      <c r="T25" s="378">
        <f t="shared" si="10"/>
        <v>45780.291666666664</v>
      </c>
      <c r="U25" s="378">
        <f t="shared" si="10"/>
        <v>45781.291666666664</v>
      </c>
      <c r="V25" s="378">
        <f t="shared" si="10"/>
        <v>45782.291666666664</v>
      </c>
      <c r="W25" s="378">
        <f t="shared" si="10"/>
        <v>45784.291666666664</v>
      </c>
      <c r="X25" s="397">
        <f t="shared" si="10"/>
        <v>45785.291666666664</v>
      </c>
      <c r="Y25" s="400"/>
      <c r="Z25" s="396">
        <f t="shared" si="11"/>
        <v>45807.333333333336</v>
      </c>
      <c r="AA25" s="397">
        <f t="shared" si="11"/>
        <v>45808.583333333336</v>
      </c>
      <c r="AB25" s="384"/>
      <c r="AC25" s="171" t="str">
        <f t="shared" si="7"/>
        <v>EMA-RBN-32</v>
      </c>
      <c r="AF25" s="171" t="str">
        <f>'A_LTS MASTER_DATA'!$W$3&amp;(_xlfn.BASE((COUNTA($F$8:$F25)*('A_LTS MASTER_DATA'!$V$3)-('A_LTS MASTER_DATA'!$V$3)+('A_LTS MASTER_DATA'!$T$3)+(SUM($AH$8:$AH25)*'A_LTS MASTER_DATA'!$V$3)),36,2)&amp;'A_LTS MASTER_DATA'!T$2&amp;'A_LTS MASTER_DATA'!$X$3)</f>
        <v>0CL12KW1MA</v>
      </c>
      <c r="AG25" s="171" t="str">
        <f>'A_LTS MASTER_DATA'!$W$3&amp;(_xlfn.BASE((COUNTA($F$8:$F25)*('A_LTS MASTER_DATA'!$V$3)-('A_LTS MASTER_DATA'!$V$3)+('A_LTS MASTER_DATA'!$U$3)+(SUM($AH$8:$AH25)*'A_LTS MASTER_DATA'!$V$3)),36,2)&amp;'A_LTS MASTER_DATA'!U$2&amp;'A_LTS MASTER_DATA'!$X$3)</f>
        <v>0CL12LE1MA</v>
      </c>
      <c r="AI25" s="179">
        <f>(COUNTIF($F$8:$F25,VLOOKUP($F25,'A_LTS MASTER_DATA'!$L$3:$S$36,1,FALSE))*VLOOKUP($F25,'A_LTS MASTER_DATA'!$L$3:$S$36,5,FALSE))-VLOOKUP($F25,'A_LTS MASTER_DATA'!$L$3:$S$36,5,FALSE)+VLOOKUP($F25,'A_LTS MASTER_DATA'!$L$3:$S$36,8,FALSE)</f>
        <v>13</v>
      </c>
      <c r="AJ25" s="179">
        <f>(COUNTIF($F$8:$F25,VLOOKUP($F25,'A_LTS MASTER_DATA'!$L$3:$S$36,1,FALSE))*VLOOKUP($F25,'A_LTS MASTER_DATA'!$L$3:$S$36,5,FALSE))-VLOOKUP($F25,'A_LTS MASTER_DATA'!$L$3:$S$36,5,FALSE)+VLOOKUP($F25,'A_LTS MASTER_DATA'!$L$3:$S$36,8,FALSE)</f>
        <v>13</v>
      </c>
      <c r="AN25" s="197" t="str">
        <f t="shared" si="8"/>
        <v>EMARBN32</v>
      </c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9"/>
      <c r="CM25" s="279"/>
      <c r="CN25" s="279"/>
      <c r="CO25" s="279"/>
      <c r="CP25" s="279"/>
      <c r="CQ25" s="279"/>
      <c r="CR25" s="279"/>
      <c r="CS25" s="279"/>
      <c r="CT25" s="279"/>
      <c r="CU25" s="279"/>
      <c r="CV25" s="279"/>
      <c r="CW25" s="279"/>
      <c r="CX25" s="279"/>
      <c r="CY25" s="279"/>
      <c r="CZ25" s="279"/>
      <c r="DA25" s="279"/>
      <c r="DB25" s="279"/>
      <c r="DC25" s="279"/>
      <c r="DD25" s="279"/>
      <c r="DE25" s="279"/>
      <c r="DF25" s="279"/>
      <c r="DG25" s="279"/>
      <c r="DH25" s="279"/>
      <c r="DI25" s="279"/>
      <c r="DJ25" s="279"/>
      <c r="DK25" s="279"/>
      <c r="DL25" s="279"/>
      <c r="DM25" s="279"/>
      <c r="DN25" s="279"/>
      <c r="DO25" s="279"/>
      <c r="DP25" s="279"/>
      <c r="DQ25" s="279"/>
      <c r="DR25" s="279"/>
      <c r="DS25" s="279"/>
      <c r="DT25" s="279"/>
      <c r="DU25" s="279"/>
    </row>
    <row r="26" spans="1:125" ht="13.5" thickBot="1">
      <c r="A26" s="413"/>
      <c r="B26" s="200">
        <f t="shared" si="9"/>
        <v>18</v>
      </c>
      <c r="C26" s="199">
        <v>0</v>
      </c>
      <c r="D26" s="382" t="str">
        <f>VLOOKUP($C26,'A_LTS MASTER_DATA'!$J:$N,4,FALSE)</f>
        <v>$$$</v>
      </c>
      <c r="E26" s="370" t="str">
        <f>VLOOKUP($C26,'A_LTS MASTER_DATA'!$J:$N,2,FALSE)</f>
        <v>BLANK</v>
      </c>
      <c r="F26" s="368" t="str">
        <f>VLOOKUP($C26,'A_LTS MASTER_DATA'!$J:$N,3,FALSE)</f>
        <v>$$$</v>
      </c>
      <c r="G26" s="386">
        <f>(COUNTIF($F$8:$F26,VLOOKUP($F26,'A_LTS MASTER_DATA'!$L$3:$S$36,1,FALSE))*1-1+VLOOKUP($F26,'A_LTS MASTER_DATA'!$L$3:$S$36,7,FALSE))</f>
        <v>3</v>
      </c>
      <c r="H26" s="368" t="str">
        <f t="shared" si="4"/>
        <v/>
      </c>
      <c r="I26" s="382" t="str">
        <f t="shared" si="5"/>
        <v/>
      </c>
      <c r="J26" s="396">
        <f t="shared" si="10"/>
        <v>45765.333333333336</v>
      </c>
      <c r="K26" s="378">
        <f t="shared" si="10"/>
        <v>45766.583333333336</v>
      </c>
      <c r="L26" s="378">
        <f t="shared" si="10"/>
        <v>45768.333333333336</v>
      </c>
      <c r="M26" s="378">
        <f t="shared" si="10"/>
        <v>45769.25</v>
      </c>
      <c r="N26" s="378">
        <f t="shared" si="10"/>
        <v>45770</v>
      </c>
      <c r="O26" s="378">
        <f t="shared" si="10"/>
        <v>45770.916666666664</v>
      </c>
      <c r="P26" s="378">
        <f t="shared" si="10"/>
        <v>45772.291666666664</v>
      </c>
      <c r="Q26" s="397">
        <f t="shared" si="10"/>
        <v>45773.291666666664</v>
      </c>
      <c r="R26" s="400"/>
      <c r="S26" s="396">
        <f t="shared" si="10"/>
        <v>45786.291666666664</v>
      </c>
      <c r="T26" s="378">
        <f t="shared" si="10"/>
        <v>45787.291666666664</v>
      </c>
      <c r="U26" s="378">
        <f t="shared" si="10"/>
        <v>45788.291666666664</v>
      </c>
      <c r="V26" s="378">
        <f t="shared" si="10"/>
        <v>45789.291666666664</v>
      </c>
      <c r="W26" s="378">
        <f t="shared" si="10"/>
        <v>45791.291666666664</v>
      </c>
      <c r="X26" s="397">
        <f t="shared" si="10"/>
        <v>45792.291666666664</v>
      </c>
      <c r="Y26" s="400"/>
      <c r="Z26" s="398">
        <f t="shared" si="11"/>
        <v>45814.333333333336</v>
      </c>
      <c r="AA26" s="399">
        <f t="shared" si="11"/>
        <v>45815.583333333336</v>
      </c>
      <c r="AB26" s="384"/>
      <c r="AC26" s="171" t="str">
        <f t="shared" si="7"/>
        <v>EMA-$$$-3</v>
      </c>
      <c r="AF26" s="171" t="str">
        <f>'A_LTS MASTER_DATA'!$W$3&amp;(_xlfn.BASE((COUNTA($F$8:$F26)*('A_LTS MASTER_DATA'!$V$3)-('A_LTS MASTER_DATA'!$V$3)+('A_LTS MASTER_DATA'!$T$3)+(SUM($AH$8:$AH26)*'A_LTS MASTER_DATA'!$V$3)),36,2)&amp;'A_LTS MASTER_DATA'!T$2&amp;'A_LTS MASTER_DATA'!$X$3)</f>
        <v>0CL12MW1MA</v>
      </c>
      <c r="AG26" s="171" t="str">
        <f>'A_LTS MASTER_DATA'!$W$3&amp;(_xlfn.BASE((COUNTA($F$8:$F26)*('A_LTS MASTER_DATA'!$V$3)-('A_LTS MASTER_DATA'!$V$3)+('A_LTS MASTER_DATA'!$U$3)+(SUM($AH$8:$AH26)*'A_LTS MASTER_DATA'!$V$3)),36,2)&amp;'A_LTS MASTER_DATA'!U$2&amp;'A_LTS MASTER_DATA'!$X$3)</f>
        <v>0CL12NE1MA</v>
      </c>
      <c r="AI26" s="179">
        <f>(COUNTIF($F$8:$F26,VLOOKUP($F26,'A_LTS MASTER_DATA'!$L$3:$S$36,1,FALSE))*VLOOKUP($F26,'A_LTS MASTER_DATA'!$L$3:$S$36,5,FALSE))-VLOOKUP($F26,'A_LTS MASTER_DATA'!$L$3:$S$36,5,FALSE)+VLOOKUP($F26,'A_LTS MASTER_DATA'!$L$3:$S$36,8,FALSE)</f>
        <v>0</v>
      </c>
      <c r="AJ26" s="179">
        <f>(COUNTIF($F$8:$F26,VLOOKUP($F26,'A_LTS MASTER_DATA'!$L$3:$S$36,1,FALSE))*VLOOKUP($F26,'A_LTS MASTER_DATA'!$L$3:$S$36,5,FALSE))-VLOOKUP($F26,'A_LTS MASTER_DATA'!$L$3:$S$36,5,FALSE)+VLOOKUP($F26,'A_LTS MASTER_DATA'!$L$3:$S$36,8,FALSE)</f>
        <v>0</v>
      </c>
      <c r="AN26" s="197" t="str">
        <f t="shared" si="8"/>
        <v>EMA$$$3</v>
      </c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9"/>
      <c r="CM26" s="279"/>
      <c r="CN26" s="279"/>
      <c r="CO26" s="279"/>
      <c r="CP26" s="279"/>
      <c r="CQ26" s="279"/>
      <c r="CR26" s="279"/>
      <c r="CS26" s="279"/>
      <c r="CT26" s="279"/>
      <c r="CU26" s="279"/>
      <c r="CV26" s="279"/>
      <c r="CW26" s="279"/>
      <c r="CX26" s="279"/>
      <c r="CY26" s="279"/>
      <c r="CZ26" s="279"/>
      <c r="DA26" s="279"/>
      <c r="DB26" s="279"/>
      <c r="DC26" s="279"/>
      <c r="DD26" s="279"/>
      <c r="DE26" s="279"/>
      <c r="DF26" s="279"/>
      <c r="DG26" s="279"/>
      <c r="DH26" s="279"/>
      <c r="DI26" s="279"/>
      <c r="DJ26" s="279"/>
      <c r="DK26" s="279"/>
      <c r="DL26" s="279"/>
      <c r="DM26" s="279"/>
      <c r="DN26" s="279"/>
      <c r="DO26" s="279"/>
      <c r="DP26" s="279"/>
      <c r="DQ26" s="279"/>
      <c r="DR26" s="279"/>
      <c r="DS26" s="279"/>
      <c r="DT26" s="279"/>
      <c r="DU26" s="279"/>
    </row>
    <row r="27" spans="1:125">
      <c r="A27" s="412">
        <f>A20+1</f>
        <v>3</v>
      </c>
      <c r="B27" s="201">
        <f>B26+1</f>
        <v>19</v>
      </c>
      <c r="C27" s="198">
        <v>4</v>
      </c>
      <c r="D27" s="395" t="str">
        <f>VLOOKUP($C27,'A_LTS MASTER_DATA'!$J:$N,4,FALSE)</f>
        <v>COS</v>
      </c>
      <c r="E27" s="389" t="str">
        <f>VLOOKUP($C27,'A_LTS MASTER_DATA'!$J:$N,2,FALSE)</f>
        <v>BERNHARD SCHULTE</v>
      </c>
      <c r="F27" s="372" t="str">
        <f>VLOOKUP($C27,'A_LTS MASTER_DATA'!$J:$N,3,FALSE)</f>
        <v>QM2</v>
      </c>
      <c r="G27" s="385">
        <f>(COUNTIF($F$8:$F27,VLOOKUP($F27,'A_LTS MASTER_DATA'!$L$3:$S$36,1,FALSE))*1-1+VLOOKUP($F27,'A_LTS MASTER_DATA'!$L$3:$S$36,7,FALSE))</f>
        <v>264</v>
      </c>
      <c r="H27" s="372" t="str">
        <f t="shared" si="4"/>
        <v>264W</v>
      </c>
      <c r="I27" s="395" t="str">
        <f t="shared" si="5"/>
        <v>264E</v>
      </c>
      <c r="J27" s="409">
        <f>J$12+7*($B27-_xlfn.ISOWEEKNUM($Q$12)-1)</f>
        <v>45772.333333333336</v>
      </c>
      <c r="K27" s="410">
        <f t="shared" si="10"/>
        <v>45773.583333333336</v>
      </c>
      <c r="L27" s="410">
        <f t="shared" si="10"/>
        <v>45775.333333333336</v>
      </c>
      <c r="M27" s="410">
        <f t="shared" si="10"/>
        <v>45776.25</v>
      </c>
      <c r="N27" s="410">
        <f t="shared" si="10"/>
        <v>45777</v>
      </c>
      <c r="O27" s="410">
        <f t="shared" si="10"/>
        <v>45777.916666666664</v>
      </c>
      <c r="P27" s="410">
        <f t="shared" si="10"/>
        <v>45779.291666666664</v>
      </c>
      <c r="Q27" s="411">
        <f t="shared" si="10"/>
        <v>45780.291666666664</v>
      </c>
      <c r="R27" s="401"/>
      <c r="S27" s="409">
        <f t="shared" si="10"/>
        <v>45793.291666666664</v>
      </c>
      <c r="T27" s="410">
        <f t="shared" si="10"/>
        <v>45794.291666666664</v>
      </c>
      <c r="U27" s="410">
        <f t="shared" si="10"/>
        <v>45795.291666666664</v>
      </c>
      <c r="V27" s="410">
        <f t="shared" si="10"/>
        <v>45796.291666666664</v>
      </c>
      <c r="W27" s="410">
        <f t="shared" si="10"/>
        <v>45798.291666666664</v>
      </c>
      <c r="X27" s="411">
        <f t="shared" si="10"/>
        <v>45799.291666666664</v>
      </c>
      <c r="Y27" s="402"/>
      <c r="Z27" s="409">
        <f>Z$12+7*($B27-_xlfn.ISOWEEKNUM($Q$12))</f>
        <v>45821.333333333336</v>
      </c>
      <c r="AA27" s="411">
        <f>AA$12+7*($B27-_xlfn.ISOWEEKNUM($Q$12))</f>
        <v>45822.583333333336</v>
      </c>
      <c r="AB27" s="383"/>
      <c r="AC27" s="171" t="str">
        <f t="shared" si="7"/>
        <v>EMA-QM2-264</v>
      </c>
      <c r="AF27" s="171" t="str">
        <f>'A_LTS MASTER_DATA'!$W$3&amp;(_xlfn.BASE((COUNTA($F$13:$F27)*('A_LTS MASTER_DATA'!$V$3)-('A_LTS MASTER_DATA'!$V$3)+('A_LTS MASTER_DATA'!$T$3)+(SUM($AH$13:$AH27)*'A_LTS MASTER_DATA'!$V$3)),36,2)&amp;'A_LTS MASTER_DATA'!T$2&amp;'A_LTS MASTER_DATA'!$X$3)</f>
        <v>0CL1LLW1MA</v>
      </c>
      <c r="AG27" s="171" t="str">
        <f>'A_LTS MASTER_DATA'!$W$3&amp;(_xlfn.BASE((COUNTA($F$8:$F27)*('A_LTS MASTER_DATA'!$V$3)-('A_LTS MASTER_DATA'!$V$3)+('A_LTS MASTER_DATA'!$U$3)+(SUM($AH$13:$AH27)*'A_LTS MASTER_DATA'!$V$3)),36,2)&amp;'A_LTS MASTER_DATA'!U$2&amp;'A_LTS MASTER_DATA'!$X$3)</f>
        <v>0CL1LOE1MA</v>
      </c>
      <c r="AH27" s="179">
        <v>341.5</v>
      </c>
      <c r="AI27" s="179">
        <f>(COUNTIF($F$8:$F27,VLOOKUP($F27,'A_LTS MASTER_DATA'!$L$3:$S$36,1,FALSE))*VLOOKUP($F27,'A_LTS MASTER_DATA'!$L$3:$S$36,5,FALSE))-VLOOKUP($F27,'A_LTS MASTER_DATA'!$L$3:$S$36,5,FALSE)+VLOOKUP($F27,'A_LTS MASTER_DATA'!$L$3:$S$36,8,FALSE)</f>
        <v>264</v>
      </c>
      <c r="AJ27" s="179">
        <f>(COUNTIF($F$8:$F27,VLOOKUP($F27,'A_LTS MASTER_DATA'!$L$3:$S$36,1,FALSE))*VLOOKUP($F27,'A_LTS MASTER_DATA'!$L$3:$S$36,5,FALSE))-VLOOKUP($F27,'A_LTS MASTER_DATA'!$L$3:$S$36,5,FALSE)+VLOOKUP($F27,'A_LTS MASTER_DATA'!$L$3:$S$36,8,FALSE)</f>
        <v>264</v>
      </c>
      <c r="AN27" s="197" t="str">
        <f t="shared" si="8"/>
        <v>EMAQM2264</v>
      </c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9"/>
      <c r="CM27" s="279"/>
      <c r="CN27" s="279"/>
      <c r="CO27" s="279"/>
      <c r="CP27" s="279"/>
      <c r="CQ27" s="279"/>
      <c r="CR27" s="279"/>
      <c r="CS27" s="279"/>
      <c r="CT27" s="279"/>
      <c r="CU27" s="279"/>
      <c r="CV27" s="279"/>
      <c r="CW27" s="279"/>
      <c r="CX27" s="279"/>
      <c r="CY27" s="279"/>
      <c r="CZ27" s="279"/>
      <c r="DA27" s="279"/>
      <c r="DB27" s="279"/>
      <c r="DC27" s="279"/>
      <c r="DD27" s="279"/>
      <c r="DE27" s="279"/>
      <c r="DF27" s="279"/>
      <c r="DG27" s="279"/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</row>
    <row r="28" spans="1:125">
      <c r="A28" s="413"/>
      <c r="B28" s="200">
        <f t="shared" si="9"/>
        <v>20</v>
      </c>
      <c r="C28" s="199">
        <v>7</v>
      </c>
      <c r="D28" s="382" t="str">
        <f>VLOOKUP($C28,'A_LTS MASTER_DATA'!$J:$N,4,FALSE)</f>
        <v>ONE</v>
      </c>
      <c r="E28" s="390" t="str">
        <f>VLOOKUP($C28,'A_LTS MASTER_DATA'!$J:$N,2,FALSE)</f>
        <v>MOL ENDOWMENT</v>
      </c>
      <c r="F28" s="368" t="str">
        <f>VLOOKUP($C28,'A_LTS MASTER_DATA'!$J:$N,3,FALSE)</f>
        <v>QPS</v>
      </c>
      <c r="G28" s="386">
        <f>(COUNTIF($F$8:$F28,VLOOKUP($F28,'A_LTS MASTER_DATA'!$L$3:$S$36,1,FALSE))*1-1+VLOOKUP($F28,'A_LTS MASTER_DATA'!$L$3:$S$36,7,FALSE))</f>
        <v>65</v>
      </c>
      <c r="H28" s="368" t="str">
        <f t="shared" si="4"/>
        <v>096W</v>
      </c>
      <c r="I28" s="382" t="str">
        <f t="shared" si="5"/>
        <v>096E</v>
      </c>
      <c r="J28" s="396">
        <f t="shared" si="10"/>
        <v>45779.333333333336</v>
      </c>
      <c r="K28" s="378">
        <f t="shared" si="12"/>
        <v>45780.583333333336</v>
      </c>
      <c r="L28" s="378">
        <f t="shared" si="12"/>
        <v>45782.333333333336</v>
      </c>
      <c r="M28" s="378">
        <f t="shared" si="12"/>
        <v>45783.25</v>
      </c>
      <c r="N28" s="378">
        <f t="shared" si="12"/>
        <v>45784</v>
      </c>
      <c r="O28" s="378">
        <f t="shared" si="12"/>
        <v>45784.916666666664</v>
      </c>
      <c r="P28" s="378">
        <f t="shared" si="12"/>
        <v>45786.291666666664</v>
      </c>
      <c r="Q28" s="397">
        <f t="shared" si="12"/>
        <v>45787.291666666664</v>
      </c>
      <c r="R28" s="400"/>
      <c r="S28" s="396">
        <f t="shared" si="12"/>
        <v>45800.291666666664</v>
      </c>
      <c r="T28" s="378">
        <f t="shared" si="12"/>
        <v>45801.291666666664</v>
      </c>
      <c r="U28" s="378">
        <f t="shared" si="12"/>
        <v>45802.291666666664</v>
      </c>
      <c r="V28" s="378">
        <f t="shared" si="12"/>
        <v>45803.291666666664</v>
      </c>
      <c r="W28" s="378">
        <f t="shared" si="12"/>
        <v>45805.291666666664</v>
      </c>
      <c r="X28" s="397">
        <f t="shared" si="12"/>
        <v>45806.291666666664</v>
      </c>
      <c r="Y28" s="400"/>
      <c r="Z28" s="396">
        <f t="shared" si="11"/>
        <v>45828.333333333336</v>
      </c>
      <c r="AA28" s="397">
        <f t="shared" si="11"/>
        <v>45829.583333333336</v>
      </c>
      <c r="AB28" s="384"/>
      <c r="AC28" s="171" t="str">
        <f t="shared" si="7"/>
        <v>EMA-QPS-65</v>
      </c>
      <c r="AF28" s="171" t="str">
        <f>'A_LTS MASTER_DATA'!$W$3&amp;(_xlfn.BASE((COUNTA($F$8:$F28)*('A_LTS MASTER_DATA'!$V$3)-('A_LTS MASTER_DATA'!$V$3)+('A_LTS MASTER_DATA'!$T$3)+(SUM($AH$13:$AH28)*'A_LTS MASTER_DATA'!$V$3)),36,2)&amp;'A_LTS MASTER_DATA'!T$2&amp;'A_LTS MASTER_DATA'!$X$3)</f>
        <v>0CL1LNW1MA</v>
      </c>
      <c r="AG28" s="171" t="str">
        <f>'A_LTS MASTER_DATA'!$W$3&amp;(_xlfn.BASE((COUNTA($F$8:$F28)*('A_LTS MASTER_DATA'!$V$3)-('A_LTS MASTER_DATA'!$V$3)+('A_LTS MASTER_DATA'!$U$3)+(SUM($AH$13:$AH28)*'A_LTS MASTER_DATA'!$V$3)),36,2)&amp;'A_LTS MASTER_DATA'!U$2&amp;'A_LTS MASTER_DATA'!$X$3)</f>
        <v>0CL1LOE1MA</v>
      </c>
      <c r="AH28" s="179">
        <v>-1</v>
      </c>
      <c r="AI28" s="179">
        <f>(COUNTIF($F$8:$F28,VLOOKUP($F28,'A_LTS MASTER_DATA'!$L$3:$S$36,1,FALSE))*VLOOKUP($F28,'A_LTS MASTER_DATA'!$L$3:$S$36,5,FALSE))-VLOOKUP($F28,'A_LTS MASTER_DATA'!$L$3:$S$36,5,FALSE)+VLOOKUP($F28,'A_LTS MASTER_DATA'!$L$3:$S$36,8,FALSE)</f>
        <v>96</v>
      </c>
      <c r="AJ28" s="179">
        <f>(COUNTIF($F$8:$F28,VLOOKUP($F28,'A_LTS MASTER_DATA'!$L$3:$S$36,1,FALSE))*VLOOKUP($F28,'A_LTS MASTER_DATA'!$L$3:$S$36,5,FALSE))-VLOOKUP($F28,'A_LTS MASTER_DATA'!$L$3:$S$36,5,FALSE)+VLOOKUP($F28,'A_LTS MASTER_DATA'!$L$3:$S$36,8,FALSE)</f>
        <v>96</v>
      </c>
      <c r="AN28" s="197" t="str">
        <f t="shared" si="8"/>
        <v>EMAQPS65</v>
      </c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9"/>
      <c r="CM28" s="279"/>
      <c r="CN28" s="279"/>
      <c r="CO28" s="279"/>
      <c r="CP28" s="279"/>
      <c r="CQ28" s="279"/>
      <c r="CR28" s="279"/>
      <c r="CS28" s="279"/>
      <c r="CT28" s="279"/>
      <c r="CU28" s="279"/>
      <c r="CV28" s="279"/>
      <c r="CW28" s="279"/>
      <c r="CX28" s="279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</row>
    <row r="29" spans="1:125">
      <c r="A29" s="413"/>
      <c r="B29" s="200">
        <f t="shared" si="9"/>
        <v>21</v>
      </c>
      <c r="C29" s="199">
        <v>1</v>
      </c>
      <c r="D29" s="382" t="str">
        <f>VLOOKUP($C29,'A_LTS MASTER_DATA'!$J:$N,4,FALSE)</f>
        <v>CMA</v>
      </c>
      <c r="E29" s="370" t="str">
        <f>VLOOKUP($C29,'A_LTS MASTER_DATA'!$J:$N,2,FALSE)</f>
        <v>CMA CGM LAPIS</v>
      </c>
      <c r="F29" s="368" t="str">
        <f>VLOOKUP($C29,'A_LTS MASTER_DATA'!$J:$N,3,FALSE)</f>
        <v>M29</v>
      </c>
      <c r="G29" s="386">
        <f>(COUNTIF($F$8:$F29,VLOOKUP($F29,'A_LTS MASTER_DATA'!$L$3:$S$36,1,FALSE))*1-1+VLOOKUP($F29,'A_LTS MASTER_DATA'!$L$3:$S$36,7,FALSE))</f>
        <v>19</v>
      </c>
      <c r="H29" s="368" t="str">
        <f t="shared" si="4"/>
        <v>0CL1LPW1MA</v>
      </c>
      <c r="I29" s="382" t="str">
        <f t="shared" si="5"/>
        <v>0CL1LQE1MA</v>
      </c>
      <c r="J29" s="396">
        <f t="shared" si="10"/>
        <v>45786.333333333336</v>
      </c>
      <c r="K29" s="378">
        <f t="shared" si="12"/>
        <v>45787.583333333336</v>
      </c>
      <c r="L29" s="378">
        <f t="shared" si="12"/>
        <v>45789.333333333336</v>
      </c>
      <c r="M29" s="378">
        <f t="shared" si="12"/>
        <v>45790.25</v>
      </c>
      <c r="N29" s="378">
        <f t="shared" si="12"/>
        <v>45791</v>
      </c>
      <c r="O29" s="378">
        <f t="shared" si="12"/>
        <v>45791.916666666664</v>
      </c>
      <c r="P29" s="378">
        <f t="shared" si="12"/>
        <v>45793.291666666664</v>
      </c>
      <c r="Q29" s="397">
        <f t="shared" si="12"/>
        <v>45794.291666666664</v>
      </c>
      <c r="R29" s="400"/>
      <c r="S29" s="396">
        <f t="shared" si="12"/>
        <v>45807.291666666664</v>
      </c>
      <c r="T29" s="378">
        <f t="shared" si="12"/>
        <v>45808.291666666664</v>
      </c>
      <c r="U29" s="378">
        <f t="shared" si="12"/>
        <v>45809.291666666664</v>
      </c>
      <c r="V29" s="378">
        <f t="shared" si="12"/>
        <v>45810.291666666664</v>
      </c>
      <c r="W29" s="378">
        <f t="shared" si="12"/>
        <v>45812.291666666664</v>
      </c>
      <c r="X29" s="397">
        <f t="shared" si="12"/>
        <v>45813.291666666664</v>
      </c>
      <c r="Y29" s="400"/>
      <c r="Z29" s="396">
        <f t="shared" si="11"/>
        <v>45835.333333333336</v>
      </c>
      <c r="AA29" s="397">
        <f t="shared" si="11"/>
        <v>45836.583333333336</v>
      </c>
      <c r="AB29" s="384"/>
      <c r="AC29" s="171" t="str">
        <f t="shared" si="7"/>
        <v>EMA-M29-19</v>
      </c>
      <c r="AF29" s="171" t="str">
        <f>'A_LTS MASTER_DATA'!$W$3&amp;(_xlfn.BASE((COUNTA($F$8:$F29)*('A_LTS MASTER_DATA'!$V$3)-('A_LTS MASTER_DATA'!$V$3)+('A_LTS MASTER_DATA'!$T$3)+(SUM($AH$8:$AH29)*'A_LTS MASTER_DATA'!$V$3)),36,2)&amp;'A_LTS MASTER_DATA'!T$2&amp;'A_LTS MASTER_DATA'!$X$3)</f>
        <v>0CL1LPW1MA</v>
      </c>
      <c r="AG29" s="171" t="str">
        <f>'A_LTS MASTER_DATA'!$W$3&amp;(_xlfn.BASE((COUNTA($F$8:$F29)*('A_LTS MASTER_DATA'!$V$3)-('A_LTS MASTER_DATA'!$V$3)+('A_LTS MASTER_DATA'!$U$3)+(SUM($AH$8:$AH29)*'A_LTS MASTER_DATA'!$V$3)),36,2)&amp;'A_LTS MASTER_DATA'!U$2&amp;'A_LTS MASTER_DATA'!$X$3)</f>
        <v>0CL1LQE1MA</v>
      </c>
      <c r="AI29" s="179">
        <f>(COUNTIF($F$8:$F29,VLOOKUP($F29,'A_LTS MASTER_DATA'!$L$3:$S$36,1,FALSE))*VLOOKUP($F29,'A_LTS MASTER_DATA'!$L$3:$S$36,5,FALSE))-VLOOKUP($F29,'A_LTS MASTER_DATA'!$L$3:$S$36,5,FALSE)+VLOOKUP($F29,'A_LTS MASTER_DATA'!$L$3:$S$36,8,FALSE)</f>
        <v>2</v>
      </c>
      <c r="AJ29" s="179">
        <f>(COUNTIF($F$8:$F29,VLOOKUP($F29,'A_LTS MASTER_DATA'!$L$3:$S$36,1,FALSE))*VLOOKUP($F29,'A_LTS MASTER_DATA'!$L$3:$S$36,5,FALSE))-VLOOKUP($F29,'A_LTS MASTER_DATA'!$L$3:$S$36,5,FALSE)+VLOOKUP($F29,'A_LTS MASTER_DATA'!$L$3:$S$36,8,FALSE)</f>
        <v>2</v>
      </c>
      <c r="AN29" s="197" t="str">
        <f t="shared" si="8"/>
        <v>EMAM2919</v>
      </c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/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279"/>
      <c r="DT29" s="279"/>
      <c r="DU29" s="279"/>
    </row>
    <row r="30" spans="1:125">
      <c r="A30" s="413"/>
      <c r="B30" s="200">
        <f>B29+1</f>
        <v>22</v>
      </c>
      <c r="C30" s="199">
        <v>8</v>
      </c>
      <c r="D30" s="382" t="str">
        <f>VLOOKUP($C30,'A_LTS MASTER_DATA'!$J:$N,4,FALSE)</f>
        <v>COS</v>
      </c>
      <c r="E30" s="404" t="str">
        <f>VLOOKUP($C30,'A_LTS MASTER_DATA'!$J:$N,2,FALSE)</f>
        <v>X-PRESS ANTLIA</v>
      </c>
      <c r="F30" s="368" t="str">
        <f>VLOOKUP($C30,'A_LTS MASTER_DATA'!$J:$N,3,FALSE)</f>
        <v>MMV</v>
      </c>
      <c r="G30" s="386">
        <f>(COUNTIF($F$8:$F30,VLOOKUP($F30,'A_LTS MASTER_DATA'!$L$3:$S$36,1,FALSE))*1-1+VLOOKUP($F30,'A_LTS MASTER_DATA'!$L$3:$S$36,7,FALSE))</f>
        <v>10</v>
      </c>
      <c r="H30" s="368" t="str">
        <f t="shared" si="4"/>
        <v>010W</v>
      </c>
      <c r="I30" s="382" t="str">
        <f t="shared" si="5"/>
        <v>010E</v>
      </c>
      <c r="J30" s="406">
        <f t="shared" ref="J30:X40" si="13">J$12+7*($B30-_xlfn.ISOWEEKNUM($Q$12)-1)</f>
        <v>45793.333333333336</v>
      </c>
      <c r="K30" s="407">
        <f t="shared" si="13"/>
        <v>45794.583333333336</v>
      </c>
      <c r="L30" s="407">
        <f t="shared" si="13"/>
        <v>45796.333333333336</v>
      </c>
      <c r="M30" s="407">
        <f t="shared" si="13"/>
        <v>45797.25</v>
      </c>
      <c r="N30" s="407">
        <f t="shared" si="13"/>
        <v>45798</v>
      </c>
      <c r="O30" s="407">
        <f t="shared" si="13"/>
        <v>45798.916666666664</v>
      </c>
      <c r="P30" s="407">
        <f t="shared" si="13"/>
        <v>45800.291666666664</v>
      </c>
      <c r="Q30" s="408">
        <f t="shared" si="13"/>
        <v>45801.291666666664</v>
      </c>
      <c r="R30" s="400"/>
      <c r="S30" s="406">
        <f t="shared" si="13"/>
        <v>45814.291666666664</v>
      </c>
      <c r="T30" s="407">
        <f t="shared" si="13"/>
        <v>45815.291666666664</v>
      </c>
      <c r="U30" s="407">
        <f t="shared" si="13"/>
        <v>45816.291666666664</v>
      </c>
      <c r="V30" s="407">
        <f t="shared" si="13"/>
        <v>45817.291666666664</v>
      </c>
      <c r="W30" s="407">
        <f t="shared" si="13"/>
        <v>45819.291666666664</v>
      </c>
      <c r="X30" s="408">
        <f t="shared" si="13"/>
        <v>45820.291666666664</v>
      </c>
      <c r="Y30" s="400"/>
      <c r="Z30" s="406">
        <f t="shared" ref="Z30:AA40" si="14">Z$12+7*($B30-_xlfn.ISOWEEKNUM($Q$12))</f>
        <v>45842.333333333336</v>
      </c>
      <c r="AA30" s="408">
        <f t="shared" si="14"/>
        <v>45843.583333333336</v>
      </c>
      <c r="AB30" s="384"/>
      <c r="AC30" s="171" t="str">
        <f t="shared" si="7"/>
        <v>EMA-MMV-10</v>
      </c>
      <c r="AF30" s="171" t="str">
        <f>'A_LTS MASTER_DATA'!$W$3&amp;(_xlfn.BASE((COUNTA($F$8:$F30)*('A_LTS MASTER_DATA'!$V$3)-('A_LTS MASTER_DATA'!$V$3)+('A_LTS MASTER_DATA'!$T$3)+(SUM($AH$8:$AH30)*'A_LTS MASTER_DATA'!$V$3)),36,2)&amp;'A_LTS MASTER_DATA'!T$2&amp;'A_LTS MASTER_DATA'!$X$3)</f>
        <v>0CL1LRW1MA</v>
      </c>
      <c r="AG30" s="171" t="str">
        <f>'A_LTS MASTER_DATA'!$W$3&amp;(_xlfn.BASE((COUNTA($F$8:$F30)*('A_LTS MASTER_DATA'!$V$3)-('A_LTS MASTER_DATA'!$V$3)+('A_LTS MASTER_DATA'!$U$3)+(SUM($AH$8:$AH30)*'A_LTS MASTER_DATA'!$V$3)),36,2)&amp;'A_LTS MASTER_DATA'!U$2&amp;'A_LTS MASTER_DATA'!$X$3)</f>
        <v>0CL1LSE1MA</v>
      </c>
      <c r="AI30" s="179">
        <f>(COUNTIF($F$8:$F30,VLOOKUP($F30,'A_LTS MASTER_DATA'!$L$3:$S$36,1,FALSE))*VLOOKUP($F30,'A_LTS MASTER_DATA'!$L$3:$S$36,5,FALSE))-VLOOKUP($F30,'A_LTS MASTER_DATA'!$L$3:$S$36,5,FALSE)+VLOOKUP($F30,'A_LTS MASTER_DATA'!$L$3:$S$36,8,FALSE)</f>
        <v>10</v>
      </c>
      <c r="AJ30" s="179">
        <f>(COUNTIF($F$8:$F30,VLOOKUP($F30,'A_LTS MASTER_DATA'!$L$3:$S$36,1,FALSE))*VLOOKUP($F30,'A_LTS MASTER_DATA'!$L$3:$S$36,5,FALSE))-VLOOKUP($F30,'A_LTS MASTER_DATA'!$L$3:$S$36,5,FALSE)+VLOOKUP($F30,'A_LTS MASTER_DATA'!$L$3:$S$36,8,FALSE)</f>
        <v>10</v>
      </c>
      <c r="AN30" s="197" t="str">
        <f t="shared" si="8"/>
        <v>EMAMMV10</v>
      </c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79"/>
      <c r="CY30" s="279"/>
      <c r="CZ30" s="279"/>
      <c r="DA30" s="279"/>
      <c r="DB30" s="279"/>
      <c r="DC30" s="279"/>
      <c r="DD30" s="279"/>
      <c r="DE30" s="279"/>
      <c r="DF30" s="279"/>
      <c r="DG30" s="279"/>
      <c r="DH30" s="279"/>
      <c r="DI30" s="279"/>
      <c r="DJ30" s="279"/>
      <c r="DK30" s="279"/>
      <c r="DL30" s="279"/>
      <c r="DM30" s="279"/>
      <c r="DN30" s="279"/>
      <c r="DO30" s="279"/>
      <c r="DP30" s="279"/>
      <c r="DQ30" s="279"/>
      <c r="DR30" s="279"/>
      <c r="DS30" s="279"/>
      <c r="DT30" s="279"/>
      <c r="DU30" s="279"/>
    </row>
    <row r="31" spans="1:125">
      <c r="A31" s="413"/>
      <c r="B31" s="200">
        <f t="shared" si="9"/>
        <v>23</v>
      </c>
      <c r="C31" s="199">
        <v>2</v>
      </c>
      <c r="D31" s="382" t="str">
        <f>VLOOKUP($C31,'A_LTS MASTER_DATA'!$J:$N,4,FALSE)</f>
        <v>OOL</v>
      </c>
      <c r="E31" s="370" t="str">
        <f>VLOOKUP($C31,'A_LTS MASTER_DATA'!$J:$N,2,FALSE)</f>
        <v>OOCL GUANGZHOU</v>
      </c>
      <c r="F31" s="368" t="str">
        <f>VLOOKUP($C31,'A_LTS MASTER_DATA'!$J:$N,3,FALSE)</f>
        <v>OGZ</v>
      </c>
      <c r="G31" s="386">
        <f>(COUNTIF($F$8:$F31,VLOOKUP($F31,'A_LTS MASTER_DATA'!$L$3:$S$36,1,FALSE))*1-1+VLOOKUP($F31,'A_LTS MASTER_DATA'!$L$3:$S$36,7,FALSE))</f>
        <v>169</v>
      </c>
      <c r="H31" s="368" t="str">
        <f t="shared" si="4"/>
        <v>169W</v>
      </c>
      <c r="I31" s="382" t="str">
        <f t="shared" si="5"/>
        <v>169E</v>
      </c>
      <c r="J31" s="396">
        <f t="shared" si="13"/>
        <v>45800.333333333336</v>
      </c>
      <c r="K31" s="378">
        <f t="shared" si="13"/>
        <v>45801.583333333336</v>
      </c>
      <c r="L31" s="378">
        <f t="shared" si="13"/>
        <v>45803.333333333336</v>
      </c>
      <c r="M31" s="378">
        <f t="shared" si="13"/>
        <v>45804.25</v>
      </c>
      <c r="N31" s="378">
        <f t="shared" si="13"/>
        <v>45805</v>
      </c>
      <c r="O31" s="378">
        <f t="shared" si="13"/>
        <v>45805.916666666664</v>
      </c>
      <c r="P31" s="378">
        <f t="shared" si="13"/>
        <v>45807.291666666664</v>
      </c>
      <c r="Q31" s="397">
        <f t="shared" si="13"/>
        <v>45808.291666666664</v>
      </c>
      <c r="R31" s="400"/>
      <c r="S31" s="396">
        <f t="shared" si="13"/>
        <v>45821.291666666664</v>
      </c>
      <c r="T31" s="378">
        <f t="shared" si="13"/>
        <v>45822.291666666664</v>
      </c>
      <c r="U31" s="378">
        <f t="shared" si="13"/>
        <v>45823.291666666664</v>
      </c>
      <c r="V31" s="378">
        <f t="shared" si="13"/>
        <v>45824.291666666664</v>
      </c>
      <c r="W31" s="378">
        <f t="shared" si="13"/>
        <v>45826.291666666664</v>
      </c>
      <c r="X31" s="397">
        <f t="shared" si="13"/>
        <v>45827.291666666664</v>
      </c>
      <c r="Y31" s="400"/>
      <c r="Z31" s="396">
        <f t="shared" si="14"/>
        <v>45849.333333333336</v>
      </c>
      <c r="AA31" s="397">
        <f t="shared" si="14"/>
        <v>45850.583333333336</v>
      </c>
      <c r="AB31" s="384"/>
      <c r="AC31" s="171" t="str">
        <f t="shared" si="7"/>
        <v>EMA-OGZ-169</v>
      </c>
      <c r="AF31" s="171" t="str">
        <f>'A_LTS MASTER_DATA'!$W$3&amp;(_xlfn.BASE((COUNTA($F$8:$F31)*('A_LTS MASTER_DATA'!$V$3)-('A_LTS MASTER_DATA'!$V$3)+('A_LTS MASTER_DATA'!$T$3)+(SUM($AH$8:$AH31)*'A_LTS MASTER_DATA'!$V$3)),36,2)&amp;'A_LTS MASTER_DATA'!T$2&amp;'A_LTS MASTER_DATA'!$X$3)</f>
        <v>0CL1LTW1MA</v>
      </c>
      <c r="AG31" s="171" t="str">
        <f>'A_LTS MASTER_DATA'!$W$3&amp;(_xlfn.BASE((COUNTA($F$8:$F31)*('A_LTS MASTER_DATA'!$V$3)-('A_LTS MASTER_DATA'!$V$3)+('A_LTS MASTER_DATA'!$U$3)+(SUM($AH$8:$AH31)*'A_LTS MASTER_DATA'!$V$3)),36,2)&amp;'A_LTS MASTER_DATA'!U$2&amp;'A_LTS MASTER_DATA'!$X$3)</f>
        <v>0CL1LUE1MA</v>
      </c>
      <c r="AI31" s="179">
        <f>(COUNTIF($F$8:$F31,VLOOKUP($F31,'A_LTS MASTER_DATA'!$L$3:$S$36,1,FALSE))*VLOOKUP($F31,'A_LTS MASTER_DATA'!$L$3:$S$36,5,FALSE))-VLOOKUP($F31,'A_LTS MASTER_DATA'!$L$3:$S$36,5,FALSE)+VLOOKUP($F31,'A_LTS MASTER_DATA'!$L$3:$S$36,8,FALSE)</f>
        <v>169</v>
      </c>
      <c r="AJ31" s="179">
        <f>(COUNTIF($F$8:$F31,VLOOKUP($F31,'A_LTS MASTER_DATA'!$L$3:$S$36,1,FALSE))*VLOOKUP($F31,'A_LTS MASTER_DATA'!$L$3:$S$36,5,FALSE))-VLOOKUP($F31,'A_LTS MASTER_DATA'!$L$3:$S$36,5,FALSE)+VLOOKUP($F31,'A_LTS MASTER_DATA'!$L$3:$S$36,8,FALSE)</f>
        <v>169</v>
      </c>
      <c r="AN31" s="197" t="str">
        <f t="shared" si="8"/>
        <v>EMAOGZ169</v>
      </c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79"/>
      <c r="CY31" s="279"/>
      <c r="CZ31" s="279"/>
      <c r="DA31" s="279"/>
      <c r="DB31" s="279"/>
      <c r="DC31" s="279"/>
      <c r="DD31" s="279"/>
      <c r="DE31" s="279"/>
      <c r="DF31" s="279"/>
      <c r="DG31" s="279"/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</row>
    <row r="32" spans="1:125">
      <c r="A32" s="413"/>
      <c r="B32" s="200">
        <f t="shared" si="9"/>
        <v>24</v>
      </c>
      <c r="C32" s="199">
        <v>3</v>
      </c>
      <c r="D32" s="382" t="str">
        <f>VLOOKUP($C32,'A_LTS MASTER_DATA'!$J:$N,4,FALSE)</f>
        <v>ONE</v>
      </c>
      <c r="E32" s="370" t="str">
        <f>VLOOKUP($C32,'A_LTS MASTER_DATA'!$J:$N,2,FALSE)</f>
        <v>KINGSTON</v>
      </c>
      <c r="F32" s="368" t="str">
        <f>VLOOKUP($C32,'A_LTS MASTER_DATA'!$J:$N,3,FALSE)</f>
        <v>RBN</v>
      </c>
      <c r="G32" s="386">
        <f>(COUNTIF($F$8:$F32,VLOOKUP($F32,'A_LTS MASTER_DATA'!$L$3:$S$36,1,FALSE))*1-1+VLOOKUP($F32,'A_LTS MASTER_DATA'!$L$3:$S$36,7,FALSE))</f>
        <v>33</v>
      </c>
      <c r="H32" s="368" t="str">
        <f t="shared" si="4"/>
        <v>014W</v>
      </c>
      <c r="I32" s="382" t="str">
        <f t="shared" si="5"/>
        <v>014E</v>
      </c>
      <c r="J32" s="396">
        <f t="shared" si="13"/>
        <v>45807.333333333336</v>
      </c>
      <c r="K32" s="378">
        <f t="shared" si="13"/>
        <v>45808.583333333336</v>
      </c>
      <c r="L32" s="378">
        <f t="shared" si="13"/>
        <v>45810.333333333336</v>
      </c>
      <c r="M32" s="378">
        <f t="shared" si="13"/>
        <v>45811.25</v>
      </c>
      <c r="N32" s="378">
        <f t="shared" si="13"/>
        <v>45812</v>
      </c>
      <c r="O32" s="378">
        <f t="shared" si="13"/>
        <v>45812.916666666664</v>
      </c>
      <c r="P32" s="378">
        <f t="shared" si="13"/>
        <v>45814.291666666664</v>
      </c>
      <c r="Q32" s="397">
        <f t="shared" si="13"/>
        <v>45815.291666666664</v>
      </c>
      <c r="R32" s="400"/>
      <c r="S32" s="396">
        <f t="shared" si="13"/>
        <v>45828.291666666664</v>
      </c>
      <c r="T32" s="378">
        <f t="shared" si="13"/>
        <v>45829.291666666664</v>
      </c>
      <c r="U32" s="378">
        <f t="shared" si="13"/>
        <v>45830.291666666664</v>
      </c>
      <c r="V32" s="378">
        <f t="shared" si="13"/>
        <v>45831.291666666664</v>
      </c>
      <c r="W32" s="378">
        <f t="shared" si="13"/>
        <v>45833.291666666664</v>
      </c>
      <c r="X32" s="397">
        <f t="shared" si="13"/>
        <v>45834.291666666664</v>
      </c>
      <c r="Y32" s="400"/>
      <c r="Z32" s="396">
        <f t="shared" si="14"/>
        <v>45856.333333333336</v>
      </c>
      <c r="AA32" s="397">
        <f t="shared" si="14"/>
        <v>45857.583333333336</v>
      </c>
      <c r="AB32" s="384"/>
      <c r="AC32" s="171" t="str">
        <f t="shared" si="7"/>
        <v>EMA-RBN-33</v>
      </c>
      <c r="AF32" s="171" t="str">
        <f>'A_LTS MASTER_DATA'!$W$3&amp;(_xlfn.BASE((COUNTA($F$8:$F32)*('A_LTS MASTER_DATA'!$V$3)-('A_LTS MASTER_DATA'!$V$3)+('A_LTS MASTER_DATA'!$T$3)+(SUM($AH$8:$AH32)*'A_LTS MASTER_DATA'!$V$3)),36,2)&amp;'A_LTS MASTER_DATA'!T$2&amp;'A_LTS MASTER_DATA'!$X$3)</f>
        <v>0CL1LVW1MA</v>
      </c>
      <c r="AG32" s="171" t="str">
        <f>'A_LTS MASTER_DATA'!$W$3&amp;(_xlfn.BASE((COUNTA($F$8:$F32)*('A_LTS MASTER_DATA'!$V$3)-('A_LTS MASTER_DATA'!$V$3)+('A_LTS MASTER_DATA'!$U$3)+(SUM($AH$8:$AH32)*'A_LTS MASTER_DATA'!$V$3)),36,2)&amp;'A_LTS MASTER_DATA'!U$2&amp;'A_LTS MASTER_DATA'!$X$3)</f>
        <v>0CL1LWE1MA</v>
      </c>
      <c r="AI32" s="179">
        <f>(COUNTIF($F$8:$F32,VLOOKUP($F32,'A_LTS MASTER_DATA'!$L$3:$S$36,1,FALSE))*VLOOKUP($F32,'A_LTS MASTER_DATA'!$L$3:$S$36,5,FALSE))-VLOOKUP($F32,'A_LTS MASTER_DATA'!$L$3:$S$36,5,FALSE)+VLOOKUP($F32,'A_LTS MASTER_DATA'!$L$3:$S$36,8,FALSE)</f>
        <v>14</v>
      </c>
      <c r="AJ32" s="179">
        <f>(COUNTIF($F$8:$F32,VLOOKUP($F32,'A_LTS MASTER_DATA'!$L$3:$S$36,1,FALSE))*VLOOKUP($F32,'A_LTS MASTER_DATA'!$L$3:$S$36,5,FALSE))-VLOOKUP($F32,'A_LTS MASTER_DATA'!$L$3:$S$36,5,FALSE)+VLOOKUP($F32,'A_LTS MASTER_DATA'!$L$3:$S$36,8,FALSE)</f>
        <v>14</v>
      </c>
      <c r="AN32" s="197" t="str">
        <f t="shared" si="8"/>
        <v>EMARBN33</v>
      </c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</row>
    <row r="33" spans="1:125" ht="13.5" thickBot="1">
      <c r="A33" s="413"/>
      <c r="B33" s="200">
        <f t="shared" si="9"/>
        <v>25</v>
      </c>
      <c r="C33" s="199">
        <v>0</v>
      </c>
      <c r="D33" s="382" t="str">
        <f>VLOOKUP($C33,'A_LTS MASTER_DATA'!$J:$N,4,FALSE)</f>
        <v>$$$</v>
      </c>
      <c r="E33" s="370" t="str">
        <f>VLOOKUP($C33,'A_LTS MASTER_DATA'!$J:$N,2,FALSE)</f>
        <v>BLANK</v>
      </c>
      <c r="F33" s="368" t="str">
        <f>VLOOKUP($C33,'A_LTS MASTER_DATA'!$J:$N,3,FALSE)</f>
        <v>$$$</v>
      </c>
      <c r="G33" s="386">
        <f>(COUNTIF($F$8:$F33,VLOOKUP($F33,'A_LTS MASTER_DATA'!$L$3:$S$36,1,FALSE))*1-1+VLOOKUP($F33,'A_LTS MASTER_DATA'!$L$3:$S$36,7,FALSE))</f>
        <v>4</v>
      </c>
      <c r="H33" s="368" t="str">
        <f t="shared" si="4"/>
        <v/>
      </c>
      <c r="I33" s="382" t="str">
        <f t="shared" si="5"/>
        <v/>
      </c>
      <c r="J33" s="396">
        <f t="shared" si="13"/>
        <v>45814.333333333336</v>
      </c>
      <c r="K33" s="378">
        <f t="shared" si="13"/>
        <v>45815.583333333336</v>
      </c>
      <c r="L33" s="378">
        <f t="shared" si="13"/>
        <v>45817.333333333336</v>
      </c>
      <c r="M33" s="378">
        <f t="shared" si="13"/>
        <v>45818.25</v>
      </c>
      <c r="N33" s="378">
        <f t="shared" si="13"/>
        <v>45819</v>
      </c>
      <c r="O33" s="378">
        <f t="shared" si="13"/>
        <v>45819.916666666664</v>
      </c>
      <c r="P33" s="378">
        <f t="shared" si="13"/>
        <v>45821.291666666664</v>
      </c>
      <c r="Q33" s="397">
        <f t="shared" si="13"/>
        <v>45822.291666666664</v>
      </c>
      <c r="R33" s="400"/>
      <c r="S33" s="396">
        <f t="shared" si="13"/>
        <v>45835.291666666664</v>
      </c>
      <c r="T33" s="378">
        <f t="shared" si="13"/>
        <v>45836.291666666664</v>
      </c>
      <c r="U33" s="378">
        <f t="shared" si="13"/>
        <v>45837.291666666664</v>
      </c>
      <c r="V33" s="378">
        <f t="shared" si="13"/>
        <v>45838.291666666664</v>
      </c>
      <c r="W33" s="378">
        <f t="shared" si="13"/>
        <v>45840.291666666664</v>
      </c>
      <c r="X33" s="397">
        <f t="shared" si="13"/>
        <v>45841.291666666664</v>
      </c>
      <c r="Y33" s="400"/>
      <c r="Z33" s="398">
        <f t="shared" si="14"/>
        <v>45863.333333333336</v>
      </c>
      <c r="AA33" s="399">
        <f t="shared" si="14"/>
        <v>45864.583333333336</v>
      </c>
      <c r="AB33" s="384"/>
      <c r="AC33" s="171" t="str">
        <f t="shared" si="7"/>
        <v>EMA-$$$-4</v>
      </c>
      <c r="AF33" s="171" t="str">
        <f>'A_LTS MASTER_DATA'!$W$3&amp;(_xlfn.BASE((COUNTA($F$8:$F33)*('A_LTS MASTER_DATA'!$V$3)-('A_LTS MASTER_DATA'!$V$3)+('A_LTS MASTER_DATA'!$T$3)+(SUM($AH$8:$AH33)*'A_LTS MASTER_DATA'!$V$3)),36,2)&amp;'A_LTS MASTER_DATA'!T$2&amp;'A_LTS MASTER_DATA'!$X$3)</f>
        <v>0CL1LXW1MA</v>
      </c>
      <c r="AG33" s="171" t="str">
        <f>'A_LTS MASTER_DATA'!$W$3&amp;(_xlfn.BASE((COUNTA($F$8:$F33)*('A_LTS MASTER_DATA'!$V$3)-('A_LTS MASTER_DATA'!$V$3)+('A_LTS MASTER_DATA'!$U$3)+(SUM($AH$8:$AH33)*'A_LTS MASTER_DATA'!$V$3)),36,2)&amp;'A_LTS MASTER_DATA'!U$2&amp;'A_LTS MASTER_DATA'!$X$3)</f>
        <v>0CL1LYE1MA</v>
      </c>
      <c r="AI33" s="179">
        <f>(COUNTIF($F$8:$F33,VLOOKUP($F33,'A_LTS MASTER_DATA'!$L$3:$S$36,1,FALSE))*VLOOKUP($F33,'A_LTS MASTER_DATA'!$L$3:$S$36,5,FALSE))-VLOOKUP($F33,'A_LTS MASTER_DATA'!$L$3:$S$36,5,FALSE)+VLOOKUP($F33,'A_LTS MASTER_DATA'!$L$3:$S$36,8,FALSE)</f>
        <v>0</v>
      </c>
      <c r="AJ33" s="179">
        <f>(COUNTIF($F$8:$F33,VLOOKUP($F33,'A_LTS MASTER_DATA'!$L$3:$S$36,1,FALSE))*VLOOKUP($F33,'A_LTS MASTER_DATA'!$L$3:$S$36,5,FALSE))-VLOOKUP($F33,'A_LTS MASTER_DATA'!$L$3:$S$36,5,FALSE)+VLOOKUP($F33,'A_LTS MASTER_DATA'!$L$3:$S$36,8,FALSE)</f>
        <v>0</v>
      </c>
      <c r="AN33" s="197" t="str">
        <f t="shared" si="8"/>
        <v>EMA$$$4</v>
      </c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9"/>
      <c r="CM33" s="279"/>
      <c r="CN33" s="279"/>
      <c r="CO33" s="279"/>
      <c r="CP33" s="279"/>
      <c r="CQ33" s="279"/>
      <c r="CR33" s="279"/>
      <c r="CS33" s="279"/>
      <c r="CT33" s="279"/>
      <c r="CU33" s="279"/>
      <c r="CV33" s="279"/>
      <c r="CW33" s="279"/>
      <c r="CX33" s="279"/>
      <c r="CY33" s="279"/>
      <c r="CZ33" s="279"/>
      <c r="DA33" s="279"/>
      <c r="DB33" s="279"/>
      <c r="DC33" s="279"/>
      <c r="DD33" s="279"/>
      <c r="DE33" s="279"/>
      <c r="DF33" s="279"/>
      <c r="DG33" s="279"/>
      <c r="DH33" s="279"/>
      <c r="DI33" s="279"/>
      <c r="DJ33" s="279"/>
      <c r="DK33" s="279"/>
      <c r="DL33" s="279"/>
      <c r="DM33" s="279"/>
      <c r="DN33" s="279"/>
      <c r="DO33" s="279"/>
      <c r="DP33" s="279"/>
      <c r="DQ33" s="279"/>
      <c r="DR33" s="279"/>
      <c r="DS33" s="279"/>
      <c r="DT33" s="279"/>
      <c r="DU33" s="279"/>
    </row>
    <row r="34" spans="1:125">
      <c r="A34" s="412">
        <f>A27+1</f>
        <v>4</v>
      </c>
      <c r="B34" s="201">
        <f>B33+1</f>
        <v>26</v>
      </c>
      <c r="C34" s="198">
        <v>4</v>
      </c>
      <c r="D34" s="395" t="str">
        <f>VLOOKUP($C34,'A_LTS MASTER_DATA'!$J:$N,4,FALSE)</f>
        <v>COS</v>
      </c>
      <c r="E34" s="389" t="str">
        <f>VLOOKUP($C34,'A_LTS MASTER_DATA'!$J:$N,2,FALSE)</f>
        <v>BERNHARD SCHULTE</v>
      </c>
      <c r="F34" s="372" t="str">
        <f>VLOOKUP($C34,'A_LTS MASTER_DATA'!$J:$N,3,FALSE)</f>
        <v>QM2</v>
      </c>
      <c r="G34" s="385">
        <f>(COUNTIF($F$8:$F34,VLOOKUP($F34,'A_LTS MASTER_DATA'!$L$3:$S$36,1,FALSE))*1-1+VLOOKUP($F34,'A_LTS MASTER_DATA'!$L$3:$S$36,7,FALSE))</f>
        <v>265</v>
      </c>
      <c r="H34" s="372" t="str">
        <f t="shared" si="4"/>
        <v>265W</v>
      </c>
      <c r="I34" s="395" t="str">
        <f t="shared" si="5"/>
        <v>265E</v>
      </c>
      <c r="J34" s="409">
        <f>J$12+7*($B34-_xlfn.ISOWEEKNUM($Q$12)-1)</f>
        <v>45821.333333333336</v>
      </c>
      <c r="K34" s="410">
        <f t="shared" si="13"/>
        <v>45822.583333333336</v>
      </c>
      <c r="L34" s="410">
        <f t="shared" si="13"/>
        <v>45824.333333333336</v>
      </c>
      <c r="M34" s="410">
        <f t="shared" si="13"/>
        <v>45825.25</v>
      </c>
      <c r="N34" s="410">
        <f t="shared" si="13"/>
        <v>45826</v>
      </c>
      <c r="O34" s="410">
        <f t="shared" si="13"/>
        <v>45826.916666666664</v>
      </c>
      <c r="P34" s="410">
        <f t="shared" si="13"/>
        <v>45828.291666666664</v>
      </c>
      <c r="Q34" s="411">
        <f t="shared" si="13"/>
        <v>45829.291666666664</v>
      </c>
      <c r="R34" s="401"/>
      <c r="S34" s="409">
        <f t="shared" si="13"/>
        <v>45842.291666666664</v>
      </c>
      <c r="T34" s="410">
        <f t="shared" si="13"/>
        <v>45843.291666666664</v>
      </c>
      <c r="U34" s="410">
        <f t="shared" si="13"/>
        <v>45844.291666666664</v>
      </c>
      <c r="V34" s="410">
        <f t="shared" si="13"/>
        <v>45845.291666666664</v>
      </c>
      <c r="W34" s="410">
        <f t="shared" si="13"/>
        <v>45847.291666666664</v>
      </c>
      <c r="X34" s="411">
        <f t="shared" si="13"/>
        <v>45848.291666666664</v>
      </c>
      <c r="Y34" s="402"/>
      <c r="Z34" s="409">
        <f>Z$12+7*($B34-_xlfn.ISOWEEKNUM($Q$12))</f>
        <v>45870.333333333336</v>
      </c>
      <c r="AA34" s="411">
        <f>AA$12+7*($B34-_xlfn.ISOWEEKNUM($Q$12))</f>
        <v>45871.583333333336</v>
      </c>
      <c r="AB34" s="383"/>
      <c r="AC34" s="171" t="str">
        <f t="shared" si="7"/>
        <v>EMA-QM2-265</v>
      </c>
      <c r="AF34" s="171" t="str">
        <f>'A_LTS MASTER_DATA'!$W$3&amp;(_xlfn.BASE((COUNTA($F$13:$F34)*('A_LTS MASTER_DATA'!$V$3)-('A_LTS MASTER_DATA'!$V$3)+('A_LTS MASTER_DATA'!$T$3)+(SUM($AH$13:$AH34)*'A_LTS MASTER_DATA'!$V$3)),36,2)&amp;'A_LTS MASTER_DATA'!T$2&amp;'A_LTS MASTER_DATA'!$X$3)</f>
        <v>0CL24WW1MA</v>
      </c>
      <c r="AG34" s="171" t="str">
        <f>'A_LTS MASTER_DATA'!$W$3&amp;(_xlfn.BASE((COUNTA($F$8:$F34)*('A_LTS MASTER_DATA'!$V$3)-('A_LTS MASTER_DATA'!$V$3)+('A_LTS MASTER_DATA'!$U$3)+(SUM($AH$13:$AH34)*'A_LTS MASTER_DATA'!$V$3)),36,2)&amp;'A_LTS MASTER_DATA'!U$2&amp;'A_LTS MASTER_DATA'!$X$3)</f>
        <v>0CL24ZE1MA</v>
      </c>
      <c r="AH34" s="179">
        <v>341.5</v>
      </c>
      <c r="AI34" s="179">
        <f>(COUNTIF($F$8:$F34,VLOOKUP($F34,'A_LTS MASTER_DATA'!$L$3:$S$36,1,FALSE))*VLOOKUP($F34,'A_LTS MASTER_DATA'!$L$3:$S$36,5,FALSE))-VLOOKUP($F34,'A_LTS MASTER_DATA'!$L$3:$S$36,5,FALSE)+VLOOKUP($F34,'A_LTS MASTER_DATA'!$L$3:$S$36,8,FALSE)</f>
        <v>265</v>
      </c>
      <c r="AJ34" s="179">
        <f>(COUNTIF($F$8:$F34,VLOOKUP($F34,'A_LTS MASTER_DATA'!$L$3:$S$36,1,FALSE))*VLOOKUP($F34,'A_LTS MASTER_DATA'!$L$3:$S$36,5,FALSE))-VLOOKUP($F34,'A_LTS MASTER_DATA'!$L$3:$S$36,5,FALSE)+VLOOKUP($F34,'A_LTS MASTER_DATA'!$L$3:$S$36,8,FALSE)</f>
        <v>265</v>
      </c>
      <c r="AN34" s="197" t="str">
        <f t="shared" si="8"/>
        <v>EMAQM2265</v>
      </c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9"/>
      <c r="CM34" s="279"/>
      <c r="CN34" s="279"/>
      <c r="CO34" s="279"/>
      <c r="CP34" s="279"/>
      <c r="CQ34" s="279"/>
      <c r="CR34" s="279"/>
      <c r="CS34" s="279"/>
      <c r="CT34" s="279"/>
      <c r="CU34" s="279"/>
      <c r="CV34" s="279"/>
      <c r="CW34" s="279"/>
      <c r="CX34" s="279"/>
      <c r="CY34" s="279"/>
      <c r="CZ34" s="279"/>
      <c r="DA34" s="279"/>
      <c r="DB34" s="279"/>
      <c r="DC34" s="279"/>
      <c r="DD34" s="279"/>
      <c r="DE34" s="279"/>
      <c r="DF34" s="279"/>
      <c r="DG34" s="279"/>
      <c r="DH34" s="279"/>
      <c r="DI34" s="279"/>
      <c r="DJ34" s="279"/>
      <c r="DK34" s="279"/>
      <c r="DL34" s="279"/>
      <c r="DM34" s="279"/>
      <c r="DN34" s="279"/>
      <c r="DO34" s="279"/>
      <c r="DP34" s="279"/>
      <c r="DQ34" s="279"/>
      <c r="DR34" s="279"/>
      <c r="DS34" s="279"/>
      <c r="DT34" s="279"/>
      <c r="DU34" s="279"/>
    </row>
    <row r="35" spans="1:125">
      <c r="A35" s="413"/>
      <c r="B35" s="200">
        <f t="shared" si="9"/>
        <v>27</v>
      </c>
      <c r="C35" s="199">
        <v>7</v>
      </c>
      <c r="D35" s="382" t="str">
        <f>VLOOKUP($C35,'A_LTS MASTER_DATA'!$J:$N,4,FALSE)</f>
        <v>ONE</v>
      </c>
      <c r="E35" s="390" t="str">
        <f>VLOOKUP($C35,'A_LTS MASTER_DATA'!$J:$N,2,FALSE)</f>
        <v>MOL ENDOWMENT</v>
      </c>
      <c r="F35" s="368" t="str">
        <f>VLOOKUP($C35,'A_LTS MASTER_DATA'!$J:$N,3,FALSE)</f>
        <v>QPS</v>
      </c>
      <c r="G35" s="386">
        <f>(COUNTIF($F$8:$F35,VLOOKUP($F35,'A_LTS MASTER_DATA'!$L$3:$S$36,1,FALSE))*1-1+VLOOKUP($F35,'A_LTS MASTER_DATA'!$L$3:$S$36,7,FALSE))</f>
        <v>66</v>
      </c>
      <c r="H35" s="368" t="str">
        <f t="shared" si="4"/>
        <v>097W</v>
      </c>
      <c r="I35" s="382" t="str">
        <f t="shared" si="5"/>
        <v>097E</v>
      </c>
      <c r="J35" s="396">
        <f t="shared" si="13"/>
        <v>45828.333333333336</v>
      </c>
      <c r="K35" s="378">
        <f t="shared" si="12"/>
        <v>45829.583333333336</v>
      </c>
      <c r="L35" s="378">
        <f t="shared" si="12"/>
        <v>45831.333333333336</v>
      </c>
      <c r="M35" s="378">
        <f t="shared" si="12"/>
        <v>45832.25</v>
      </c>
      <c r="N35" s="378">
        <f t="shared" si="12"/>
        <v>45833</v>
      </c>
      <c r="O35" s="378">
        <f t="shared" si="12"/>
        <v>45833.916666666664</v>
      </c>
      <c r="P35" s="378">
        <f t="shared" si="12"/>
        <v>45835.291666666664</v>
      </c>
      <c r="Q35" s="397">
        <f t="shared" si="12"/>
        <v>45836.291666666664</v>
      </c>
      <c r="R35" s="400"/>
      <c r="S35" s="396">
        <f t="shared" si="12"/>
        <v>45849.291666666664</v>
      </c>
      <c r="T35" s="378">
        <f t="shared" si="12"/>
        <v>45850.291666666664</v>
      </c>
      <c r="U35" s="378">
        <f t="shared" si="12"/>
        <v>45851.291666666664</v>
      </c>
      <c r="V35" s="378">
        <f t="shared" si="12"/>
        <v>45852.291666666664</v>
      </c>
      <c r="W35" s="378">
        <f t="shared" si="12"/>
        <v>45854.291666666664</v>
      </c>
      <c r="X35" s="397">
        <f t="shared" si="12"/>
        <v>45855.291666666664</v>
      </c>
      <c r="Y35" s="400"/>
      <c r="Z35" s="396">
        <f t="shared" si="14"/>
        <v>45877.333333333336</v>
      </c>
      <c r="AA35" s="397">
        <f t="shared" si="14"/>
        <v>45878.583333333336</v>
      </c>
      <c r="AB35" s="384"/>
      <c r="AC35" s="171" t="str">
        <f t="shared" si="7"/>
        <v>EMA-QPS-66</v>
      </c>
      <c r="AF35" s="171" t="str">
        <f>'A_LTS MASTER_DATA'!$W$3&amp;(_xlfn.BASE((COUNTA($F$8:$F35)*('A_LTS MASTER_DATA'!$V$3)-('A_LTS MASTER_DATA'!$V$3)+('A_LTS MASTER_DATA'!$T$3)+(SUM($AH$13:$AH35)*'A_LTS MASTER_DATA'!$V$3)),36,2)&amp;'A_LTS MASTER_DATA'!T$2&amp;'A_LTS MASTER_DATA'!$X$3)</f>
        <v>0CL24YW1MA</v>
      </c>
      <c r="AG35" s="171" t="str">
        <f>'A_LTS MASTER_DATA'!$W$3&amp;(_xlfn.BASE((COUNTA($F$8:$F35)*('A_LTS MASTER_DATA'!$V$3)-('A_LTS MASTER_DATA'!$V$3)+('A_LTS MASTER_DATA'!$U$3)+(SUM($AH$13:$AH35)*'A_LTS MASTER_DATA'!$V$3)),36,2)&amp;'A_LTS MASTER_DATA'!U$2&amp;'A_LTS MASTER_DATA'!$X$3)</f>
        <v>0CL24ZE1MA</v>
      </c>
      <c r="AH35" s="179">
        <v>-1</v>
      </c>
      <c r="AI35" s="179">
        <f>(COUNTIF($F$8:$F35,VLOOKUP($F35,'A_LTS MASTER_DATA'!$L$3:$S$36,1,FALSE))*VLOOKUP($F35,'A_LTS MASTER_DATA'!$L$3:$S$36,5,FALSE))-VLOOKUP($F35,'A_LTS MASTER_DATA'!$L$3:$S$36,5,FALSE)+VLOOKUP($F35,'A_LTS MASTER_DATA'!$L$3:$S$36,8,FALSE)</f>
        <v>97</v>
      </c>
      <c r="AJ35" s="179">
        <f>(COUNTIF($F$8:$F35,VLOOKUP($F35,'A_LTS MASTER_DATA'!$L$3:$S$36,1,FALSE))*VLOOKUP($F35,'A_LTS MASTER_DATA'!$L$3:$S$36,5,FALSE))-VLOOKUP($F35,'A_LTS MASTER_DATA'!$L$3:$S$36,5,FALSE)+VLOOKUP($F35,'A_LTS MASTER_DATA'!$L$3:$S$36,8,FALSE)</f>
        <v>97</v>
      </c>
      <c r="AN35" s="197" t="str">
        <f t="shared" si="8"/>
        <v>EMAQPS66</v>
      </c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9"/>
      <c r="CM35" s="279"/>
      <c r="CN35" s="279"/>
      <c r="CO35" s="279"/>
      <c r="CP35" s="279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DA35" s="279"/>
      <c r="DB35" s="279"/>
      <c r="DC35" s="279"/>
      <c r="DD35" s="279"/>
      <c r="DE35" s="279"/>
      <c r="DF35" s="279"/>
      <c r="DG35" s="279"/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</row>
    <row r="36" spans="1:125">
      <c r="A36" s="413"/>
      <c r="B36" s="200">
        <f t="shared" si="9"/>
        <v>28</v>
      </c>
      <c r="C36" s="199">
        <v>1</v>
      </c>
      <c r="D36" s="382" t="str">
        <f>VLOOKUP($C36,'A_LTS MASTER_DATA'!$J:$N,4,FALSE)</f>
        <v>CMA</v>
      </c>
      <c r="E36" s="370" t="str">
        <f>VLOOKUP($C36,'A_LTS MASTER_DATA'!$J:$N,2,FALSE)</f>
        <v>CMA CGM LAPIS</v>
      </c>
      <c r="F36" s="368" t="str">
        <f>VLOOKUP($C36,'A_LTS MASTER_DATA'!$J:$N,3,FALSE)</f>
        <v>M29</v>
      </c>
      <c r="G36" s="386">
        <f>(COUNTIF($F$8:$F36,VLOOKUP($F36,'A_LTS MASTER_DATA'!$L$3:$S$36,1,FALSE))*1-1+VLOOKUP($F36,'A_LTS MASTER_DATA'!$L$3:$S$36,7,FALSE))</f>
        <v>20</v>
      </c>
      <c r="H36" s="368" t="str">
        <f t="shared" si="4"/>
        <v>0CL250W1MA</v>
      </c>
      <c r="I36" s="382" t="str">
        <f t="shared" si="5"/>
        <v>0CL251E1MA</v>
      </c>
      <c r="J36" s="396">
        <f t="shared" si="13"/>
        <v>45835.333333333336</v>
      </c>
      <c r="K36" s="378">
        <f t="shared" si="12"/>
        <v>45836.583333333336</v>
      </c>
      <c r="L36" s="378">
        <f t="shared" si="12"/>
        <v>45838.333333333336</v>
      </c>
      <c r="M36" s="378">
        <f t="shared" si="12"/>
        <v>45839.25</v>
      </c>
      <c r="N36" s="378">
        <f t="shared" si="12"/>
        <v>45840</v>
      </c>
      <c r="O36" s="378">
        <f t="shared" si="12"/>
        <v>45840.916666666664</v>
      </c>
      <c r="P36" s="378">
        <f t="shared" si="12"/>
        <v>45842.291666666664</v>
      </c>
      <c r="Q36" s="397">
        <f t="shared" si="12"/>
        <v>45843.291666666664</v>
      </c>
      <c r="R36" s="400"/>
      <c r="S36" s="396">
        <f t="shared" si="12"/>
        <v>45856.291666666664</v>
      </c>
      <c r="T36" s="378">
        <f t="shared" si="12"/>
        <v>45857.291666666664</v>
      </c>
      <c r="U36" s="378">
        <f t="shared" si="12"/>
        <v>45858.291666666664</v>
      </c>
      <c r="V36" s="378">
        <f t="shared" si="12"/>
        <v>45859.291666666664</v>
      </c>
      <c r="W36" s="378">
        <f t="shared" si="12"/>
        <v>45861.291666666664</v>
      </c>
      <c r="X36" s="397">
        <f t="shared" si="12"/>
        <v>45862.291666666664</v>
      </c>
      <c r="Y36" s="400"/>
      <c r="Z36" s="396">
        <f t="shared" si="14"/>
        <v>45884.333333333336</v>
      </c>
      <c r="AA36" s="397">
        <f t="shared" si="14"/>
        <v>45885.583333333336</v>
      </c>
      <c r="AB36" s="384"/>
      <c r="AC36" s="171" t="str">
        <f t="shared" si="7"/>
        <v>EMA-M29-20</v>
      </c>
      <c r="AF36" s="171" t="str">
        <f>'A_LTS MASTER_DATA'!$W$3&amp;(_xlfn.BASE((COUNTA($F$8:$F36)*('A_LTS MASTER_DATA'!$V$3)-('A_LTS MASTER_DATA'!$V$3)+('A_LTS MASTER_DATA'!$T$3)+(SUM($AH$8:$AH36)*'A_LTS MASTER_DATA'!$V$3)),36,2)&amp;'A_LTS MASTER_DATA'!T$2&amp;'A_LTS MASTER_DATA'!$X$3)</f>
        <v>0CL250W1MA</v>
      </c>
      <c r="AG36" s="171" t="str">
        <f>'A_LTS MASTER_DATA'!$W$3&amp;(_xlfn.BASE((COUNTA($F$8:$F36)*('A_LTS MASTER_DATA'!$V$3)-('A_LTS MASTER_DATA'!$V$3)+('A_LTS MASTER_DATA'!$U$3)+(SUM($AH$8:$AH36)*'A_LTS MASTER_DATA'!$V$3)),36,2)&amp;'A_LTS MASTER_DATA'!U$2&amp;'A_LTS MASTER_DATA'!$X$3)</f>
        <v>0CL251E1MA</v>
      </c>
      <c r="AI36" s="179">
        <f>(COUNTIF($F$8:$F36,VLOOKUP($F36,'A_LTS MASTER_DATA'!$L$3:$S$36,1,FALSE))*VLOOKUP($F36,'A_LTS MASTER_DATA'!$L$3:$S$36,5,FALSE))-VLOOKUP($F36,'A_LTS MASTER_DATA'!$L$3:$S$36,5,FALSE)+VLOOKUP($F36,'A_LTS MASTER_DATA'!$L$3:$S$36,8,FALSE)</f>
        <v>3</v>
      </c>
      <c r="AJ36" s="179">
        <f>(COUNTIF($F$8:$F36,VLOOKUP($F36,'A_LTS MASTER_DATA'!$L$3:$S$36,1,FALSE))*VLOOKUP($F36,'A_LTS MASTER_DATA'!$L$3:$S$36,5,FALSE))-VLOOKUP($F36,'A_LTS MASTER_DATA'!$L$3:$S$36,5,FALSE)+VLOOKUP($F36,'A_LTS MASTER_DATA'!$L$3:$S$36,8,FALSE)</f>
        <v>3</v>
      </c>
      <c r="AN36" s="197" t="str">
        <f t="shared" si="8"/>
        <v>EMAM2920</v>
      </c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9"/>
      <c r="CM36" s="279"/>
      <c r="CN36" s="279"/>
      <c r="CO36" s="279"/>
      <c r="CP36" s="279"/>
      <c r="CQ36" s="279"/>
      <c r="CR36" s="279"/>
      <c r="CS36" s="279"/>
      <c r="CT36" s="279"/>
      <c r="CU36" s="279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79"/>
      <c r="DI36" s="279"/>
      <c r="DJ36" s="279"/>
      <c r="DK36" s="279"/>
      <c r="DL36" s="279"/>
      <c r="DM36" s="279"/>
      <c r="DN36" s="279"/>
      <c r="DO36" s="279"/>
      <c r="DP36" s="279"/>
      <c r="DQ36" s="279"/>
      <c r="DR36" s="279"/>
      <c r="DS36" s="279"/>
      <c r="DT36" s="279"/>
      <c r="DU36" s="279"/>
    </row>
    <row r="37" spans="1:125">
      <c r="A37" s="413"/>
      <c r="B37" s="200">
        <f>B36+1</f>
        <v>29</v>
      </c>
      <c r="C37" s="199">
        <v>8</v>
      </c>
      <c r="D37" s="382" t="str">
        <f>VLOOKUP($C37,'A_LTS MASTER_DATA'!$J:$N,4,FALSE)</f>
        <v>COS</v>
      </c>
      <c r="E37" s="404" t="str">
        <f>VLOOKUP($C37,'A_LTS MASTER_DATA'!$J:$N,2,FALSE)</f>
        <v>X-PRESS ANTLIA</v>
      </c>
      <c r="F37" s="368" t="str">
        <f>VLOOKUP($C37,'A_LTS MASTER_DATA'!$J:$N,3,FALSE)</f>
        <v>MMV</v>
      </c>
      <c r="G37" s="386">
        <f>(COUNTIF($F$8:$F37,VLOOKUP($F37,'A_LTS MASTER_DATA'!$L$3:$S$36,1,FALSE))*1-1+VLOOKUP($F37,'A_LTS MASTER_DATA'!$L$3:$S$36,7,FALSE))</f>
        <v>11</v>
      </c>
      <c r="H37" s="368" t="str">
        <f t="shared" si="4"/>
        <v>011W</v>
      </c>
      <c r="I37" s="382" t="str">
        <f t="shared" si="5"/>
        <v>011E</v>
      </c>
      <c r="J37" s="406">
        <f t="shared" si="13"/>
        <v>45842.333333333336</v>
      </c>
      <c r="K37" s="407">
        <f t="shared" si="13"/>
        <v>45843.583333333336</v>
      </c>
      <c r="L37" s="407">
        <f t="shared" si="13"/>
        <v>45845.333333333336</v>
      </c>
      <c r="M37" s="407">
        <f t="shared" si="13"/>
        <v>45846.25</v>
      </c>
      <c r="N37" s="407">
        <f t="shared" si="13"/>
        <v>45847</v>
      </c>
      <c r="O37" s="407">
        <f t="shared" si="13"/>
        <v>45847.916666666664</v>
      </c>
      <c r="P37" s="407">
        <f t="shared" si="13"/>
        <v>45849.291666666664</v>
      </c>
      <c r="Q37" s="408">
        <f t="shared" si="13"/>
        <v>45850.291666666664</v>
      </c>
      <c r="R37" s="400"/>
      <c r="S37" s="406">
        <f t="shared" si="13"/>
        <v>45863.291666666664</v>
      </c>
      <c r="T37" s="407">
        <f t="shared" si="13"/>
        <v>45864.291666666664</v>
      </c>
      <c r="U37" s="407">
        <f t="shared" si="13"/>
        <v>45865.291666666664</v>
      </c>
      <c r="V37" s="407">
        <f t="shared" si="13"/>
        <v>45866.291666666664</v>
      </c>
      <c r="W37" s="407">
        <f t="shared" si="13"/>
        <v>45868.291666666664</v>
      </c>
      <c r="X37" s="408">
        <f t="shared" si="13"/>
        <v>45869.291666666664</v>
      </c>
      <c r="Y37" s="400"/>
      <c r="Z37" s="406">
        <f t="shared" si="14"/>
        <v>45891.333333333336</v>
      </c>
      <c r="AA37" s="408">
        <f t="shared" si="14"/>
        <v>45892.583333333336</v>
      </c>
      <c r="AB37" s="384"/>
      <c r="AC37" s="171" t="str">
        <f t="shared" si="7"/>
        <v>EMA-MMV-11</v>
      </c>
      <c r="AF37" s="171" t="str">
        <f>'A_LTS MASTER_DATA'!$W$3&amp;(_xlfn.BASE((COUNTA($F$8:$F37)*('A_LTS MASTER_DATA'!$V$3)-('A_LTS MASTER_DATA'!$V$3)+('A_LTS MASTER_DATA'!$T$3)+(SUM($AH$8:$AH37)*'A_LTS MASTER_DATA'!$V$3)),36,2)&amp;'A_LTS MASTER_DATA'!T$2&amp;'A_LTS MASTER_DATA'!$X$3)</f>
        <v>0CL252W1MA</v>
      </c>
      <c r="AG37" s="171" t="str">
        <f>'A_LTS MASTER_DATA'!$W$3&amp;(_xlfn.BASE((COUNTA($F$8:$F37)*('A_LTS MASTER_DATA'!$V$3)-('A_LTS MASTER_DATA'!$V$3)+('A_LTS MASTER_DATA'!$U$3)+(SUM($AH$8:$AH37)*'A_LTS MASTER_DATA'!$V$3)),36,2)&amp;'A_LTS MASTER_DATA'!U$2&amp;'A_LTS MASTER_DATA'!$X$3)</f>
        <v>0CL253E1MA</v>
      </c>
      <c r="AI37" s="179">
        <f>(COUNTIF($F$8:$F37,VLOOKUP($F37,'A_LTS MASTER_DATA'!$L$3:$S$36,1,FALSE))*VLOOKUP($F37,'A_LTS MASTER_DATA'!$L$3:$S$36,5,FALSE))-VLOOKUP($F37,'A_LTS MASTER_DATA'!$L$3:$S$36,5,FALSE)+VLOOKUP($F37,'A_LTS MASTER_DATA'!$L$3:$S$36,8,FALSE)</f>
        <v>11</v>
      </c>
      <c r="AJ37" s="179">
        <f>(COUNTIF($F$8:$F37,VLOOKUP($F37,'A_LTS MASTER_DATA'!$L$3:$S$36,1,FALSE))*VLOOKUP($F37,'A_LTS MASTER_DATA'!$L$3:$S$36,5,FALSE))-VLOOKUP($F37,'A_LTS MASTER_DATA'!$L$3:$S$36,5,FALSE)+VLOOKUP($F37,'A_LTS MASTER_DATA'!$L$3:$S$36,8,FALSE)</f>
        <v>11</v>
      </c>
      <c r="AN37" s="197" t="str">
        <f t="shared" si="8"/>
        <v>EMAMMV11</v>
      </c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</row>
    <row r="38" spans="1:125">
      <c r="A38" s="413"/>
      <c r="B38" s="200">
        <f t="shared" si="9"/>
        <v>30</v>
      </c>
      <c r="C38" s="199">
        <v>2</v>
      </c>
      <c r="D38" s="382" t="str">
        <f>VLOOKUP($C38,'A_LTS MASTER_DATA'!$J:$N,4,FALSE)</f>
        <v>OOL</v>
      </c>
      <c r="E38" s="370" t="str">
        <f>VLOOKUP($C38,'A_LTS MASTER_DATA'!$J:$N,2,FALSE)</f>
        <v>OOCL GUANGZHOU</v>
      </c>
      <c r="F38" s="368" t="str">
        <f>VLOOKUP($C38,'A_LTS MASTER_DATA'!$J:$N,3,FALSE)</f>
        <v>OGZ</v>
      </c>
      <c r="G38" s="386">
        <f>(COUNTIF($F$8:$F38,VLOOKUP($F38,'A_LTS MASTER_DATA'!$L$3:$S$36,1,FALSE))*1-1+VLOOKUP($F38,'A_LTS MASTER_DATA'!$L$3:$S$36,7,FALSE))</f>
        <v>170</v>
      </c>
      <c r="H38" s="368" t="str">
        <f t="shared" si="4"/>
        <v>170W</v>
      </c>
      <c r="I38" s="382" t="str">
        <f t="shared" si="5"/>
        <v>170E</v>
      </c>
      <c r="J38" s="396">
        <f t="shared" si="13"/>
        <v>45849.333333333336</v>
      </c>
      <c r="K38" s="378">
        <f t="shared" si="13"/>
        <v>45850.583333333336</v>
      </c>
      <c r="L38" s="378">
        <f t="shared" si="13"/>
        <v>45852.333333333336</v>
      </c>
      <c r="M38" s="378">
        <f t="shared" si="13"/>
        <v>45853.25</v>
      </c>
      <c r="N38" s="378">
        <f t="shared" si="13"/>
        <v>45854</v>
      </c>
      <c r="O38" s="378">
        <f t="shared" si="13"/>
        <v>45854.916666666664</v>
      </c>
      <c r="P38" s="378">
        <f t="shared" si="13"/>
        <v>45856.291666666664</v>
      </c>
      <c r="Q38" s="397">
        <f t="shared" si="13"/>
        <v>45857.291666666664</v>
      </c>
      <c r="R38" s="400"/>
      <c r="S38" s="396">
        <f t="shared" si="13"/>
        <v>45870.291666666664</v>
      </c>
      <c r="T38" s="378">
        <f t="shared" si="13"/>
        <v>45871.291666666664</v>
      </c>
      <c r="U38" s="378">
        <f t="shared" si="13"/>
        <v>45872.291666666664</v>
      </c>
      <c r="V38" s="378">
        <f t="shared" si="13"/>
        <v>45873.291666666664</v>
      </c>
      <c r="W38" s="378">
        <f t="shared" si="13"/>
        <v>45875.291666666664</v>
      </c>
      <c r="X38" s="397">
        <f t="shared" si="13"/>
        <v>45876.291666666664</v>
      </c>
      <c r="Y38" s="400"/>
      <c r="Z38" s="396">
        <f t="shared" si="14"/>
        <v>45898.333333333336</v>
      </c>
      <c r="AA38" s="397">
        <f t="shared" si="14"/>
        <v>45899.583333333336</v>
      </c>
      <c r="AB38" s="384"/>
      <c r="AC38" s="171" t="str">
        <f t="shared" si="7"/>
        <v>EMA-OGZ-170</v>
      </c>
      <c r="AF38" s="171" t="str">
        <f>'A_LTS MASTER_DATA'!$W$3&amp;(_xlfn.BASE((COUNTA($F$8:$F38)*('A_LTS MASTER_DATA'!$V$3)-('A_LTS MASTER_DATA'!$V$3)+('A_LTS MASTER_DATA'!$T$3)+(SUM($AH$8:$AH38)*'A_LTS MASTER_DATA'!$V$3)),36,2)&amp;'A_LTS MASTER_DATA'!T$2&amp;'A_LTS MASTER_DATA'!$X$3)</f>
        <v>0CL254W1MA</v>
      </c>
      <c r="AG38" s="171" t="str">
        <f>'A_LTS MASTER_DATA'!$W$3&amp;(_xlfn.BASE((COUNTA($F$8:$F38)*('A_LTS MASTER_DATA'!$V$3)-('A_LTS MASTER_DATA'!$V$3)+('A_LTS MASTER_DATA'!$U$3)+(SUM($AH$8:$AH38)*'A_LTS MASTER_DATA'!$V$3)),36,2)&amp;'A_LTS MASTER_DATA'!U$2&amp;'A_LTS MASTER_DATA'!$X$3)</f>
        <v>0CL255E1MA</v>
      </c>
      <c r="AI38" s="179">
        <f>(COUNTIF($F$8:$F38,VLOOKUP($F38,'A_LTS MASTER_DATA'!$L$3:$S$36,1,FALSE))*VLOOKUP($F38,'A_LTS MASTER_DATA'!$L$3:$S$36,5,FALSE))-VLOOKUP($F38,'A_LTS MASTER_DATA'!$L$3:$S$36,5,FALSE)+VLOOKUP($F38,'A_LTS MASTER_DATA'!$L$3:$S$36,8,FALSE)</f>
        <v>170</v>
      </c>
      <c r="AJ38" s="179">
        <f>(COUNTIF($F$8:$F38,VLOOKUP($F38,'A_LTS MASTER_DATA'!$L$3:$S$36,1,FALSE))*VLOOKUP($F38,'A_LTS MASTER_DATA'!$L$3:$S$36,5,FALSE))-VLOOKUP($F38,'A_LTS MASTER_DATA'!$L$3:$S$36,5,FALSE)+VLOOKUP($F38,'A_LTS MASTER_DATA'!$L$3:$S$36,8,FALSE)</f>
        <v>170</v>
      </c>
      <c r="AN38" s="197" t="str">
        <f t="shared" si="8"/>
        <v>EMAOGZ170</v>
      </c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</row>
    <row r="39" spans="1:125">
      <c r="A39" s="413"/>
      <c r="B39" s="200">
        <f t="shared" si="9"/>
        <v>31</v>
      </c>
      <c r="C39" s="199">
        <v>3</v>
      </c>
      <c r="D39" s="382" t="str">
        <f>VLOOKUP($C39,'A_LTS MASTER_DATA'!$J:$N,4,FALSE)</f>
        <v>ONE</v>
      </c>
      <c r="E39" s="370" t="str">
        <f>VLOOKUP($C39,'A_LTS MASTER_DATA'!$J:$N,2,FALSE)</f>
        <v>KINGSTON</v>
      </c>
      <c r="F39" s="368" t="str">
        <f>VLOOKUP($C39,'A_LTS MASTER_DATA'!$J:$N,3,FALSE)</f>
        <v>RBN</v>
      </c>
      <c r="G39" s="386">
        <f>(COUNTIF($F$8:$F39,VLOOKUP($F39,'A_LTS MASTER_DATA'!$L$3:$S$36,1,FALSE))*1-1+VLOOKUP($F39,'A_LTS MASTER_DATA'!$L$3:$S$36,7,FALSE))</f>
        <v>34</v>
      </c>
      <c r="H39" s="368" t="str">
        <f t="shared" si="4"/>
        <v>015W</v>
      </c>
      <c r="I39" s="382" t="str">
        <f t="shared" si="5"/>
        <v>015E</v>
      </c>
      <c r="J39" s="396">
        <f t="shared" si="13"/>
        <v>45856.333333333336</v>
      </c>
      <c r="K39" s="378">
        <f t="shared" si="13"/>
        <v>45857.583333333336</v>
      </c>
      <c r="L39" s="378">
        <f t="shared" si="13"/>
        <v>45859.333333333336</v>
      </c>
      <c r="M39" s="378">
        <f t="shared" si="13"/>
        <v>45860.25</v>
      </c>
      <c r="N39" s="378">
        <f t="shared" si="13"/>
        <v>45861</v>
      </c>
      <c r="O39" s="378">
        <f t="shared" si="13"/>
        <v>45861.916666666664</v>
      </c>
      <c r="P39" s="378">
        <f t="shared" si="13"/>
        <v>45863.291666666664</v>
      </c>
      <c r="Q39" s="397">
        <f t="shared" si="13"/>
        <v>45864.291666666664</v>
      </c>
      <c r="R39" s="400"/>
      <c r="S39" s="396">
        <f t="shared" si="13"/>
        <v>45877.291666666664</v>
      </c>
      <c r="T39" s="378">
        <f t="shared" si="13"/>
        <v>45878.291666666664</v>
      </c>
      <c r="U39" s="378">
        <f t="shared" si="13"/>
        <v>45879.291666666664</v>
      </c>
      <c r="V39" s="378">
        <f t="shared" si="13"/>
        <v>45880.291666666664</v>
      </c>
      <c r="W39" s="378">
        <f t="shared" si="13"/>
        <v>45882.291666666664</v>
      </c>
      <c r="X39" s="397">
        <f t="shared" si="13"/>
        <v>45883.291666666664</v>
      </c>
      <c r="Y39" s="400"/>
      <c r="Z39" s="396">
        <f t="shared" si="14"/>
        <v>45905.333333333336</v>
      </c>
      <c r="AA39" s="397">
        <f t="shared" si="14"/>
        <v>45906.583333333336</v>
      </c>
      <c r="AB39" s="384"/>
      <c r="AC39" s="171" t="str">
        <f t="shared" si="7"/>
        <v>EMA-RBN-34</v>
      </c>
      <c r="AF39" s="171" t="str">
        <f>'A_LTS MASTER_DATA'!$W$3&amp;(_xlfn.BASE((COUNTA($F$8:$F39)*('A_LTS MASTER_DATA'!$V$3)-('A_LTS MASTER_DATA'!$V$3)+('A_LTS MASTER_DATA'!$T$3)+(SUM($AH$8:$AH39)*'A_LTS MASTER_DATA'!$V$3)),36,2)&amp;'A_LTS MASTER_DATA'!T$2&amp;'A_LTS MASTER_DATA'!$X$3)</f>
        <v>0CL256W1MA</v>
      </c>
      <c r="AG39" s="171" t="str">
        <f>'A_LTS MASTER_DATA'!$W$3&amp;(_xlfn.BASE((COUNTA($F$8:$F39)*('A_LTS MASTER_DATA'!$V$3)-('A_LTS MASTER_DATA'!$V$3)+('A_LTS MASTER_DATA'!$U$3)+(SUM($AH$8:$AH39)*'A_LTS MASTER_DATA'!$V$3)),36,2)&amp;'A_LTS MASTER_DATA'!U$2&amp;'A_LTS MASTER_DATA'!$X$3)</f>
        <v>0CL257E1MA</v>
      </c>
      <c r="AI39" s="179">
        <f>(COUNTIF($F$8:$F39,VLOOKUP($F39,'A_LTS MASTER_DATA'!$L$3:$S$36,1,FALSE))*VLOOKUP($F39,'A_LTS MASTER_DATA'!$L$3:$S$36,5,FALSE))-VLOOKUP($F39,'A_LTS MASTER_DATA'!$L$3:$S$36,5,FALSE)+VLOOKUP($F39,'A_LTS MASTER_DATA'!$L$3:$S$36,8,FALSE)</f>
        <v>15</v>
      </c>
      <c r="AJ39" s="179">
        <f>(COUNTIF($F$8:$F39,VLOOKUP($F39,'A_LTS MASTER_DATA'!$L$3:$S$36,1,FALSE))*VLOOKUP($F39,'A_LTS MASTER_DATA'!$L$3:$S$36,5,FALSE))-VLOOKUP($F39,'A_LTS MASTER_DATA'!$L$3:$S$36,5,FALSE)+VLOOKUP($F39,'A_LTS MASTER_DATA'!$L$3:$S$36,8,FALSE)</f>
        <v>15</v>
      </c>
      <c r="AN39" s="197" t="str">
        <f t="shared" si="8"/>
        <v>EMARBN34</v>
      </c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</row>
    <row r="40" spans="1:125" ht="13.5" thickBot="1">
      <c r="A40" s="413"/>
      <c r="B40" s="200">
        <f t="shared" si="9"/>
        <v>32</v>
      </c>
      <c r="C40" s="199">
        <v>0</v>
      </c>
      <c r="D40" s="382" t="str">
        <f>VLOOKUP($C40,'A_LTS MASTER_DATA'!$J:$N,4,FALSE)</f>
        <v>$$$</v>
      </c>
      <c r="E40" s="405" t="str">
        <f>VLOOKUP($C40,'A_LTS MASTER_DATA'!$J:$N,2,FALSE)</f>
        <v>BLANK</v>
      </c>
      <c r="F40" s="368" t="str">
        <f>VLOOKUP($C40,'A_LTS MASTER_DATA'!$J:$N,3,FALSE)</f>
        <v>$$$</v>
      </c>
      <c r="G40" s="386">
        <f>(COUNTIF($F$8:$F40,VLOOKUP($F40,'A_LTS MASTER_DATA'!$L$3:$S$36,1,FALSE))*1-1+VLOOKUP($F40,'A_LTS MASTER_DATA'!$L$3:$S$36,7,FALSE))</f>
        <v>5</v>
      </c>
      <c r="H40" s="368" t="str">
        <f t="shared" si="4"/>
        <v/>
      </c>
      <c r="I40" s="382" t="str">
        <f t="shared" si="5"/>
        <v/>
      </c>
      <c r="J40" s="396">
        <f t="shared" si="13"/>
        <v>45863.333333333336</v>
      </c>
      <c r="K40" s="378">
        <f t="shared" si="13"/>
        <v>45864.583333333336</v>
      </c>
      <c r="L40" s="378">
        <f t="shared" si="13"/>
        <v>45866.333333333336</v>
      </c>
      <c r="M40" s="378">
        <f t="shared" si="13"/>
        <v>45867.25</v>
      </c>
      <c r="N40" s="378">
        <f t="shared" si="13"/>
        <v>45868</v>
      </c>
      <c r="O40" s="378">
        <f t="shared" si="13"/>
        <v>45868.916666666664</v>
      </c>
      <c r="P40" s="378">
        <f t="shared" si="13"/>
        <v>45870.291666666664</v>
      </c>
      <c r="Q40" s="397">
        <f t="shared" si="13"/>
        <v>45871.291666666664</v>
      </c>
      <c r="R40" s="400"/>
      <c r="S40" s="396">
        <f t="shared" si="13"/>
        <v>45884.291666666664</v>
      </c>
      <c r="T40" s="378">
        <f t="shared" si="13"/>
        <v>45885.291666666664</v>
      </c>
      <c r="U40" s="378">
        <f t="shared" si="13"/>
        <v>45886.291666666664</v>
      </c>
      <c r="V40" s="378">
        <f t="shared" si="13"/>
        <v>45887.291666666664</v>
      </c>
      <c r="W40" s="378">
        <f t="shared" si="13"/>
        <v>45889.291666666664</v>
      </c>
      <c r="X40" s="397">
        <f t="shared" si="13"/>
        <v>45890.291666666664</v>
      </c>
      <c r="Y40" s="400"/>
      <c r="Z40" s="398">
        <f t="shared" si="14"/>
        <v>45912.333333333336</v>
      </c>
      <c r="AA40" s="399">
        <f t="shared" si="14"/>
        <v>45913.583333333336</v>
      </c>
      <c r="AB40" s="384"/>
      <c r="AC40" s="171" t="str">
        <f t="shared" si="7"/>
        <v>EMA-$$$-5</v>
      </c>
      <c r="AF40" s="171" t="str">
        <f>'A_LTS MASTER_DATA'!$W$3&amp;(_xlfn.BASE((COUNTA($F$8:$F40)*('A_LTS MASTER_DATA'!$V$3)-('A_LTS MASTER_DATA'!$V$3)+('A_LTS MASTER_DATA'!$T$3)+(SUM($AH$8:$AH40)*'A_LTS MASTER_DATA'!$V$3)),36,2)&amp;'A_LTS MASTER_DATA'!T$2&amp;'A_LTS MASTER_DATA'!$X$3)</f>
        <v>0CL258W1MA</v>
      </c>
      <c r="AG40" s="171" t="str">
        <f>'A_LTS MASTER_DATA'!$W$3&amp;(_xlfn.BASE((COUNTA($F$8:$F40)*('A_LTS MASTER_DATA'!$V$3)-('A_LTS MASTER_DATA'!$V$3)+('A_LTS MASTER_DATA'!$U$3)+(SUM($AH$8:$AH40)*'A_LTS MASTER_DATA'!$V$3)),36,2)&amp;'A_LTS MASTER_DATA'!U$2&amp;'A_LTS MASTER_DATA'!$X$3)</f>
        <v>0CL259E1MA</v>
      </c>
      <c r="AI40" s="179">
        <f>(COUNTIF($F$8:$F40,VLOOKUP($F40,'A_LTS MASTER_DATA'!$L$3:$S$36,1,FALSE))*VLOOKUP($F40,'A_LTS MASTER_DATA'!$L$3:$S$36,5,FALSE))-VLOOKUP($F40,'A_LTS MASTER_DATA'!$L$3:$S$36,5,FALSE)+VLOOKUP($F40,'A_LTS MASTER_DATA'!$L$3:$S$36,8,FALSE)</f>
        <v>0</v>
      </c>
      <c r="AJ40" s="179">
        <f>(COUNTIF($F$8:$F40,VLOOKUP($F40,'A_LTS MASTER_DATA'!$L$3:$S$36,1,FALSE))*VLOOKUP($F40,'A_LTS MASTER_DATA'!$L$3:$S$36,5,FALSE))-VLOOKUP($F40,'A_LTS MASTER_DATA'!$L$3:$S$36,5,FALSE)+VLOOKUP($F40,'A_LTS MASTER_DATA'!$L$3:$S$36,8,FALSE)</f>
        <v>0</v>
      </c>
      <c r="AN40" s="197" t="str">
        <f t="shared" si="8"/>
        <v>EMA$$$5</v>
      </c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</row>
    <row r="41" spans="1:125">
      <c r="A41" s="365"/>
      <c r="B41" s="365"/>
      <c r="C41" s="366"/>
      <c r="D41" s="365"/>
      <c r="E41" s="365"/>
      <c r="F41" s="365"/>
      <c r="G41" s="367"/>
      <c r="H41" s="365"/>
      <c r="I41" s="365"/>
      <c r="J41" s="364"/>
      <c r="K41" s="364"/>
      <c r="L41" s="364"/>
      <c r="M41" s="364"/>
      <c r="N41" s="364"/>
      <c r="O41" s="364"/>
      <c r="P41" s="364"/>
      <c r="Q41" s="364"/>
      <c r="R41" s="387"/>
      <c r="S41" s="364"/>
      <c r="T41" s="364"/>
      <c r="U41" s="364"/>
      <c r="V41" s="364"/>
      <c r="W41" s="364"/>
      <c r="X41" s="364"/>
      <c r="Y41" s="387"/>
      <c r="Z41" s="379"/>
      <c r="AA41" s="379"/>
      <c r="AB41" s="388"/>
      <c r="AC41" s="171" t="str">
        <f t="shared" si="7"/>
        <v>EMA--</v>
      </c>
      <c r="AF41" s="171" t="str">
        <f>'A_LTS MASTER_DATA'!$W$3&amp;(_xlfn.BASE((COUNTA($F$8:$F41)*('A_LTS MASTER_DATA'!$V$3)-('A_LTS MASTER_DATA'!$V$3)+('A_LTS MASTER_DATA'!$T$3)+(SUM($AH$8:$AH41)*'A_LTS MASTER_DATA'!$V$3)),36,2)&amp;'A_LTS MASTER_DATA'!T$2&amp;'A_LTS MASTER_DATA'!$X$3)</f>
        <v>0CL258W1MA</v>
      </c>
      <c r="AG41" s="171" t="str">
        <f>'A_LTS MASTER_DATA'!$W$3&amp;(_xlfn.BASE((COUNTA($F$8:$F41)*('A_LTS MASTER_DATA'!$V$3)-('A_LTS MASTER_DATA'!$V$3)+('A_LTS MASTER_DATA'!$U$3)+(SUM($AH$8:$AH41)*'A_LTS MASTER_DATA'!$V$3)),36,2)&amp;'A_LTS MASTER_DATA'!U$2&amp;'A_LTS MASTER_DATA'!$X$3)</f>
        <v>0CL259E1MA</v>
      </c>
      <c r="AI41" s="179" t="e">
        <f>(COUNTIF($F$8:$F41,VLOOKUP($F41,'A_LTS MASTER_DATA'!$L$3:$S$36,1,FALSE))*VLOOKUP($F41,'A_LTS MASTER_DATA'!$L$3:$S$36,5,FALSE))-VLOOKUP($F41,'A_LTS MASTER_DATA'!$L$3:$S$36,5,FALSE)+VLOOKUP($F41,'A_LTS MASTER_DATA'!$L$3:$S$36,8,FALSE)</f>
        <v>#N/A</v>
      </c>
      <c r="AJ41" s="179" t="e">
        <f>(COUNTIF($F$8:$F41,VLOOKUP($F41,'A_LTS MASTER_DATA'!$L$3:$S$36,1,FALSE))*VLOOKUP($F41,'A_LTS MASTER_DATA'!$L$3:$S$36,5,FALSE))-VLOOKUP($F41,'A_LTS MASTER_DATA'!$L$3:$S$36,5,FALSE)+VLOOKUP($F41,'A_LTS MASTER_DATA'!$L$3:$S$36,8,FALSE)</f>
        <v>#N/A</v>
      </c>
      <c r="AN41" s="197" t="str">
        <f t="shared" si="8"/>
        <v>EMA</v>
      </c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  <c r="DA41" s="279"/>
      <c r="DB41" s="279"/>
      <c r="DC41" s="279"/>
      <c r="DD41" s="279"/>
      <c r="DE41" s="279"/>
      <c r="DF41" s="279"/>
      <c r="DG41" s="279"/>
      <c r="DH41" s="279"/>
      <c r="DI41" s="279"/>
      <c r="DJ41" s="279"/>
      <c r="DK41" s="279"/>
      <c r="DL41" s="279"/>
      <c r="DM41" s="279"/>
      <c r="DN41" s="279"/>
      <c r="DO41" s="279"/>
      <c r="DP41" s="279"/>
      <c r="DQ41" s="279"/>
      <c r="DR41" s="279"/>
      <c r="DS41" s="279"/>
      <c r="DT41" s="279"/>
      <c r="DU41" s="279"/>
    </row>
    <row r="42" spans="1:125">
      <c r="A42" s="365"/>
      <c r="B42" s="365"/>
      <c r="C42" s="366"/>
      <c r="D42" s="365"/>
      <c r="E42" s="365"/>
      <c r="F42" s="365"/>
      <c r="G42" s="367"/>
      <c r="H42" s="365"/>
      <c r="I42" s="365"/>
      <c r="J42" s="364"/>
      <c r="K42" s="364"/>
      <c r="L42" s="364"/>
      <c r="M42" s="364"/>
      <c r="N42" s="364"/>
      <c r="O42" s="364"/>
      <c r="P42" s="364"/>
      <c r="Q42" s="364"/>
      <c r="R42" s="387"/>
      <c r="S42" s="364"/>
      <c r="T42" s="364"/>
      <c r="U42" s="364"/>
      <c r="V42" s="364"/>
      <c r="W42" s="364"/>
      <c r="X42" s="364"/>
      <c r="Y42" s="387"/>
      <c r="Z42" s="379"/>
      <c r="AA42" s="379"/>
      <c r="AB42" s="388"/>
      <c r="AC42" s="171" t="str">
        <f t="shared" si="7"/>
        <v>EMA--</v>
      </c>
      <c r="AF42" s="171" t="str">
        <f>'A_LTS MASTER_DATA'!$W$3&amp;(_xlfn.BASE((COUNTA($F$8:$F42)*('A_LTS MASTER_DATA'!$V$3)-('A_LTS MASTER_DATA'!$V$3)+('A_LTS MASTER_DATA'!$T$3)+(SUM($AH$8:$AH42)*'A_LTS MASTER_DATA'!$V$3)),36,2)&amp;'A_LTS MASTER_DATA'!T$2&amp;'A_LTS MASTER_DATA'!$X$3)</f>
        <v>0CL258W1MA</v>
      </c>
      <c r="AG42" s="171" t="str">
        <f>'A_LTS MASTER_DATA'!$W$3&amp;(_xlfn.BASE((COUNTA($F$8:$F42)*('A_LTS MASTER_DATA'!$V$3)-('A_LTS MASTER_DATA'!$V$3)+('A_LTS MASTER_DATA'!$U$3)+(SUM($AH$8:$AH42)*'A_LTS MASTER_DATA'!$V$3)),36,2)&amp;'A_LTS MASTER_DATA'!U$2&amp;'A_LTS MASTER_DATA'!$X$3)</f>
        <v>0CL259E1MA</v>
      </c>
      <c r="AI42" s="179" t="e">
        <f>(COUNTIF($F$8:$F42,VLOOKUP($F42,'A_LTS MASTER_DATA'!$L$3:$S$36,1,FALSE))*VLOOKUP($F42,'A_LTS MASTER_DATA'!$L$3:$S$36,5,FALSE))-VLOOKUP($F42,'A_LTS MASTER_DATA'!$L$3:$S$36,5,FALSE)+VLOOKUP($F42,'A_LTS MASTER_DATA'!$L$3:$S$36,8,FALSE)</f>
        <v>#N/A</v>
      </c>
      <c r="AJ42" s="179" t="e">
        <f>(COUNTIF($F$8:$F42,VLOOKUP($F42,'A_LTS MASTER_DATA'!$L$3:$S$36,1,FALSE))*VLOOKUP($F42,'A_LTS MASTER_DATA'!$L$3:$S$36,5,FALSE))-VLOOKUP($F42,'A_LTS MASTER_DATA'!$L$3:$S$36,5,FALSE)+VLOOKUP($F42,'A_LTS MASTER_DATA'!$L$3:$S$36,8,FALSE)</f>
        <v>#N/A</v>
      </c>
      <c r="AN42" s="197" t="str">
        <f t="shared" si="8"/>
        <v>EMA</v>
      </c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/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279"/>
      <c r="DT42" s="279"/>
      <c r="DU42" s="279"/>
    </row>
    <row r="43" spans="1:125" ht="15.75">
      <c r="A43" s="280" t="s">
        <v>8</v>
      </c>
      <c r="AC43" s="171" t="str">
        <f t="shared" si="7"/>
        <v>EMA--</v>
      </c>
      <c r="AF43" s="171" t="str">
        <f>'A_LTS MASTER_DATA'!$W$3&amp;(_xlfn.BASE((COUNTA($F$8:$F43)*('A_LTS MASTER_DATA'!$V$3)-('A_LTS MASTER_DATA'!$V$3)+('A_LTS MASTER_DATA'!$T$3)+(SUM($AH$8:$AH43)*'A_LTS MASTER_DATA'!$V$3)),36,2)&amp;'A_LTS MASTER_DATA'!T$2&amp;'A_LTS MASTER_DATA'!$X$3)</f>
        <v>0CL258W1MA</v>
      </c>
      <c r="AG43" s="171" t="str">
        <f>'A_LTS MASTER_DATA'!$W$3&amp;(_xlfn.BASE((COUNTA($F$8:$F43)*('A_LTS MASTER_DATA'!$V$3)-('A_LTS MASTER_DATA'!$V$3)+('A_LTS MASTER_DATA'!$U$3)+(SUM($AH$8:$AH43)*'A_LTS MASTER_DATA'!$V$3)),36,2)&amp;'A_LTS MASTER_DATA'!U$2&amp;'A_LTS MASTER_DATA'!$X$3)</f>
        <v>0CL259E1MA</v>
      </c>
      <c r="AI43" s="179" t="e">
        <f>(COUNTIF($F$8:$F43,VLOOKUP($F43,'A_LTS MASTER_DATA'!$L$3:$S$36,1,FALSE))*VLOOKUP($F43,'A_LTS MASTER_DATA'!$L$3:$S$36,5,FALSE))-VLOOKUP($F43,'A_LTS MASTER_DATA'!$L$3:$S$36,5,FALSE)+VLOOKUP($F43,'A_LTS MASTER_DATA'!$L$3:$S$36,8,FALSE)</f>
        <v>#N/A</v>
      </c>
      <c r="AJ43" s="179" t="e">
        <f>(COUNTIF($F$8:$F43,VLOOKUP($F43,'A_LTS MASTER_DATA'!$L$3:$S$36,1,FALSE))*VLOOKUP($F43,'A_LTS MASTER_DATA'!$L$3:$S$36,5,FALSE))-VLOOKUP($F43,'A_LTS MASTER_DATA'!$L$3:$S$36,5,FALSE)+VLOOKUP($F43,'A_LTS MASTER_DATA'!$L$3:$S$36,8,FALSE)</f>
        <v>#N/A</v>
      </c>
      <c r="AN43" s="197" t="str">
        <f t="shared" si="8"/>
        <v>EMA</v>
      </c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9"/>
      <c r="CM43" s="279"/>
      <c r="CN43" s="279"/>
      <c r="CO43" s="279"/>
      <c r="CP43" s="279"/>
      <c r="CQ43" s="279"/>
      <c r="CR43" s="279"/>
      <c r="CS43" s="279"/>
      <c r="CT43" s="279"/>
      <c r="CU43" s="279"/>
      <c r="CV43" s="279"/>
      <c r="CW43" s="279"/>
      <c r="CX43" s="279"/>
      <c r="CY43" s="279"/>
      <c r="CZ43" s="279"/>
      <c r="DA43" s="279"/>
      <c r="DB43" s="279"/>
      <c r="DC43" s="279"/>
      <c r="DD43" s="279"/>
      <c r="DE43" s="279"/>
      <c r="DF43" s="279"/>
      <c r="DG43" s="279"/>
      <c r="DH43" s="279"/>
      <c r="DI43" s="279"/>
      <c r="DJ43" s="279"/>
      <c r="DK43" s="279"/>
      <c r="DL43" s="279"/>
      <c r="DM43" s="279"/>
      <c r="DN43" s="279"/>
      <c r="DO43" s="279"/>
      <c r="DP43" s="279"/>
      <c r="DQ43" s="279"/>
      <c r="DR43" s="279"/>
      <c r="DS43" s="279"/>
      <c r="DT43" s="279"/>
      <c r="DU43" s="279"/>
    </row>
    <row r="44" spans="1:125">
      <c r="A44" s="183"/>
      <c r="AI44" s="179" t="e">
        <f>(COUNTIF($F$8:$F44,VLOOKUP($F44,'A_LTS MASTER_DATA'!$L$3:$S$36,1,FALSE))*VLOOKUP($F44,'A_LTS MASTER_DATA'!$L$3:$S$36,5,FALSE))-VLOOKUP($F44,'A_LTS MASTER_DATA'!$L$3:$S$36,5,FALSE)+VLOOKUP($F44,'A_LTS MASTER_DATA'!$L$3:$S$36,8,FALSE)</f>
        <v>#N/A</v>
      </c>
      <c r="AJ44" s="179" t="e">
        <f>(COUNTIF($F$8:$F44,VLOOKUP($F44,'A_LTS MASTER_DATA'!$L$3:$S$36,1,FALSE))*VLOOKUP($F44,'A_LTS MASTER_DATA'!$L$3:$S$36,5,FALSE))-VLOOKUP($F44,'A_LTS MASTER_DATA'!$L$3:$S$36,5,FALSE)+VLOOKUP($F44,'A_LTS MASTER_DATA'!$L$3:$S$36,8,FALSE)</f>
        <v>#N/A</v>
      </c>
      <c r="AN44" s="202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  <c r="DI44" s="279"/>
      <c r="DJ44" s="279"/>
      <c r="DK44" s="279"/>
      <c r="DL44" s="279"/>
      <c r="DM44" s="279"/>
      <c r="DN44" s="279"/>
      <c r="DO44" s="279"/>
      <c r="DP44" s="279"/>
      <c r="DQ44" s="279"/>
      <c r="DR44" s="279"/>
      <c r="DS44" s="279"/>
      <c r="DT44" s="279"/>
      <c r="DU44" s="279"/>
    </row>
    <row r="45" spans="1:125">
      <c r="B45" s="281" t="s">
        <v>5564</v>
      </c>
      <c r="O45" s="281"/>
      <c r="Z45" s="187"/>
      <c r="AA45" s="187"/>
      <c r="AI45" s="179" t="e">
        <f>(COUNTIF($F$8:$F45,VLOOKUP($F45,'A_LTS MASTER_DATA'!$L$3:$S$36,1,FALSE))*VLOOKUP($F45,'A_LTS MASTER_DATA'!$L$3:$S$36,5,FALSE))-VLOOKUP($F45,'A_LTS MASTER_DATA'!$L$3:$S$36,5,FALSE)+VLOOKUP($F45,'A_LTS MASTER_DATA'!$L$3:$S$36,8,FALSE)</f>
        <v>#N/A</v>
      </c>
      <c r="AJ45" s="179" t="e">
        <f>(COUNTIF($F$8:$F45,VLOOKUP($F45,'A_LTS MASTER_DATA'!$L$3:$S$36,1,FALSE))*VLOOKUP($F45,'A_LTS MASTER_DATA'!$L$3:$S$36,5,FALSE))-VLOOKUP($F45,'A_LTS MASTER_DATA'!$L$3:$S$36,5,FALSE)+VLOOKUP($F45,'A_LTS MASTER_DATA'!$L$3:$S$36,8,FALSE)</f>
        <v>#N/A</v>
      </c>
      <c r="AN45" s="202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9"/>
      <c r="CM45" s="279"/>
      <c r="CN45" s="279"/>
      <c r="CO45" s="279"/>
      <c r="CP45" s="279"/>
      <c r="CQ45" s="279"/>
      <c r="CR45" s="279"/>
      <c r="CS45" s="279"/>
      <c r="CT45" s="279"/>
      <c r="CU45" s="279"/>
      <c r="CV45" s="279"/>
      <c r="CW45" s="279"/>
      <c r="CX45" s="279"/>
      <c r="CY45" s="279"/>
      <c r="CZ45" s="279"/>
      <c r="DA45" s="279"/>
      <c r="DB45" s="279"/>
      <c r="DC45" s="279"/>
      <c r="DD45" s="279"/>
      <c r="DE45" s="279"/>
      <c r="DF45" s="279"/>
      <c r="DG45" s="279"/>
      <c r="DH45" s="279"/>
      <c r="DI45" s="279"/>
      <c r="DJ45" s="279"/>
      <c r="DK45" s="279"/>
      <c r="DL45" s="279"/>
      <c r="DM45" s="279"/>
      <c r="DN45" s="279"/>
      <c r="DO45" s="279"/>
      <c r="DP45" s="279"/>
      <c r="DQ45" s="279"/>
      <c r="DR45" s="279"/>
      <c r="DS45" s="279"/>
      <c r="DT45" s="279"/>
      <c r="DU45" s="279"/>
    </row>
    <row r="46" spans="1:125">
      <c r="A46" s="282"/>
      <c r="B46" s="282"/>
      <c r="C46" s="282"/>
      <c r="D46" s="282"/>
      <c r="E46" s="283" t="s">
        <v>5548</v>
      </c>
      <c r="F46" s="282"/>
      <c r="G46" s="282" t="s">
        <v>5490</v>
      </c>
      <c r="H46" s="282"/>
      <c r="I46" s="282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 t="s">
        <v>5488</v>
      </c>
      <c r="AA46" s="284" t="s">
        <v>5489</v>
      </c>
      <c r="AI46" s="179" t="e">
        <f>(COUNTIF($F$8:$F46,VLOOKUP($F46,'A_LTS MASTER_DATA'!$L$3:$S$36,1,FALSE))*VLOOKUP($F46,'A_LTS MASTER_DATA'!$L$3:$S$36,5,FALSE))-VLOOKUP($F46,'A_LTS MASTER_DATA'!$L$3:$S$36,5,FALSE)+VLOOKUP($F46,'A_LTS MASTER_DATA'!$L$3:$S$36,8,FALSE)</f>
        <v>#N/A</v>
      </c>
      <c r="AJ46" s="179" t="e">
        <f>(COUNTIF($F$8:$F46,VLOOKUP($F46,'A_LTS MASTER_DATA'!$L$3:$S$36,1,FALSE))*VLOOKUP($F46,'A_LTS MASTER_DATA'!$L$3:$S$36,5,FALSE))-VLOOKUP($F46,'A_LTS MASTER_DATA'!$L$3:$S$36,5,FALSE)+VLOOKUP($F46,'A_LTS MASTER_DATA'!$L$3:$S$36,8,FALSE)</f>
        <v>#N/A</v>
      </c>
      <c r="AN46" s="202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  <c r="DA46" s="279"/>
      <c r="DB46" s="279"/>
      <c r="DC46" s="279"/>
      <c r="DD46" s="279"/>
      <c r="DE46" s="279"/>
      <c r="DF46" s="279"/>
      <c r="DG46" s="279"/>
      <c r="DH46" s="279"/>
      <c r="DI46" s="279"/>
      <c r="DJ46" s="279"/>
      <c r="DK46" s="279"/>
      <c r="DL46" s="279"/>
      <c r="DM46" s="279"/>
      <c r="DN46" s="279"/>
      <c r="DO46" s="279"/>
      <c r="DP46" s="279"/>
      <c r="DQ46" s="279"/>
      <c r="DR46" s="279"/>
      <c r="DS46" s="279"/>
      <c r="DT46" s="279"/>
      <c r="DU46" s="279"/>
    </row>
    <row r="47" spans="1:125">
      <c r="B47" s="285"/>
      <c r="E47" s="286"/>
      <c r="Z47" s="187"/>
      <c r="AA47" s="187"/>
      <c r="AI47" s="179" t="e">
        <f>(COUNTIF($F$8:$F47,VLOOKUP($F47,'A_LTS MASTER_DATA'!$L$3:$S$36,1,FALSE))*VLOOKUP($F47,'A_LTS MASTER_DATA'!$L$3:$S$36,5,FALSE))-VLOOKUP($F47,'A_LTS MASTER_DATA'!$L$3:$S$36,5,FALSE)+VLOOKUP($F47,'A_LTS MASTER_DATA'!$L$3:$S$36,8,FALSE)</f>
        <v>#N/A</v>
      </c>
      <c r="AJ47" s="179" t="e">
        <f>(COUNTIF($F$8:$F47,VLOOKUP($F47,'A_LTS MASTER_DATA'!$L$3:$S$36,1,FALSE))*VLOOKUP($F47,'A_LTS MASTER_DATA'!$L$3:$S$36,5,FALSE))-VLOOKUP($F47,'A_LTS MASTER_DATA'!$L$3:$S$36,5,FALSE)+VLOOKUP($F47,'A_LTS MASTER_DATA'!$L$3:$S$36,8,FALSE)</f>
        <v>#N/A</v>
      </c>
      <c r="AN47" s="202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9"/>
      <c r="CM47" s="279"/>
      <c r="CN47" s="279"/>
      <c r="CO47" s="279"/>
      <c r="CP47" s="279"/>
      <c r="CQ47" s="279"/>
      <c r="CR47" s="279"/>
      <c r="CS47" s="279"/>
      <c r="CT47" s="279"/>
      <c r="CU47" s="279"/>
      <c r="CV47" s="279"/>
      <c r="CW47" s="279"/>
      <c r="CX47" s="279"/>
      <c r="CY47" s="279"/>
      <c r="CZ47" s="279"/>
      <c r="DA47" s="279"/>
      <c r="DB47" s="279"/>
      <c r="DC47" s="279"/>
      <c r="DD47" s="279"/>
      <c r="DE47" s="279"/>
      <c r="DF47" s="279"/>
      <c r="DG47" s="279"/>
      <c r="DH47" s="279"/>
      <c r="DI47" s="279"/>
      <c r="DJ47" s="279"/>
      <c r="DK47" s="279"/>
      <c r="DL47" s="279"/>
      <c r="DM47" s="279"/>
      <c r="DN47" s="279"/>
      <c r="DO47" s="279"/>
      <c r="DP47" s="279"/>
      <c r="DQ47" s="279"/>
      <c r="DR47" s="279"/>
      <c r="DS47" s="279"/>
      <c r="DT47" s="279"/>
      <c r="DU47" s="279"/>
    </row>
    <row r="48" spans="1:125">
      <c r="B48" s="179" t="s">
        <v>5596</v>
      </c>
      <c r="E48" s="287" t="str">
        <f t="shared" ref="E48:E79" si="15">IF(B48="","",VLOOKUP(B48,AB$2:AN$1048576,2,FALSE))</f>
        <v>EMA-$$$-1</v>
      </c>
      <c r="G48" s="179" t="s">
        <v>68</v>
      </c>
      <c r="AM48" s="288" t="str">
        <f t="shared" ref="AM48:AM111" si="16">G48</f>
        <v>BLANK</v>
      </c>
      <c r="AN48" s="202" t="str">
        <f t="shared" ref="AN48:AN111" si="17">$F$4&amp;TEXT("-",1)&amp;F48&amp;TEXT("-",1)&amp;G48</f>
        <v>EMA--BLANK</v>
      </c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</row>
    <row r="49" spans="2:125">
      <c r="B49" s="179" t="s">
        <v>5606</v>
      </c>
      <c r="E49" s="287" t="str">
        <f t="shared" si="15"/>
        <v>EMA-OGZ-168E</v>
      </c>
      <c r="G49" s="179" t="s">
        <v>5607</v>
      </c>
      <c r="AM49" s="288" t="str">
        <f t="shared" si="16"/>
        <v>DD after MED rotation</v>
      </c>
      <c r="AN49" s="202" t="str">
        <f t="shared" si="17"/>
        <v>EMA--DD after MED rotation</v>
      </c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9"/>
      <c r="CM49" s="279"/>
      <c r="CN49" s="279"/>
      <c r="CO49" s="279"/>
      <c r="CP49" s="279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  <c r="DA49" s="279"/>
      <c r="DB49" s="279"/>
      <c r="DC49" s="279"/>
      <c r="DD49" s="279"/>
      <c r="DE49" s="279"/>
      <c r="DF49" s="279"/>
      <c r="DG49" s="279"/>
      <c r="DH49" s="279"/>
      <c r="DI49" s="279"/>
      <c r="DJ49" s="279"/>
      <c r="DK49" s="279"/>
      <c r="DL49" s="279"/>
      <c r="DM49" s="279"/>
      <c r="DN49" s="279"/>
      <c r="DO49" s="279"/>
      <c r="DP49" s="279"/>
      <c r="DQ49" s="279"/>
      <c r="DR49" s="279"/>
      <c r="DS49" s="279"/>
      <c r="DT49" s="279"/>
      <c r="DU49" s="279"/>
    </row>
    <row r="50" spans="2:125">
      <c r="E50" s="287" t="str">
        <f t="shared" si="15"/>
        <v/>
      </c>
      <c r="AM50" s="288">
        <f t="shared" si="16"/>
        <v>0</v>
      </c>
      <c r="AN50" s="202" t="str">
        <f t="shared" si="17"/>
        <v>EMA--</v>
      </c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9"/>
      <c r="CM50" s="279"/>
      <c r="CN50" s="279"/>
      <c r="CO50" s="279"/>
      <c r="CP50" s="279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  <c r="DA50" s="279"/>
      <c r="DB50" s="279"/>
      <c r="DC50" s="279"/>
      <c r="DD50" s="279"/>
      <c r="DE50" s="279"/>
      <c r="DF50" s="279"/>
      <c r="DG50" s="279"/>
      <c r="DH50" s="279"/>
      <c r="DI50" s="279"/>
      <c r="DJ50" s="279"/>
      <c r="DK50" s="279"/>
      <c r="DL50" s="279"/>
      <c r="DM50" s="279"/>
      <c r="DN50" s="279"/>
      <c r="DO50" s="279"/>
      <c r="DP50" s="279"/>
      <c r="DQ50" s="279"/>
      <c r="DR50" s="279"/>
      <c r="DS50" s="279"/>
      <c r="DT50" s="279"/>
      <c r="DU50" s="279"/>
    </row>
    <row r="51" spans="2:125">
      <c r="E51" s="287" t="str">
        <f t="shared" si="15"/>
        <v/>
      </c>
      <c r="AM51" s="288">
        <f t="shared" si="16"/>
        <v>0</v>
      </c>
      <c r="AN51" s="202" t="str">
        <f t="shared" si="17"/>
        <v>EMA--</v>
      </c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9"/>
      <c r="CM51" s="279"/>
      <c r="CN51" s="279"/>
      <c r="CO51" s="279"/>
      <c r="CP51" s="279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79"/>
      <c r="DI51" s="279"/>
      <c r="DJ51" s="279"/>
      <c r="DK51" s="279"/>
      <c r="DL51" s="279"/>
      <c r="DM51" s="279"/>
      <c r="DN51" s="279"/>
      <c r="DO51" s="279"/>
      <c r="DP51" s="279"/>
      <c r="DQ51" s="279"/>
      <c r="DR51" s="279"/>
      <c r="DS51" s="279"/>
      <c r="DT51" s="279"/>
      <c r="DU51" s="279"/>
    </row>
    <row r="52" spans="2:125">
      <c r="E52" s="287" t="str">
        <f t="shared" si="15"/>
        <v/>
      </c>
      <c r="AM52" s="288">
        <f t="shared" si="16"/>
        <v>0</v>
      </c>
      <c r="AN52" s="202" t="str">
        <f t="shared" si="17"/>
        <v>EMA--</v>
      </c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9"/>
      <c r="CM52" s="279"/>
      <c r="CN52" s="279"/>
      <c r="CO52" s="279"/>
      <c r="CP52" s="279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  <c r="DA52" s="279"/>
      <c r="DB52" s="279"/>
      <c r="DC52" s="279"/>
      <c r="DD52" s="279"/>
      <c r="DE52" s="279"/>
      <c r="DF52" s="279"/>
      <c r="DG52" s="279"/>
      <c r="DH52" s="279"/>
      <c r="DI52" s="279"/>
      <c r="DJ52" s="279"/>
      <c r="DK52" s="279"/>
      <c r="DL52" s="279"/>
      <c r="DM52" s="279"/>
      <c r="DN52" s="279"/>
      <c r="DO52" s="279"/>
      <c r="DP52" s="279"/>
      <c r="DQ52" s="279"/>
      <c r="DR52" s="279"/>
      <c r="DS52" s="279"/>
      <c r="DT52" s="279"/>
      <c r="DU52" s="279"/>
    </row>
    <row r="53" spans="2:125">
      <c r="E53" s="287" t="str">
        <f t="shared" si="15"/>
        <v/>
      </c>
      <c r="AM53" s="288">
        <f t="shared" si="16"/>
        <v>0</v>
      </c>
      <c r="AN53" s="202" t="str">
        <f t="shared" si="17"/>
        <v>EMA--</v>
      </c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9"/>
      <c r="CM53" s="279"/>
      <c r="CN53" s="279"/>
      <c r="CO53" s="279"/>
      <c r="CP53" s="279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  <c r="DA53" s="279"/>
      <c r="DB53" s="279"/>
      <c r="DC53" s="279"/>
      <c r="DD53" s="279"/>
      <c r="DE53" s="279"/>
      <c r="DF53" s="279"/>
      <c r="DG53" s="279"/>
      <c r="DH53" s="279"/>
      <c r="DI53" s="279"/>
      <c r="DJ53" s="279"/>
      <c r="DK53" s="279"/>
      <c r="DL53" s="279"/>
      <c r="DM53" s="279"/>
      <c r="DN53" s="279"/>
      <c r="DO53" s="279"/>
      <c r="DP53" s="279"/>
      <c r="DQ53" s="279"/>
      <c r="DR53" s="279"/>
      <c r="DS53" s="279"/>
      <c r="DT53" s="279"/>
      <c r="DU53" s="279"/>
    </row>
    <row r="54" spans="2:125">
      <c r="E54" s="287" t="str">
        <f t="shared" si="15"/>
        <v/>
      </c>
      <c r="AM54" s="288">
        <f t="shared" si="16"/>
        <v>0</v>
      </c>
      <c r="AN54" s="202" t="str">
        <f t="shared" si="17"/>
        <v>EMA--</v>
      </c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9"/>
      <c r="CM54" s="279"/>
      <c r="CN54" s="279"/>
      <c r="CO54" s="279"/>
      <c r="CP54" s="279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79"/>
      <c r="DI54" s="279"/>
      <c r="DJ54" s="279"/>
      <c r="DK54" s="279"/>
      <c r="DL54" s="279"/>
      <c r="DM54" s="279"/>
      <c r="DN54" s="279"/>
      <c r="DO54" s="279"/>
      <c r="DP54" s="279"/>
      <c r="DQ54" s="279"/>
      <c r="DR54" s="279"/>
      <c r="DS54" s="279"/>
      <c r="DT54" s="279"/>
      <c r="DU54" s="279"/>
    </row>
    <row r="55" spans="2:125">
      <c r="E55" s="287" t="str">
        <f t="shared" si="15"/>
        <v/>
      </c>
      <c r="AM55" s="288">
        <f t="shared" si="16"/>
        <v>0</v>
      </c>
      <c r="AN55" s="202" t="str">
        <f t="shared" si="17"/>
        <v>EMA--</v>
      </c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9"/>
      <c r="CM55" s="279"/>
      <c r="CN55" s="279"/>
      <c r="CO55" s="279"/>
      <c r="CP55" s="279"/>
      <c r="CQ55" s="279"/>
      <c r="CR55" s="279"/>
      <c r="CS55" s="279"/>
      <c r="CT55" s="279"/>
      <c r="CU55" s="279"/>
      <c r="CV55" s="279"/>
      <c r="CW55" s="279"/>
      <c r="CX55" s="279"/>
      <c r="CY55" s="279"/>
      <c r="CZ55" s="279"/>
      <c r="DA55" s="279"/>
      <c r="DB55" s="279"/>
      <c r="DC55" s="279"/>
      <c r="DD55" s="279"/>
      <c r="DE55" s="279"/>
      <c r="DF55" s="279"/>
      <c r="DG55" s="279"/>
      <c r="DH55" s="279"/>
      <c r="DI55" s="279"/>
      <c r="DJ55" s="279"/>
      <c r="DK55" s="279"/>
      <c r="DL55" s="279"/>
      <c r="DM55" s="279"/>
      <c r="DN55" s="279"/>
      <c r="DO55" s="279"/>
      <c r="DP55" s="279"/>
      <c r="DQ55" s="279"/>
      <c r="DR55" s="279"/>
      <c r="DS55" s="279"/>
      <c r="DT55" s="279"/>
      <c r="DU55" s="279"/>
    </row>
    <row r="56" spans="2:125">
      <c r="E56" s="287" t="str">
        <f t="shared" si="15"/>
        <v/>
      </c>
      <c r="AM56" s="288">
        <f t="shared" si="16"/>
        <v>0</v>
      </c>
      <c r="AN56" s="202" t="str">
        <f t="shared" si="17"/>
        <v>EMA--</v>
      </c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</row>
    <row r="57" spans="2:125">
      <c r="E57" s="287" t="str">
        <f t="shared" si="15"/>
        <v/>
      </c>
      <c r="AM57" s="288">
        <f t="shared" si="16"/>
        <v>0</v>
      </c>
      <c r="AN57" s="202" t="str">
        <f t="shared" si="17"/>
        <v>EMA--</v>
      </c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9"/>
      <c r="CM57" s="279"/>
      <c r="CN57" s="279"/>
      <c r="CO57" s="279"/>
      <c r="CP57" s="279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  <c r="DA57" s="279"/>
      <c r="DB57" s="279"/>
      <c r="DC57" s="279"/>
      <c r="DD57" s="279"/>
      <c r="DE57" s="279"/>
      <c r="DF57" s="279"/>
      <c r="DG57" s="279"/>
      <c r="DH57" s="279"/>
      <c r="DI57" s="279"/>
      <c r="DJ57" s="279"/>
      <c r="DK57" s="279"/>
      <c r="DL57" s="279"/>
      <c r="DM57" s="279"/>
      <c r="DN57" s="279"/>
      <c r="DO57" s="279"/>
      <c r="DP57" s="279"/>
      <c r="DQ57" s="279"/>
      <c r="DR57" s="279"/>
      <c r="DS57" s="279"/>
      <c r="DT57" s="279"/>
      <c r="DU57" s="279"/>
    </row>
    <row r="58" spans="2:125">
      <c r="E58" s="287" t="str">
        <f t="shared" si="15"/>
        <v/>
      </c>
      <c r="AM58" s="288">
        <f t="shared" si="16"/>
        <v>0</v>
      </c>
      <c r="AN58" s="202" t="str">
        <f t="shared" si="17"/>
        <v>EMA--</v>
      </c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</row>
    <row r="59" spans="2:125">
      <c r="E59" s="287" t="str">
        <f t="shared" si="15"/>
        <v/>
      </c>
      <c r="AM59" s="288">
        <f t="shared" si="16"/>
        <v>0</v>
      </c>
      <c r="AN59" s="202" t="str">
        <f t="shared" si="17"/>
        <v>EMA--</v>
      </c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</row>
    <row r="60" spans="2:125">
      <c r="E60" s="287" t="str">
        <f t="shared" si="15"/>
        <v/>
      </c>
      <c r="AM60" s="288">
        <f t="shared" si="16"/>
        <v>0</v>
      </c>
      <c r="AN60" s="202" t="str">
        <f t="shared" si="17"/>
        <v>EMA--</v>
      </c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  <c r="CV60" s="279"/>
      <c r="CW60" s="279"/>
      <c r="CX60" s="279"/>
      <c r="CY60" s="279"/>
      <c r="CZ60" s="279"/>
      <c r="DA60" s="279"/>
      <c r="DB60" s="279"/>
      <c r="DC60" s="279"/>
      <c r="DD60" s="279"/>
      <c r="DE60" s="279"/>
      <c r="DF60" s="279"/>
      <c r="DG60" s="279"/>
      <c r="DH60" s="279"/>
      <c r="DI60" s="279"/>
      <c r="DJ60" s="279"/>
      <c r="DK60" s="279"/>
      <c r="DL60" s="279"/>
      <c r="DM60" s="279"/>
      <c r="DN60" s="279"/>
      <c r="DO60" s="279"/>
      <c r="DP60" s="279"/>
      <c r="DQ60" s="279"/>
      <c r="DR60" s="279"/>
      <c r="DS60" s="279"/>
      <c r="DT60" s="279"/>
      <c r="DU60" s="279"/>
    </row>
    <row r="61" spans="2:125">
      <c r="E61" s="287" t="str">
        <f t="shared" si="15"/>
        <v/>
      </c>
      <c r="AM61" s="288">
        <f t="shared" si="16"/>
        <v>0</v>
      </c>
      <c r="AN61" s="202" t="str">
        <f t="shared" si="17"/>
        <v>EMA--</v>
      </c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  <c r="DA61" s="279"/>
      <c r="DB61" s="279"/>
      <c r="DC61" s="279"/>
      <c r="DD61" s="279"/>
      <c r="DE61" s="279"/>
      <c r="DF61" s="279"/>
      <c r="DG61" s="279"/>
      <c r="DH61" s="279"/>
      <c r="DI61" s="279"/>
      <c r="DJ61" s="279"/>
      <c r="DK61" s="279"/>
      <c r="DL61" s="279"/>
      <c r="DM61" s="279"/>
      <c r="DN61" s="279"/>
      <c r="DO61" s="279"/>
      <c r="DP61" s="279"/>
      <c r="DQ61" s="279"/>
      <c r="DR61" s="279"/>
      <c r="DS61" s="279"/>
      <c r="DT61" s="279"/>
      <c r="DU61" s="279"/>
    </row>
    <row r="62" spans="2:125">
      <c r="E62" s="287" t="str">
        <f t="shared" si="15"/>
        <v/>
      </c>
      <c r="AM62" s="288">
        <f t="shared" si="16"/>
        <v>0</v>
      </c>
      <c r="AN62" s="202" t="str">
        <f t="shared" si="17"/>
        <v>EMA--</v>
      </c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9"/>
      <c r="CM62" s="279"/>
      <c r="CN62" s="279"/>
      <c r="CO62" s="279"/>
      <c r="CP62" s="279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  <c r="DA62" s="279"/>
      <c r="DB62" s="279"/>
      <c r="DC62" s="279"/>
      <c r="DD62" s="279"/>
      <c r="DE62" s="279"/>
      <c r="DF62" s="279"/>
      <c r="DG62" s="279"/>
      <c r="DH62" s="279"/>
      <c r="DI62" s="279"/>
      <c r="DJ62" s="279"/>
      <c r="DK62" s="279"/>
      <c r="DL62" s="279"/>
      <c r="DM62" s="279"/>
      <c r="DN62" s="279"/>
      <c r="DO62" s="279"/>
      <c r="DP62" s="279"/>
      <c r="DQ62" s="279"/>
      <c r="DR62" s="279"/>
      <c r="DS62" s="279"/>
      <c r="DT62" s="279"/>
      <c r="DU62" s="279"/>
    </row>
    <row r="63" spans="2:125">
      <c r="E63" s="287" t="str">
        <f t="shared" si="15"/>
        <v/>
      </c>
      <c r="AM63" s="288">
        <f t="shared" si="16"/>
        <v>0</v>
      </c>
      <c r="AN63" s="202" t="str">
        <f t="shared" si="17"/>
        <v>EMA--</v>
      </c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9"/>
      <c r="CM63" s="279"/>
      <c r="CN63" s="279"/>
      <c r="CO63" s="279"/>
      <c r="CP63" s="279"/>
      <c r="CQ63" s="279"/>
      <c r="CR63" s="279"/>
      <c r="CS63" s="279"/>
      <c r="CT63" s="279"/>
      <c r="CU63" s="279"/>
      <c r="CV63" s="279"/>
      <c r="CW63" s="279"/>
      <c r="CX63" s="279"/>
      <c r="CY63" s="279"/>
      <c r="CZ63" s="279"/>
      <c r="DA63" s="279"/>
      <c r="DB63" s="279"/>
      <c r="DC63" s="279"/>
      <c r="DD63" s="279"/>
      <c r="DE63" s="279"/>
      <c r="DF63" s="279"/>
      <c r="DG63" s="279"/>
      <c r="DH63" s="279"/>
      <c r="DI63" s="279"/>
      <c r="DJ63" s="279"/>
      <c r="DK63" s="279"/>
      <c r="DL63" s="279"/>
      <c r="DM63" s="279"/>
      <c r="DN63" s="279"/>
      <c r="DO63" s="279"/>
      <c r="DP63" s="279"/>
      <c r="DQ63" s="279"/>
      <c r="DR63" s="279"/>
      <c r="DS63" s="279"/>
      <c r="DT63" s="279"/>
      <c r="DU63" s="279"/>
    </row>
    <row r="64" spans="2:125">
      <c r="E64" s="287" t="str">
        <f t="shared" si="15"/>
        <v/>
      </c>
      <c r="AM64" s="288">
        <f t="shared" si="16"/>
        <v>0</v>
      </c>
      <c r="AN64" s="202" t="str">
        <f t="shared" si="17"/>
        <v>EMA--</v>
      </c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</row>
    <row r="65" spans="5:125">
      <c r="E65" s="287" t="str">
        <f t="shared" si="15"/>
        <v/>
      </c>
      <c r="AM65" s="288">
        <f t="shared" si="16"/>
        <v>0</v>
      </c>
      <c r="AN65" s="202" t="str">
        <f t="shared" si="17"/>
        <v>EMA--</v>
      </c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  <c r="CV65" s="279"/>
      <c r="CW65" s="279"/>
      <c r="CX65" s="279"/>
      <c r="CY65" s="279"/>
      <c r="CZ65" s="279"/>
      <c r="DA65" s="279"/>
      <c r="DB65" s="279"/>
      <c r="DC65" s="279"/>
      <c r="DD65" s="279"/>
      <c r="DE65" s="279"/>
      <c r="DF65" s="279"/>
      <c r="DG65" s="279"/>
      <c r="DH65" s="279"/>
      <c r="DI65" s="279"/>
      <c r="DJ65" s="279"/>
      <c r="DK65" s="279"/>
      <c r="DL65" s="279"/>
      <c r="DM65" s="279"/>
      <c r="DN65" s="279"/>
      <c r="DO65" s="279"/>
      <c r="DP65" s="279"/>
      <c r="DQ65" s="279"/>
      <c r="DR65" s="279"/>
      <c r="DS65" s="279"/>
      <c r="DT65" s="279"/>
      <c r="DU65" s="279"/>
    </row>
    <row r="66" spans="5:125">
      <c r="E66" s="287" t="str">
        <f t="shared" si="15"/>
        <v/>
      </c>
      <c r="AM66" s="288">
        <f t="shared" si="16"/>
        <v>0</v>
      </c>
      <c r="AN66" s="202" t="str">
        <f t="shared" si="17"/>
        <v>EMA--</v>
      </c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9"/>
      <c r="CM66" s="279"/>
      <c r="CN66" s="279"/>
      <c r="CO66" s="279"/>
      <c r="CP66" s="279"/>
      <c r="CQ66" s="279"/>
      <c r="CR66" s="279"/>
      <c r="CS66" s="279"/>
      <c r="CT66" s="279"/>
      <c r="CU66" s="279"/>
      <c r="CV66" s="279"/>
      <c r="CW66" s="279"/>
      <c r="CX66" s="279"/>
      <c r="CY66" s="279"/>
      <c r="CZ66" s="279"/>
      <c r="DA66" s="279"/>
      <c r="DB66" s="279"/>
      <c r="DC66" s="279"/>
      <c r="DD66" s="279"/>
      <c r="DE66" s="279"/>
      <c r="DF66" s="279"/>
      <c r="DG66" s="279"/>
      <c r="DH66" s="279"/>
      <c r="DI66" s="279"/>
      <c r="DJ66" s="279"/>
      <c r="DK66" s="279"/>
      <c r="DL66" s="279"/>
      <c r="DM66" s="279"/>
      <c r="DN66" s="279"/>
      <c r="DO66" s="279"/>
      <c r="DP66" s="279"/>
      <c r="DQ66" s="279"/>
      <c r="DR66" s="279"/>
      <c r="DS66" s="279"/>
      <c r="DT66" s="279"/>
      <c r="DU66" s="279"/>
    </row>
    <row r="67" spans="5:125">
      <c r="E67" s="287" t="str">
        <f t="shared" si="15"/>
        <v/>
      </c>
      <c r="AM67" s="288">
        <f t="shared" si="16"/>
        <v>0</v>
      </c>
      <c r="AN67" s="202" t="str">
        <f t="shared" si="17"/>
        <v>EMA--</v>
      </c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79"/>
      <c r="DM67" s="279"/>
      <c r="DN67" s="279"/>
      <c r="DO67" s="279"/>
      <c r="DP67" s="279"/>
      <c r="DQ67" s="279"/>
      <c r="DR67" s="279"/>
      <c r="DS67" s="279"/>
      <c r="DT67" s="279"/>
      <c r="DU67" s="279"/>
    </row>
    <row r="68" spans="5:125">
      <c r="E68" s="287" t="str">
        <f t="shared" si="15"/>
        <v/>
      </c>
      <c r="AM68" s="288">
        <f t="shared" si="16"/>
        <v>0</v>
      </c>
      <c r="AN68" s="202" t="str">
        <f t="shared" si="17"/>
        <v>EMA--</v>
      </c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</row>
    <row r="69" spans="5:125">
      <c r="E69" s="287" t="str">
        <f t="shared" si="15"/>
        <v/>
      </c>
      <c r="AM69" s="288">
        <f t="shared" si="16"/>
        <v>0</v>
      </c>
      <c r="AN69" s="202" t="str">
        <f t="shared" si="17"/>
        <v>EMA--</v>
      </c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  <c r="DD69" s="279"/>
      <c r="DE69" s="279"/>
      <c r="DF69" s="279"/>
      <c r="DG69" s="279"/>
      <c r="DH69" s="279"/>
      <c r="DI69" s="279"/>
      <c r="DJ69" s="279"/>
      <c r="DK69" s="279"/>
      <c r="DL69" s="279"/>
      <c r="DM69" s="279"/>
      <c r="DN69" s="279"/>
      <c r="DO69" s="279"/>
      <c r="DP69" s="279"/>
      <c r="DQ69" s="279"/>
      <c r="DR69" s="279"/>
      <c r="DS69" s="279"/>
      <c r="DT69" s="279"/>
      <c r="DU69" s="279"/>
    </row>
    <row r="70" spans="5:125">
      <c r="E70" s="287" t="str">
        <f t="shared" si="15"/>
        <v/>
      </c>
      <c r="AM70" s="288">
        <f t="shared" si="16"/>
        <v>0</v>
      </c>
      <c r="AN70" s="202" t="str">
        <f t="shared" si="17"/>
        <v>EMA--</v>
      </c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  <c r="DD70" s="279"/>
      <c r="DE70" s="279"/>
      <c r="DF70" s="279"/>
      <c r="DG70" s="279"/>
      <c r="DH70" s="279"/>
      <c r="DI70" s="279"/>
      <c r="DJ70" s="279"/>
      <c r="DK70" s="279"/>
      <c r="DL70" s="279"/>
      <c r="DM70" s="279"/>
      <c r="DN70" s="279"/>
      <c r="DO70" s="279"/>
      <c r="DP70" s="279"/>
      <c r="DQ70" s="279"/>
      <c r="DR70" s="279"/>
      <c r="DS70" s="279"/>
      <c r="DT70" s="279"/>
      <c r="DU70" s="279"/>
    </row>
    <row r="71" spans="5:125">
      <c r="E71" s="287" t="str">
        <f t="shared" si="15"/>
        <v/>
      </c>
      <c r="AM71" s="288">
        <f t="shared" si="16"/>
        <v>0</v>
      </c>
      <c r="AN71" s="202" t="str">
        <f t="shared" si="17"/>
        <v>EMA--</v>
      </c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  <c r="DD71" s="279"/>
      <c r="DE71" s="279"/>
      <c r="DF71" s="279"/>
      <c r="DG71" s="279"/>
      <c r="DH71" s="279"/>
      <c r="DI71" s="279"/>
      <c r="DJ71" s="279"/>
      <c r="DK71" s="279"/>
      <c r="DL71" s="279"/>
      <c r="DM71" s="279"/>
      <c r="DN71" s="279"/>
      <c r="DO71" s="279"/>
      <c r="DP71" s="279"/>
      <c r="DQ71" s="279"/>
      <c r="DR71" s="279"/>
      <c r="DS71" s="279"/>
      <c r="DT71" s="279"/>
      <c r="DU71" s="279"/>
    </row>
    <row r="72" spans="5:125">
      <c r="E72" s="287" t="str">
        <f t="shared" si="15"/>
        <v/>
      </c>
      <c r="AM72" s="288">
        <f t="shared" si="16"/>
        <v>0</v>
      </c>
      <c r="AN72" s="202" t="str">
        <f t="shared" si="17"/>
        <v>EMA--</v>
      </c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  <c r="DD72" s="279"/>
      <c r="DE72" s="279"/>
      <c r="DF72" s="279"/>
      <c r="DG72" s="279"/>
      <c r="DH72" s="279"/>
      <c r="DI72" s="279"/>
      <c r="DJ72" s="279"/>
      <c r="DK72" s="279"/>
      <c r="DL72" s="279"/>
      <c r="DM72" s="279"/>
      <c r="DN72" s="279"/>
      <c r="DO72" s="279"/>
      <c r="DP72" s="279"/>
      <c r="DQ72" s="279"/>
      <c r="DR72" s="279"/>
      <c r="DS72" s="279"/>
      <c r="DT72" s="279"/>
      <c r="DU72" s="279"/>
    </row>
    <row r="73" spans="5:125">
      <c r="E73" s="287" t="str">
        <f t="shared" si="15"/>
        <v/>
      </c>
      <c r="AM73" s="288">
        <f t="shared" si="16"/>
        <v>0</v>
      </c>
      <c r="AN73" s="202" t="str">
        <f t="shared" si="17"/>
        <v>EMA--</v>
      </c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  <c r="DD73" s="279"/>
      <c r="DE73" s="279"/>
      <c r="DF73" s="279"/>
      <c r="DG73" s="279"/>
      <c r="DH73" s="279"/>
      <c r="DI73" s="279"/>
      <c r="DJ73" s="279"/>
      <c r="DK73" s="279"/>
      <c r="DL73" s="279"/>
      <c r="DM73" s="279"/>
      <c r="DN73" s="279"/>
      <c r="DO73" s="279"/>
      <c r="DP73" s="279"/>
      <c r="DQ73" s="279"/>
      <c r="DR73" s="279"/>
      <c r="DS73" s="279"/>
      <c r="DT73" s="279"/>
      <c r="DU73" s="279"/>
    </row>
    <row r="74" spans="5:125">
      <c r="E74" s="287" t="str">
        <f t="shared" si="15"/>
        <v/>
      </c>
      <c r="AM74" s="288">
        <f t="shared" si="16"/>
        <v>0</v>
      </c>
      <c r="AN74" s="202" t="str">
        <f t="shared" si="17"/>
        <v>EMA--</v>
      </c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  <c r="DD74" s="279"/>
      <c r="DE74" s="279"/>
      <c r="DF74" s="279"/>
      <c r="DG74" s="279"/>
      <c r="DH74" s="279"/>
      <c r="DI74" s="279"/>
      <c r="DJ74" s="279"/>
      <c r="DK74" s="279"/>
      <c r="DL74" s="279"/>
      <c r="DM74" s="279"/>
      <c r="DN74" s="279"/>
      <c r="DO74" s="279"/>
      <c r="DP74" s="279"/>
      <c r="DQ74" s="279"/>
      <c r="DR74" s="279"/>
      <c r="DS74" s="279"/>
      <c r="DT74" s="279"/>
      <c r="DU74" s="279"/>
    </row>
    <row r="75" spans="5:125">
      <c r="E75" s="287" t="str">
        <f t="shared" si="15"/>
        <v/>
      </c>
      <c r="AM75" s="288">
        <f t="shared" si="16"/>
        <v>0</v>
      </c>
      <c r="AN75" s="202" t="str">
        <f t="shared" si="17"/>
        <v>EMA--</v>
      </c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DA75" s="279"/>
      <c r="DB75" s="279"/>
      <c r="DC75" s="279"/>
      <c r="DD75" s="279"/>
      <c r="DE75" s="279"/>
      <c r="DF75" s="279"/>
      <c r="DG75" s="279"/>
      <c r="DH75" s="279"/>
      <c r="DI75" s="279"/>
      <c r="DJ75" s="279"/>
      <c r="DK75" s="279"/>
      <c r="DL75" s="279"/>
      <c r="DM75" s="279"/>
      <c r="DN75" s="279"/>
      <c r="DO75" s="279"/>
      <c r="DP75" s="279"/>
      <c r="DQ75" s="279"/>
      <c r="DR75" s="279"/>
      <c r="DS75" s="279"/>
      <c r="DT75" s="279"/>
      <c r="DU75" s="279"/>
    </row>
    <row r="76" spans="5:125">
      <c r="E76" s="287" t="str">
        <f t="shared" si="15"/>
        <v/>
      </c>
      <c r="AM76" s="288">
        <f t="shared" si="16"/>
        <v>0</v>
      </c>
      <c r="AN76" s="202" t="str">
        <f t="shared" si="17"/>
        <v>EMA--</v>
      </c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9"/>
      <c r="CM76" s="279"/>
      <c r="CN76" s="279"/>
      <c r="CO76" s="279"/>
      <c r="CP76" s="279"/>
      <c r="CQ76" s="279"/>
      <c r="CR76" s="279"/>
      <c r="CS76" s="279"/>
      <c r="CT76" s="279"/>
      <c r="CU76" s="279"/>
      <c r="CV76" s="279"/>
      <c r="CW76" s="279"/>
      <c r="CX76" s="279"/>
      <c r="CY76" s="279"/>
      <c r="CZ76" s="279"/>
      <c r="DA76" s="279"/>
      <c r="DB76" s="279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79"/>
    </row>
    <row r="77" spans="5:125">
      <c r="E77" s="287" t="str">
        <f t="shared" si="15"/>
        <v/>
      </c>
      <c r="AM77" s="288">
        <f t="shared" si="16"/>
        <v>0</v>
      </c>
      <c r="AN77" s="202" t="str">
        <f t="shared" si="17"/>
        <v>EMA--</v>
      </c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9"/>
      <c r="CM77" s="279"/>
      <c r="CN77" s="279"/>
      <c r="CO77" s="279"/>
      <c r="CP77" s="279"/>
      <c r="CQ77" s="279"/>
      <c r="CR77" s="279"/>
      <c r="CS77" s="279"/>
      <c r="CT77" s="279"/>
      <c r="CU77" s="279"/>
      <c r="CV77" s="279"/>
      <c r="CW77" s="279"/>
      <c r="CX77" s="279"/>
      <c r="CY77" s="279"/>
      <c r="CZ77" s="279"/>
      <c r="DA77" s="279"/>
      <c r="DB77" s="279"/>
      <c r="DC77" s="279"/>
      <c r="DD77" s="279"/>
      <c r="DE77" s="279"/>
      <c r="DF77" s="279"/>
      <c r="DG77" s="279"/>
      <c r="DH77" s="279"/>
      <c r="DI77" s="279"/>
      <c r="DJ77" s="279"/>
      <c r="DK77" s="279"/>
      <c r="DL77" s="279"/>
      <c r="DM77" s="279"/>
      <c r="DN77" s="279"/>
      <c r="DO77" s="279"/>
      <c r="DP77" s="279"/>
      <c r="DQ77" s="279"/>
      <c r="DR77" s="279"/>
      <c r="DS77" s="279"/>
      <c r="DT77" s="279"/>
      <c r="DU77" s="279"/>
    </row>
    <row r="78" spans="5:125">
      <c r="E78" s="287" t="str">
        <f t="shared" si="15"/>
        <v/>
      </c>
      <c r="AM78" s="288">
        <f t="shared" si="16"/>
        <v>0</v>
      </c>
      <c r="AN78" s="202" t="str">
        <f t="shared" si="17"/>
        <v>EMA--</v>
      </c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9"/>
      <c r="CM78" s="279"/>
      <c r="CN78" s="279"/>
      <c r="CO78" s="279"/>
      <c r="CP78" s="279"/>
      <c r="CQ78" s="279"/>
      <c r="CR78" s="279"/>
      <c r="CS78" s="279"/>
      <c r="CT78" s="279"/>
      <c r="CU78" s="279"/>
      <c r="CV78" s="279"/>
      <c r="CW78" s="279"/>
      <c r="CX78" s="279"/>
      <c r="CY78" s="279"/>
      <c r="CZ78" s="279"/>
      <c r="DA78" s="279"/>
      <c r="DB78" s="279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</row>
    <row r="79" spans="5:125">
      <c r="E79" s="287" t="str">
        <f t="shared" si="15"/>
        <v/>
      </c>
      <c r="AM79" s="288">
        <f t="shared" si="16"/>
        <v>0</v>
      </c>
      <c r="AN79" s="202" t="str">
        <f t="shared" si="17"/>
        <v>EMA--</v>
      </c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9"/>
      <c r="CM79" s="279"/>
      <c r="CN79" s="279"/>
      <c r="CO79" s="279"/>
      <c r="CP79" s="279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DA79" s="279"/>
      <c r="DB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</row>
    <row r="80" spans="5:125">
      <c r="E80" s="287" t="str">
        <f t="shared" ref="E80:E111" si="18">IF(B80="","",VLOOKUP(B80,AB$2:AN$1048576,2,FALSE))</f>
        <v/>
      </c>
      <c r="AM80" s="288">
        <f t="shared" si="16"/>
        <v>0</v>
      </c>
      <c r="AN80" s="202" t="str">
        <f t="shared" si="17"/>
        <v>EMA--</v>
      </c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9"/>
      <c r="CM80" s="279"/>
      <c r="CN80" s="279"/>
      <c r="CO80" s="279"/>
      <c r="CP80" s="279"/>
      <c r="CQ80" s="279"/>
      <c r="CR80" s="279"/>
      <c r="CS80" s="279"/>
      <c r="CT80" s="279"/>
      <c r="CU80" s="279"/>
      <c r="CV80" s="279"/>
      <c r="CW80" s="279"/>
      <c r="CX80" s="279"/>
      <c r="CY80" s="279"/>
      <c r="CZ80" s="279"/>
      <c r="DA80" s="279"/>
      <c r="DB80" s="279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79"/>
    </row>
    <row r="81" spans="5:125">
      <c r="E81" s="287" t="str">
        <f t="shared" si="18"/>
        <v/>
      </c>
      <c r="AM81" s="288">
        <f t="shared" si="16"/>
        <v>0</v>
      </c>
      <c r="AN81" s="202" t="str">
        <f t="shared" si="17"/>
        <v>EMA--</v>
      </c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9"/>
      <c r="CM81" s="279"/>
      <c r="CN81" s="279"/>
      <c r="CO81" s="279"/>
      <c r="CP81" s="279"/>
      <c r="CQ81" s="279"/>
      <c r="CR81" s="279"/>
      <c r="CS81" s="279"/>
      <c r="CT81" s="279"/>
      <c r="CU81" s="279"/>
      <c r="CV81" s="279"/>
      <c r="CW81" s="279"/>
      <c r="CX81" s="279"/>
      <c r="CY81" s="279"/>
      <c r="CZ81" s="279"/>
      <c r="DA81" s="279"/>
      <c r="DB81" s="279"/>
      <c r="DC81" s="279"/>
      <c r="DD81" s="279"/>
      <c r="DE81" s="279"/>
      <c r="DF81" s="279"/>
      <c r="DG81" s="279"/>
      <c r="DH81" s="279"/>
      <c r="DI81" s="279"/>
      <c r="DJ81" s="279"/>
      <c r="DK81" s="279"/>
      <c r="DL81" s="279"/>
      <c r="DM81" s="279"/>
      <c r="DN81" s="279"/>
      <c r="DO81" s="279"/>
      <c r="DP81" s="279"/>
      <c r="DQ81" s="279"/>
      <c r="DR81" s="279"/>
      <c r="DS81" s="279"/>
      <c r="DT81" s="279"/>
      <c r="DU81" s="279"/>
    </row>
    <row r="82" spans="5:125">
      <c r="E82" s="287" t="str">
        <f t="shared" si="18"/>
        <v/>
      </c>
      <c r="AM82" s="288">
        <f t="shared" si="16"/>
        <v>0</v>
      </c>
      <c r="AN82" s="202" t="str">
        <f t="shared" si="17"/>
        <v>EMA--</v>
      </c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9"/>
      <c r="CM82" s="279"/>
      <c r="CN82" s="279"/>
      <c r="CO82" s="279"/>
      <c r="CP82" s="279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DA82" s="279"/>
      <c r="DB82" s="279"/>
      <c r="DC82" s="279"/>
      <c r="DD82" s="279"/>
      <c r="DE82" s="279"/>
      <c r="DF82" s="279"/>
      <c r="DG82" s="279"/>
      <c r="DH82" s="279"/>
      <c r="DI82" s="279"/>
      <c r="DJ82" s="279"/>
      <c r="DK82" s="279"/>
      <c r="DL82" s="279"/>
      <c r="DM82" s="279"/>
      <c r="DN82" s="279"/>
      <c r="DO82" s="279"/>
      <c r="DP82" s="279"/>
      <c r="DQ82" s="279"/>
      <c r="DR82" s="279"/>
      <c r="DS82" s="279"/>
      <c r="DT82" s="279"/>
      <c r="DU82" s="279"/>
    </row>
    <row r="83" spans="5:125">
      <c r="E83" s="287" t="str">
        <f t="shared" si="18"/>
        <v/>
      </c>
      <c r="AM83" s="288">
        <f t="shared" si="16"/>
        <v>0</v>
      </c>
      <c r="AN83" s="202" t="str">
        <f t="shared" si="17"/>
        <v>EMA--</v>
      </c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9"/>
      <c r="CM83" s="279"/>
      <c r="CN83" s="279"/>
      <c r="CO83" s="279"/>
      <c r="CP83" s="279"/>
      <c r="CQ83" s="279"/>
      <c r="CR83" s="279"/>
      <c r="CS83" s="279"/>
      <c r="CT83" s="279"/>
      <c r="CU83" s="279"/>
      <c r="CV83" s="279"/>
      <c r="CW83" s="279"/>
      <c r="CX83" s="279"/>
      <c r="CY83" s="279"/>
      <c r="CZ83" s="279"/>
      <c r="DA83" s="279"/>
      <c r="DB83" s="279"/>
      <c r="DC83" s="279"/>
      <c r="DD83" s="279"/>
      <c r="DE83" s="279"/>
      <c r="DF83" s="279"/>
      <c r="DG83" s="279"/>
      <c r="DH83" s="279"/>
      <c r="DI83" s="279"/>
      <c r="DJ83" s="279"/>
      <c r="DK83" s="279"/>
      <c r="DL83" s="279"/>
      <c r="DM83" s="279"/>
      <c r="DN83" s="279"/>
      <c r="DO83" s="279"/>
      <c r="DP83" s="279"/>
      <c r="DQ83" s="279"/>
      <c r="DR83" s="279"/>
      <c r="DS83" s="279"/>
      <c r="DT83" s="279"/>
      <c r="DU83" s="279"/>
    </row>
    <row r="84" spans="5:125">
      <c r="E84" s="287" t="str">
        <f t="shared" si="18"/>
        <v/>
      </c>
      <c r="AM84" s="288">
        <f t="shared" si="16"/>
        <v>0</v>
      </c>
      <c r="AN84" s="202" t="str">
        <f t="shared" si="17"/>
        <v>EMA--</v>
      </c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9"/>
      <c r="CM84" s="279"/>
      <c r="CN84" s="279"/>
      <c r="CO84" s="279"/>
      <c r="CP84" s="279"/>
      <c r="CQ84" s="279"/>
      <c r="CR84" s="279"/>
      <c r="CS84" s="279"/>
      <c r="CT84" s="279"/>
      <c r="CU84" s="279"/>
      <c r="CV84" s="279"/>
      <c r="CW84" s="279"/>
      <c r="CX84" s="279"/>
      <c r="CY84" s="279"/>
      <c r="CZ84" s="279"/>
      <c r="DA84" s="279"/>
      <c r="DB84" s="279"/>
      <c r="DC84" s="279"/>
      <c r="DD84" s="279"/>
      <c r="DE84" s="279"/>
      <c r="DF84" s="279"/>
      <c r="DG84" s="279"/>
      <c r="DH84" s="279"/>
      <c r="DI84" s="279"/>
      <c r="DJ84" s="279"/>
      <c r="DK84" s="279"/>
      <c r="DL84" s="279"/>
      <c r="DM84" s="279"/>
      <c r="DN84" s="279"/>
      <c r="DO84" s="279"/>
      <c r="DP84" s="279"/>
      <c r="DQ84" s="279"/>
      <c r="DR84" s="279"/>
      <c r="DS84" s="279"/>
      <c r="DT84" s="279"/>
      <c r="DU84" s="279"/>
    </row>
    <row r="85" spans="5:125">
      <c r="E85" s="287" t="str">
        <f t="shared" si="18"/>
        <v/>
      </c>
      <c r="AM85" s="288">
        <f t="shared" si="16"/>
        <v>0</v>
      </c>
      <c r="AN85" s="202" t="str">
        <f t="shared" si="17"/>
        <v>EMA--</v>
      </c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DA85" s="279"/>
      <c r="DB85" s="279"/>
      <c r="DC85" s="279"/>
      <c r="DD85" s="279"/>
      <c r="DE85" s="279"/>
      <c r="DF85" s="279"/>
      <c r="DG85" s="279"/>
      <c r="DH85" s="279"/>
      <c r="DI85" s="279"/>
      <c r="DJ85" s="279"/>
      <c r="DK85" s="279"/>
      <c r="DL85" s="279"/>
      <c r="DM85" s="279"/>
      <c r="DN85" s="279"/>
      <c r="DO85" s="279"/>
      <c r="DP85" s="279"/>
      <c r="DQ85" s="279"/>
      <c r="DR85" s="279"/>
      <c r="DS85" s="279"/>
      <c r="DT85" s="279"/>
      <c r="DU85" s="279"/>
    </row>
    <row r="86" spans="5:125">
      <c r="E86" s="287" t="str">
        <f t="shared" si="18"/>
        <v/>
      </c>
      <c r="AM86" s="288">
        <f t="shared" si="16"/>
        <v>0</v>
      </c>
      <c r="AN86" s="202" t="str">
        <f t="shared" si="17"/>
        <v>EMA--</v>
      </c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9"/>
      <c r="CM86" s="279"/>
      <c r="CN86" s="279"/>
      <c r="CO86" s="279"/>
      <c r="CP86" s="279"/>
      <c r="CQ86" s="279"/>
      <c r="CR86" s="279"/>
      <c r="CS86" s="279"/>
      <c r="CT86" s="279"/>
      <c r="CU86" s="279"/>
      <c r="CV86" s="279"/>
      <c r="CW86" s="279"/>
      <c r="CX86" s="279"/>
      <c r="CY86" s="279"/>
      <c r="CZ86" s="279"/>
      <c r="DA86" s="279"/>
      <c r="DB86" s="279"/>
      <c r="DC86" s="279"/>
      <c r="DD86" s="279"/>
      <c r="DE86" s="279"/>
      <c r="DF86" s="279"/>
      <c r="DG86" s="279"/>
      <c r="DH86" s="279"/>
      <c r="DI86" s="279"/>
      <c r="DJ86" s="279"/>
      <c r="DK86" s="279"/>
      <c r="DL86" s="279"/>
      <c r="DM86" s="279"/>
      <c r="DN86" s="279"/>
      <c r="DO86" s="279"/>
      <c r="DP86" s="279"/>
      <c r="DQ86" s="279"/>
      <c r="DR86" s="279"/>
      <c r="DS86" s="279"/>
      <c r="DT86" s="279"/>
      <c r="DU86" s="279"/>
    </row>
    <row r="87" spans="5:125">
      <c r="E87" s="287" t="str">
        <f t="shared" si="18"/>
        <v/>
      </c>
      <c r="AM87" s="288">
        <f t="shared" si="16"/>
        <v>0</v>
      </c>
      <c r="AN87" s="202" t="str">
        <f t="shared" si="17"/>
        <v>EMA--</v>
      </c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9"/>
      <c r="CM87" s="279"/>
      <c r="CN87" s="279"/>
      <c r="CO87" s="279"/>
      <c r="CP87" s="279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DA87" s="279"/>
      <c r="DB87" s="279"/>
      <c r="DC87" s="279"/>
      <c r="DD87" s="279"/>
      <c r="DE87" s="279"/>
      <c r="DF87" s="279"/>
      <c r="DG87" s="279"/>
      <c r="DH87" s="279"/>
      <c r="DI87" s="279"/>
      <c r="DJ87" s="279"/>
      <c r="DK87" s="279"/>
      <c r="DL87" s="279"/>
      <c r="DM87" s="279"/>
      <c r="DN87" s="279"/>
      <c r="DO87" s="279"/>
      <c r="DP87" s="279"/>
      <c r="DQ87" s="279"/>
      <c r="DR87" s="279"/>
      <c r="DS87" s="279"/>
      <c r="DT87" s="279"/>
      <c r="DU87" s="279"/>
    </row>
    <row r="88" spans="5:125">
      <c r="E88" s="287" t="str">
        <f t="shared" si="18"/>
        <v/>
      </c>
      <c r="AM88" s="288">
        <f t="shared" si="16"/>
        <v>0</v>
      </c>
      <c r="AN88" s="202" t="str">
        <f t="shared" si="17"/>
        <v>EMA--</v>
      </c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9"/>
      <c r="CM88" s="279"/>
      <c r="CN88" s="279"/>
      <c r="CO88" s="279"/>
      <c r="CP88" s="279"/>
      <c r="CQ88" s="279"/>
      <c r="CR88" s="279"/>
      <c r="CS88" s="279"/>
      <c r="CT88" s="279"/>
      <c r="CU88" s="279"/>
      <c r="CV88" s="279"/>
      <c r="CW88" s="279"/>
      <c r="CX88" s="279"/>
      <c r="CY88" s="279"/>
      <c r="CZ88" s="279"/>
      <c r="DA88" s="279"/>
      <c r="DB88" s="279"/>
      <c r="DC88" s="279"/>
      <c r="DD88" s="279"/>
      <c r="DE88" s="279"/>
      <c r="DF88" s="279"/>
      <c r="DG88" s="279"/>
      <c r="DH88" s="279"/>
      <c r="DI88" s="279"/>
      <c r="DJ88" s="279"/>
      <c r="DK88" s="279"/>
      <c r="DL88" s="279"/>
      <c r="DM88" s="279"/>
      <c r="DN88" s="279"/>
      <c r="DO88" s="279"/>
      <c r="DP88" s="279"/>
      <c r="DQ88" s="279"/>
      <c r="DR88" s="279"/>
      <c r="DS88" s="279"/>
      <c r="DT88" s="279"/>
      <c r="DU88" s="279"/>
    </row>
    <row r="89" spans="5:125">
      <c r="E89" s="287" t="str">
        <f t="shared" si="18"/>
        <v/>
      </c>
      <c r="AM89" s="288">
        <f t="shared" si="16"/>
        <v>0</v>
      </c>
      <c r="AN89" s="202" t="str">
        <f t="shared" si="17"/>
        <v>EMA--</v>
      </c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9"/>
      <c r="CM89" s="279"/>
      <c r="CN89" s="279"/>
      <c r="CO89" s="279"/>
      <c r="CP89" s="279"/>
      <c r="CQ89" s="279"/>
      <c r="CR89" s="279"/>
      <c r="CS89" s="279"/>
      <c r="CT89" s="279"/>
      <c r="CU89" s="279"/>
      <c r="CV89" s="279"/>
      <c r="CW89" s="279"/>
      <c r="CX89" s="279"/>
      <c r="CY89" s="279"/>
      <c r="CZ89" s="279"/>
      <c r="DA89" s="279"/>
      <c r="DB89" s="279"/>
      <c r="DC89" s="279"/>
      <c r="DD89" s="279"/>
      <c r="DE89" s="279"/>
      <c r="DF89" s="279"/>
      <c r="DG89" s="279"/>
      <c r="DH89" s="279"/>
      <c r="DI89" s="279"/>
      <c r="DJ89" s="279"/>
      <c r="DK89" s="279"/>
      <c r="DL89" s="279"/>
      <c r="DM89" s="279"/>
      <c r="DN89" s="279"/>
      <c r="DO89" s="279"/>
      <c r="DP89" s="279"/>
      <c r="DQ89" s="279"/>
      <c r="DR89" s="279"/>
      <c r="DS89" s="279"/>
      <c r="DT89" s="279"/>
      <c r="DU89" s="279"/>
    </row>
    <row r="90" spans="5:125">
      <c r="E90" s="287" t="str">
        <f t="shared" si="18"/>
        <v/>
      </c>
      <c r="AM90" s="288">
        <f t="shared" si="16"/>
        <v>0</v>
      </c>
      <c r="AN90" s="202" t="str">
        <f t="shared" si="17"/>
        <v>EMA--</v>
      </c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9"/>
      <c r="CM90" s="279"/>
      <c r="CN90" s="279"/>
      <c r="CO90" s="279"/>
      <c r="CP90" s="279"/>
      <c r="CQ90" s="279"/>
      <c r="CR90" s="279"/>
      <c r="CS90" s="279"/>
      <c r="CT90" s="279"/>
      <c r="CU90" s="279"/>
      <c r="CV90" s="279"/>
      <c r="CW90" s="279"/>
      <c r="CX90" s="279"/>
      <c r="CY90" s="279"/>
      <c r="CZ90" s="279"/>
      <c r="DA90" s="279"/>
      <c r="DB90" s="279"/>
      <c r="DC90" s="279"/>
      <c r="DD90" s="279"/>
      <c r="DE90" s="279"/>
      <c r="DF90" s="279"/>
      <c r="DG90" s="279"/>
      <c r="DH90" s="279"/>
      <c r="DI90" s="279"/>
      <c r="DJ90" s="279"/>
      <c r="DK90" s="279"/>
      <c r="DL90" s="279"/>
      <c r="DM90" s="279"/>
      <c r="DN90" s="279"/>
      <c r="DO90" s="279"/>
      <c r="DP90" s="279"/>
      <c r="DQ90" s="279"/>
      <c r="DR90" s="279"/>
      <c r="DS90" s="279"/>
      <c r="DT90" s="279"/>
      <c r="DU90" s="279"/>
    </row>
    <row r="91" spans="5:125">
      <c r="E91" s="287" t="str">
        <f t="shared" si="18"/>
        <v/>
      </c>
      <c r="AM91" s="288">
        <f t="shared" si="16"/>
        <v>0</v>
      </c>
      <c r="AN91" s="202" t="str">
        <f t="shared" si="17"/>
        <v>EMA--</v>
      </c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9"/>
      <c r="CM91" s="279"/>
      <c r="CN91" s="279"/>
      <c r="CO91" s="279"/>
      <c r="CP91" s="279"/>
      <c r="CQ91" s="279"/>
      <c r="CR91" s="279"/>
      <c r="CS91" s="279"/>
      <c r="CT91" s="279"/>
      <c r="CU91" s="279"/>
      <c r="CV91" s="279"/>
      <c r="CW91" s="279"/>
      <c r="CX91" s="279"/>
      <c r="CY91" s="279"/>
      <c r="CZ91" s="279"/>
      <c r="DA91" s="279"/>
      <c r="DB91" s="279"/>
      <c r="DC91" s="279"/>
      <c r="DD91" s="279"/>
      <c r="DE91" s="279"/>
      <c r="DF91" s="279"/>
      <c r="DG91" s="279"/>
      <c r="DH91" s="279"/>
      <c r="DI91" s="279"/>
      <c r="DJ91" s="279"/>
      <c r="DK91" s="279"/>
      <c r="DL91" s="279"/>
      <c r="DM91" s="279"/>
      <c r="DN91" s="279"/>
      <c r="DO91" s="279"/>
      <c r="DP91" s="279"/>
      <c r="DQ91" s="279"/>
      <c r="DR91" s="279"/>
      <c r="DS91" s="279"/>
      <c r="DT91" s="279"/>
      <c r="DU91" s="279"/>
    </row>
    <row r="92" spans="5:125">
      <c r="E92" s="287" t="str">
        <f t="shared" si="18"/>
        <v/>
      </c>
      <c r="AM92" s="288">
        <f t="shared" si="16"/>
        <v>0</v>
      </c>
      <c r="AN92" s="202" t="str">
        <f t="shared" si="17"/>
        <v>EMA--</v>
      </c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9"/>
      <c r="CM92" s="279"/>
      <c r="CN92" s="279"/>
      <c r="CO92" s="279"/>
      <c r="CP92" s="279"/>
      <c r="CQ92" s="279"/>
      <c r="CR92" s="279"/>
      <c r="CS92" s="279"/>
      <c r="CT92" s="279"/>
      <c r="CU92" s="279"/>
      <c r="CV92" s="279"/>
      <c r="CW92" s="279"/>
      <c r="CX92" s="279"/>
      <c r="CY92" s="279"/>
      <c r="CZ92" s="279"/>
      <c r="DA92" s="279"/>
      <c r="DB92" s="279"/>
      <c r="DC92" s="279"/>
      <c r="DD92" s="279"/>
      <c r="DE92" s="279"/>
      <c r="DF92" s="279"/>
      <c r="DG92" s="279"/>
      <c r="DH92" s="279"/>
      <c r="DI92" s="279"/>
      <c r="DJ92" s="279"/>
      <c r="DK92" s="279"/>
      <c r="DL92" s="279"/>
      <c r="DM92" s="279"/>
      <c r="DN92" s="279"/>
      <c r="DO92" s="279"/>
      <c r="DP92" s="279"/>
      <c r="DQ92" s="279"/>
      <c r="DR92" s="279"/>
      <c r="DS92" s="279"/>
      <c r="DT92" s="279"/>
      <c r="DU92" s="279"/>
    </row>
    <row r="93" spans="5:125">
      <c r="E93" s="287" t="str">
        <f t="shared" si="18"/>
        <v/>
      </c>
      <c r="AM93" s="288">
        <f t="shared" si="16"/>
        <v>0</v>
      </c>
      <c r="AN93" s="202" t="str">
        <f t="shared" si="17"/>
        <v>EMA--</v>
      </c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9"/>
      <c r="CM93" s="279"/>
      <c r="CN93" s="279"/>
      <c r="CO93" s="279"/>
      <c r="CP93" s="279"/>
      <c r="CQ93" s="279"/>
      <c r="CR93" s="279"/>
      <c r="CS93" s="279"/>
      <c r="CT93" s="279"/>
      <c r="CU93" s="279"/>
      <c r="CV93" s="279"/>
      <c r="CW93" s="279"/>
      <c r="CX93" s="279"/>
      <c r="CY93" s="279"/>
      <c r="CZ93" s="279"/>
      <c r="DA93" s="279"/>
      <c r="DB93" s="279"/>
      <c r="DC93" s="279"/>
      <c r="DD93" s="279"/>
      <c r="DE93" s="279"/>
      <c r="DF93" s="279"/>
      <c r="DG93" s="279"/>
      <c r="DH93" s="279"/>
      <c r="DI93" s="279"/>
      <c r="DJ93" s="279"/>
      <c r="DK93" s="279"/>
      <c r="DL93" s="279"/>
      <c r="DM93" s="279"/>
      <c r="DN93" s="279"/>
      <c r="DO93" s="279"/>
      <c r="DP93" s="279"/>
      <c r="DQ93" s="279"/>
      <c r="DR93" s="279"/>
      <c r="DS93" s="279"/>
      <c r="DT93" s="279"/>
      <c r="DU93" s="279"/>
    </row>
    <row r="94" spans="5:125">
      <c r="E94" s="287" t="str">
        <f t="shared" si="18"/>
        <v/>
      </c>
      <c r="AM94" s="288">
        <f t="shared" si="16"/>
        <v>0</v>
      </c>
      <c r="AN94" s="202" t="str">
        <f t="shared" si="17"/>
        <v>EMA--</v>
      </c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9"/>
      <c r="CM94" s="279"/>
      <c r="CN94" s="279"/>
      <c r="CO94" s="279"/>
      <c r="CP94" s="279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  <c r="DA94" s="279"/>
      <c r="DB94" s="279"/>
      <c r="DC94" s="279"/>
      <c r="DD94" s="279"/>
      <c r="DE94" s="279"/>
      <c r="DF94" s="279"/>
      <c r="DG94" s="279"/>
      <c r="DH94" s="279"/>
      <c r="DI94" s="279"/>
      <c r="DJ94" s="279"/>
      <c r="DK94" s="279"/>
      <c r="DL94" s="279"/>
      <c r="DM94" s="279"/>
      <c r="DN94" s="279"/>
      <c r="DO94" s="279"/>
      <c r="DP94" s="279"/>
      <c r="DQ94" s="279"/>
      <c r="DR94" s="279"/>
      <c r="DS94" s="279"/>
      <c r="DT94" s="279"/>
      <c r="DU94" s="279"/>
    </row>
    <row r="95" spans="5:125">
      <c r="E95" s="287" t="str">
        <f t="shared" si="18"/>
        <v/>
      </c>
      <c r="AM95" s="288">
        <f t="shared" si="16"/>
        <v>0</v>
      </c>
      <c r="AN95" s="202" t="str">
        <f t="shared" si="17"/>
        <v>EMA--</v>
      </c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9"/>
      <c r="CM95" s="279"/>
      <c r="CN95" s="279"/>
      <c r="CO95" s="279"/>
      <c r="CP95" s="279"/>
      <c r="CQ95" s="279"/>
      <c r="CR95" s="279"/>
      <c r="CS95" s="279"/>
      <c r="CT95" s="279"/>
      <c r="CU95" s="279"/>
      <c r="CV95" s="279"/>
      <c r="CW95" s="279"/>
      <c r="CX95" s="279"/>
      <c r="CY95" s="279"/>
      <c r="CZ95" s="279"/>
      <c r="DA95" s="279"/>
      <c r="DB95" s="279"/>
      <c r="DC95" s="279"/>
      <c r="DD95" s="279"/>
      <c r="DE95" s="279"/>
      <c r="DF95" s="279"/>
      <c r="DG95" s="279"/>
      <c r="DH95" s="279"/>
      <c r="DI95" s="279"/>
      <c r="DJ95" s="279"/>
      <c r="DK95" s="279"/>
      <c r="DL95" s="279"/>
      <c r="DM95" s="279"/>
      <c r="DN95" s="279"/>
      <c r="DO95" s="279"/>
      <c r="DP95" s="279"/>
      <c r="DQ95" s="279"/>
      <c r="DR95" s="279"/>
      <c r="DS95" s="279"/>
      <c r="DT95" s="279"/>
      <c r="DU95" s="279"/>
    </row>
    <row r="96" spans="5:125">
      <c r="E96" s="287" t="str">
        <f t="shared" si="18"/>
        <v/>
      </c>
      <c r="AM96" s="288">
        <f t="shared" si="16"/>
        <v>0</v>
      </c>
      <c r="AN96" s="202" t="str">
        <f t="shared" si="17"/>
        <v>EMA--</v>
      </c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9"/>
      <c r="CM96" s="279"/>
      <c r="CN96" s="279"/>
      <c r="CO96" s="279"/>
      <c r="CP96" s="279"/>
      <c r="CQ96" s="279"/>
      <c r="CR96" s="279"/>
      <c r="CS96" s="279"/>
      <c r="CT96" s="279"/>
      <c r="CU96" s="279"/>
      <c r="CV96" s="279"/>
      <c r="CW96" s="279"/>
      <c r="CX96" s="279"/>
      <c r="CY96" s="279"/>
      <c r="CZ96" s="279"/>
      <c r="DA96" s="279"/>
      <c r="DB96" s="279"/>
      <c r="DC96" s="279"/>
      <c r="DD96" s="279"/>
      <c r="DE96" s="279"/>
      <c r="DF96" s="279"/>
      <c r="DG96" s="279"/>
      <c r="DH96" s="279"/>
      <c r="DI96" s="279"/>
      <c r="DJ96" s="279"/>
      <c r="DK96" s="279"/>
      <c r="DL96" s="279"/>
      <c r="DM96" s="279"/>
      <c r="DN96" s="279"/>
      <c r="DO96" s="279"/>
      <c r="DP96" s="279"/>
      <c r="DQ96" s="279"/>
      <c r="DR96" s="279"/>
      <c r="DS96" s="279"/>
      <c r="DT96" s="279"/>
      <c r="DU96" s="279"/>
    </row>
    <row r="97" spans="5:125">
      <c r="E97" s="287" t="str">
        <f t="shared" si="18"/>
        <v/>
      </c>
      <c r="AM97" s="288">
        <f t="shared" si="16"/>
        <v>0</v>
      </c>
      <c r="AN97" s="202" t="str">
        <f t="shared" si="17"/>
        <v>EMA--</v>
      </c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9"/>
      <c r="CM97" s="279"/>
      <c r="CN97" s="279"/>
      <c r="CO97" s="279"/>
      <c r="CP97" s="279"/>
      <c r="CQ97" s="279"/>
      <c r="CR97" s="279"/>
      <c r="CS97" s="279"/>
      <c r="CT97" s="279"/>
      <c r="CU97" s="279"/>
      <c r="CV97" s="279"/>
      <c r="CW97" s="279"/>
      <c r="CX97" s="279"/>
      <c r="CY97" s="279"/>
      <c r="CZ97" s="279"/>
      <c r="DA97" s="279"/>
      <c r="DB97" s="279"/>
      <c r="DC97" s="279"/>
      <c r="DD97" s="279"/>
      <c r="DE97" s="279"/>
      <c r="DF97" s="279"/>
      <c r="DG97" s="279"/>
      <c r="DH97" s="279"/>
      <c r="DI97" s="279"/>
      <c r="DJ97" s="279"/>
      <c r="DK97" s="279"/>
      <c r="DL97" s="279"/>
      <c r="DM97" s="279"/>
      <c r="DN97" s="279"/>
      <c r="DO97" s="279"/>
      <c r="DP97" s="279"/>
      <c r="DQ97" s="279"/>
      <c r="DR97" s="279"/>
      <c r="DS97" s="279"/>
      <c r="DT97" s="279"/>
      <c r="DU97" s="279"/>
    </row>
    <row r="98" spans="5:125">
      <c r="E98" s="287" t="str">
        <f t="shared" si="18"/>
        <v/>
      </c>
      <c r="AM98" s="288">
        <f t="shared" si="16"/>
        <v>0</v>
      </c>
      <c r="AN98" s="202" t="str">
        <f t="shared" si="17"/>
        <v>EMA--</v>
      </c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/>
      <c r="DD98" s="279"/>
      <c r="DE98" s="279"/>
      <c r="DF98" s="279"/>
      <c r="DG98" s="279"/>
      <c r="DH98" s="279"/>
      <c r="DI98" s="279"/>
      <c r="DJ98" s="279"/>
      <c r="DK98" s="279"/>
      <c r="DL98" s="279"/>
      <c r="DM98" s="279"/>
      <c r="DN98" s="279"/>
      <c r="DO98" s="279"/>
      <c r="DP98" s="279"/>
      <c r="DQ98" s="279"/>
      <c r="DR98" s="279"/>
      <c r="DS98" s="279"/>
      <c r="DT98" s="279"/>
      <c r="DU98" s="279"/>
    </row>
    <row r="99" spans="5:125">
      <c r="E99" s="287" t="str">
        <f t="shared" si="18"/>
        <v/>
      </c>
      <c r="AM99" s="288">
        <f t="shared" si="16"/>
        <v>0</v>
      </c>
      <c r="AN99" s="202" t="str">
        <f t="shared" si="17"/>
        <v>EMA--</v>
      </c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9"/>
      <c r="CM99" s="279"/>
      <c r="CN99" s="279"/>
      <c r="CO99" s="279"/>
      <c r="CP99" s="279"/>
      <c r="CQ99" s="279"/>
      <c r="CR99" s="279"/>
      <c r="CS99" s="279"/>
      <c r="CT99" s="279"/>
      <c r="CU99" s="279"/>
      <c r="CV99" s="279"/>
      <c r="CW99" s="279"/>
      <c r="CX99" s="279"/>
      <c r="CY99" s="279"/>
      <c r="CZ99" s="279"/>
      <c r="DA99" s="279"/>
      <c r="DB99" s="279"/>
      <c r="DC99" s="279"/>
      <c r="DD99" s="279"/>
      <c r="DE99" s="279"/>
      <c r="DF99" s="279"/>
      <c r="DG99" s="279"/>
      <c r="DH99" s="279"/>
      <c r="DI99" s="279"/>
      <c r="DJ99" s="279"/>
      <c r="DK99" s="279"/>
      <c r="DL99" s="279"/>
      <c r="DM99" s="279"/>
      <c r="DN99" s="279"/>
      <c r="DO99" s="279"/>
      <c r="DP99" s="279"/>
      <c r="DQ99" s="279"/>
      <c r="DR99" s="279"/>
      <c r="DS99" s="279"/>
      <c r="DT99" s="279"/>
      <c r="DU99" s="279"/>
    </row>
    <row r="100" spans="5:125">
      <c r="E100" s="287" t="str">
        <f t="shared" si="18"/>
        <v/>
      </c>
      <c r="AM100" s="288">
        <f t="shared" si="16"/>
        <v>0</v>
      </c>
      <c r="AN100" s="202" t="str">
        <f t="shared" si="17"/>
        <v>EMA--</v>
      </c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9"/>
      <c r="CM100" s="279"/>
      <c r="CN100" s="279"/>
      <c r="CO100" s="279"/>
      <c r="CP100" s="279"/>
      <c r="CQ100" s="279"/>
      <c r="CR100" s="279"/>
      <c r="CS100" s="279"/>
      <c r="CT100" s="279"/>
      <c r="CU100" s="279"/>
      <c r="CV100" s="279"/>
      <c r="CW100" s="279"/>
      <c r="CX100" s="279"/>
      <c r="CY100" s="279"/>
      <c r="CZ100" s="279"/>
      <c r="DA100" s="279"/>
      <c r="DB100" s="279"/>
      <c r="DC100" s="279"/>
      <c r="DD100" s="279"/>
      <c r="DE100" s="279"/>
      <c r="DF100" s="279"/>
      <c r="DG100" s="279"/>
      <c r="DH100" s="279"/>
      <c r="DI100" s="279"/>
      <c r="DJ100" s="279"/>
      <c r="DK100" s="279"/>
      <c r="DL100" s="279"/>
      <c r="DM100" s="279"/>
      <c r="DN100" s="279"/>
      <c r="DO100" s="279"/>
      <c r="DP100" s="279"/>
      <c r="DQ100" s="279"/>
      <c r="DR100" s="279"/>
      <c r="DS100" s="279"/>
      <c r="DT100" s="279"/>
      <c r="DU100" s="279"/>
    </row>
    <row r="101" spans="5:125">
      <c r="E101" s="287" t="str">
        <f t="shared" si="18"/>
        <v/>
      </c>
      <c r="AM101" s="288">
        <f t="shared" si="16"/>
        <v>0</v>
      </c>
      <c r="AN101" s="202" t="str">
        <f t="shared" si="17"/>
        <v>EMA--</v>
      </c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9"/>
      <c r="CM101" s="279"/>
      <c r="CN101" s="279"/>
      <c r="CO101" s="279"/>
      <c r="CP101" s="279"/>
      <c r="CQ101" s="279"/>
      <c r="CR101" s="279"/>
      <c r="CS101" s="279"/>
      <c r="CT101" s="279"/>
      <c r="CU101" s="279"/>
      <c r="CV101" s="279"/>
      <c r="CW101" s="279"/>
      <c r="CX101" s="279"/>
      <c r="CY101" s="279"/>
      <c r="CZ101" s="279"/>
      <c r="DA101" s="279"/>
      <c r="DB101" s="279"/>
      <c r="DC101" s="279"/>
      <c r="DD101" s="279"/>
      <c r="DE101" s="279"/>
      <c r="DF101" s="279"/>
      <c r="DG101" s="279"/>
      <c r="DH101" s="279"/>
      <c r="DI101" s="279"/>
      <c r="DJ101" s="279"/>
      <c r="DK101" s="279"/>
      <c r="DL101" s="279"/>
      <c r="DM101" s="279"/>
      <c r="DN101" s="279"/>
      <c r="DO101" s="279"/>
      <c r="DP101" s="279"/>
      <c r="DQ101" s="279"/>
      <c r="DR101" s="279"/>
      <c r="DS101" s="279"/>
      <c r="DT101" s="279"/>
      <c r="DU101" s="279"/>
    </row>
    <row r="102" spans="5:125">
      <c r="E102" s="287" t="str">
        <f t="shared" si="18"/>
        <v/>
      </c>
      <c r="AM102" s="288">
        <f t="shared" si="16"/>
        <v>0</v>
      </c>
      <c r="AN102" s="202" t="str">
        <f t="shared" si="17"/>
        <v>EMA--</v>
      </c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9"/>
      <c r="CM102" s="279"/>
      <c r="CN102" s="279"/>
      <c r="CO102" s="279"/>
      <c r="CP102" s="279"/>
      <c r="CQ102" s="279"/>
      <c r="CR102" s="279"/>
      <c r="CS102" s="279"/>
      <c r="CT102" s="279"/>
      <c r="CU102" s="279"/>
      <c r="CV102" s="279"/>
      <c r="CW102" s="279"/>
      <c r="CX102" s="279"/>
      <c r="CY102" s="279"/>
      <c r="CZ102" s="279"/>
      <c r="DA102" s="279"/>
      <c r="DB102" s="279"/>
      <c r="DC102" s="279"/>
      <c r="DD102" s="279"/>
      <c r="DE102" s="279"/>
      <c r="DF102" s="279"/>
      <c r="DG102" s="279"/>
      <c r="DH102" s="279"/>
      <c r="DI102" s="279"/>
      <c r="DJ102" s="279"/>
      <c r="DK102" s="279"/>
      <c r="DL102" s="279"/>
      <c r="DM102" s="279"/>
      <c r="DN102" s="279"/>
      <c r="DO102" s="279"/>
      <c r="DP102" s="279"/>
      <c r="DQ102" s="279"/>
      <c r="DR102" s="279"/>
      <c r="DS102" s="279"/>
      <c r="DT102" s="279"/>
      <c r="DU102" s="279"/>
    </row>
    <row r="103" spans="5:125">
      <c r="E103" s="287" t="str">
        <f t="shared" si="18"/>
        <v/>
      </c>
      <c r="AM103" s="288">
        <f t="shared" si="16"/>
        <v>0</v>
      </c>
      <c r="AN103" s="202" t="str">
        <f t="shared" si="17"/>
        <v>EMA--</v>
      </c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9"/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  <c r="DA103" s="279"/>
      <c r="DB103" s="279"/>
      <c r="DC103" s="279"/>
      <c r="DD103" s="279"/>
      <c r="DE103" s="279"/>
      <c r="DF103" s="279"/>
      <c r="DG103" s="279"/>
      <c r="DH103" s="279"/>
      <c r="DI103" s="279"/>
      <c r="DJ103" s="279"/>
      <c r="DK103" s="279"/>
      <c r="DL103" s="279"/>
      <c r="DM103" s="279"/>
      <c r="DN103" s="279"/>
      <c r="DO103" s="279"/>
      <c r="DP103" s="279"/>
      <c r="DQ103" s="279"/>
      <c r="DR103" s="279"/>
      <c r="DS103" s="279"/>
      <c r="DT103" s="279"/>
      <c r="DU103" s="279"/>
    </row>
    <row r="104" spans="5:125">
      <c r="E104" s="287" t="str">
        <f t="shared" si="18"/>
        <v/>
      </c>
      <c r="AM104" s="288">
        <f t="shared" si="16"/>
        <v>0</v>
      </c>
      <c r="AN104" s="202" t="str">
        <f t="shared" si="17"/>
        <v>EMA--</v>
      </c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9"/>
      <c r="CM104" s="279"/>
      <c r="CN104" s="279"/>
      <c r="CO104" s="279"/>
      <c r="CP104" s="279"/>
      <c r="CQ104" s="279"/>
      <c r="CR104" s="279"/>
      <c r="CS104" s="279"/>
      <c r="CT104" s="279"/>
      <c r="CU104" s="279"/>
      <c r="CV104" s="279"/>
      <c r="CW104" s="279"/>
      <c r="CX104" s="279"/>
      <c r="CY104" s="279"/>
      <c r="CZ104" s="279"/>
      <c r="DA104" s="279"/>
      <c r="DB104" s="279"/>
      <c r="DC104" s="279"/>
      <c r="DD104" s="279"/>
      <c r="DE104" s="279"/>
      <c r="DF104" s="279"/>
      <c r="DG104" s="279"/>
      <c r="DH104" s="279"/>
      <c r="DI104" s="279"/>
      <c r="DJ104" s="279"/>
      <c r="DK104" s="279"/>
      <c r="DL104" s="279"/>
      <c r="DM104" s="279"/>
      <c r="DN104" s="279"/>
      <c r="DO104" s="279"/>
      <c r="DP104" s="279"/>
      <c r="DQ104" s="279"/>
      <c r="DR104" s="279"/>
      <c r="DS104" s="279"/>
      <c r="DT104" s="279"/>
      <c r="DU104" s="279"/>
    </row>
    <row r="105" spans="5:125">
      <c r="E105" s="287" t="str">
        <f t="shared" si="18"/>
        <v/>
      </c>
      <c r="AM105" s="288">
        <f t="shared" si="16"/>
        <v>0</v>
      </c>
      <c r="AN105" s="202" t="str">
        <f t="shared" si="17"/>
        <v>EMA--</v>
      </c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9"/>
      <c r="CM105" s="279"/>
      <c r="CN105" s="279"/>
      <c r="CO105" s="279"/>
      <c r="CP105" s="279"/>
      <c r="CQ105" s="279"/>
      <c r="CR105" s="279"/>
      <c r="CS105" s="279"/>
      <c r="CT105" s="279"/>
      <c r="CU105" s="279"/>
      <c r="CV105" s="279"/>
      <c r="CW105" s="279"/>
      <c r="CX105" s="279"/>
      <c r="CY105" s="279"/>
      <c r="CZ105" s="279"/>
      <c r="DA105" s="279"/>
      <c r="DB105" s="279"/>
      <c r="DC105" s="279"/>
      <c r="DD105" s="279"/>
      <c r="DE105" s="279"/>
      <c r="DF105" s="279"/>
      <c r="DG105" s="279"/>
      <c r="DH105" s="279"/>
      <c r="DI105" s="279"/>
      <c r="DJ105" s="279"/>
      <c r="DK105" s="279"/>
      <c r="DL105" s="279"/>
      <c r="DM105" s="279"/>
      <c r="DN105" s="279"/>
      <c r="DO105" s="279"/>
      <c r="DP105" s="279"/>
      <c r="DQ105" s="279"/>
      <c r="DR105" s="279"/>
      <c r="DS105" s="279"/>
      <c r="DT105" s="279"/>
      <c r="DU105" s="279"/>
    </row>
    <row r="106" spans="5:125">
      <c r="E106" s="287" t="str">
        <f t="shared" si="18"/>
        <v/>
      </c>
      <c r="AM106" s="288">
        <f t="shared" si="16"/>
        <v>0</v>
      </c>
      <c r="AN106" s="202" t="str">
        <f t="shared" si="17"/>
        <v>EMA--</v>
      </c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9"/>
      <c r="CM106" s="279"/>
      <c r="CN106" s="279"/>
      <c r="CO106" s="279"/>
      <c r="CP106" s="279"/>
      <c r="CQ106" s="279"/>
      <c r="CR106" s="279"/>
      <c r="CS106" s="279"/>
      <c r="CT106" s="279"/>
      <c r="CU106" s="279"/>
      <c r="CV106" s="279"/>
      <c r="CW106" s="279"/>
      <c r="CX106" s="279"/>
      <c r="CY106" s="279"/>
      <c r="CZ106" s="279"/>
      <c r="DA106" s="279"/>
      <c r="DB106" s="279"/>
      <c r="DC106" s="279"/>
      <c r="DD106" s="279"/>
      <c r="DE106" s="279"/>
      <c r="DF106" s="279"/>
      <c r="DG106" s="279"/>
      <c r="DH106" s="279"/>
      <c r="DI106" s="279"/>
      <c r="DJ106" s="279"/>
      <c r="DK106" s="279"/>
      <c r="DL106" s="279"/>
      <c r="DM106" s="279"/>
      <c r="DN106" s="279"/>
      <c r="DO106" s="279"/>
      <c r="DP106" s="279"/>
      <c r="DQ106" s="279"/>
      <c r="DR106" s="279"/>
      <c r="DS106" s="279"/>
      <c r="DT106" s="279"/>
      <c r="DU106" s="279"/>
    </row>
    <row r="107" spans="5:125">
      <c r="E107" s="287" t="str">
        <f t="shared" si="18"/>
        <v/>
      </c>
      <c r="AM107" s="288">
        <f t="shared" si="16"/>
        <v>0</v>
      </c>
      <c r="AN107" s="202" t="str">
        <f t="shared" si="17"/>
        <v>EMA--</v>
      </c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9"/>
      <c r="CM107" s="279"/>
      <c r="CN107" s="279"/>
      <c r="CO107" s="279"/>
      <c r="CP107" s="279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  <c r="DA107" s="279"/>
      <c r="DB107" s="279"/>
      <c r="DC107" s="279"/>
      <c r="DD107" s="279"/>
      <c r="DE107" s="279"/>
      <c r="DF107" s="279"/>
      <c r="DG107" s="279"/>
      <c r="DH107" s="279"/>
      <c r="DI107" s="279"/>
      <c r="DJ107" s="279"/>
      <c r="DK107" s="279"/>
      <c r="DL107" s="279"/>
      <c r="DM107" s="279"/>
      <c r="DN107" s="279"/>
      <c r="DO107" s="279"/>
      <c r="DP107" s="279"/>
      <c r="DQ107" s="279"/>
      <c r="DR107" s="279"/>
      <c r="DS107" s="279"/>
      <c r="DT107" s="279"/>
      <c r="DU107" s="279"/>
    </row>
    <row r="108" spans="5:125">
      <c r="E108" s="287" t="str">
        <f t="shared" si="18"/>
        <v/>
      </c>
      <c r="AM108" s="288">
        <f t="shared" si="16"/>
        <v>0</v>
      </c>
      <c r="AN108" s="202" t="str">
        <f t="shared" si="17"/>
        <v>EMA--</v>
      </c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9"/>
      <c r="CM108" s="279"/>
      <c r="CN108" s="279"/>
      <c r="CO108" s="279"/>
      <c r="CP108" s="279"/>
      <c r="CQ108" s="279"/>
      <c r="CR108" s="279"/>
      <c r="CS108" s="279"/>
      <c r="CT108" s="279"/>
      <c r="CU108" s="279"/>
      <c r="CV108" s="279"/>
      <c r="CW108" s="279"/>
      <c r="CX108" s="279"/>
      <c r="CY108" s="279"/>
      <c r="CZ108" s="279"/>
      <c r="DA108" s="279"/>
      <c r="DB108" s="279"/>
      <c r="DC108" s="279"/>
      <c r="DD108" s="279"/>
      <c r="DE108" s="279"/>
      <c r="DF108" s="279"/>
      <c r="DG108" s="279"/>
      <c r="DH108" s="279"/>
      <c r="DI108" s="279"/>
      <c r="DJ108" s="279"/>
      <c r="DK108" s="279"/>
      <c r="DL108" s="279"/>
      <c r="DM108" s="279"/>
      <c r="DN108" s="279"/>
      <c r="DO108" s="279"/>
      <c r="DP108" s="279"/>
      <c r="DQ108" s="279"/>
      <c r="DR108" s="279"/>
      <c r="DS108" s="279"/>
      <c r="DT108" s="279"/>
      <c r="DU108" s="279"/>
    </row>
    <row r="109" spans="5:125">
      <c r="E109" s="287" t="str">
        <f t="shared" si="18"/>
        <v/>
      </c>
      <c r="AM109" s="288">
        <f t="shared" si="16"/>
        <v>0</v>
      </c>
      <c r="AN109" s="202" t="str">
        <f t="shared" si="17"/>
        <v>EMA--</v>
      </c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9"/>
      <c r="CM109" s="279"/>
      <c r="CN109" s="279"/>
      <c r="CO109" s="279"/>
      <c r="CP109" s="279"/>
      <c r="CQ109" s="279"/>
      <c r="CR109" s="279"/>
      <c r="CS109" s="279"/>
      <c r="CT109" s="279"/>
      <c r="CU109" s="279"/>
      <c r="CV109" s="279"/>
      <c r="CW109" s="279"/>
      <c r="CX109" s="279"/>
      <c r="CY109" s="279"/>
      <c r="CZ109" s="279"/>
      <c r="DA109" s="279"/>
      <c r="DB109" s="279"/>
      <c r="DC109" s="279"/>
      <c r="DD109" s="279"/>
      <c r="DE109" s="279"/>
      <c r="DF109" s="279"/>
      <c r="DG109" s="279"/>
      <c r="DH109" s="279"/>
      <c r="DI109" s="279"/>
      <c r="DJ109" s="279"/>
      <c r="DK109" s="279"/>
      <c r="DL109" s="279"/>
      <c r="DM109" s="279"/>
      <c r="DN109" s="279"/>
      <c r="DO109" s="279"/>
      <c r="DP109" s="279"/>
      <c r="DQ109" s="279"/>
      <c r="DR109" s="279"/>
      <c r="DS109" s="279"/>
      <c r="DT109" s="279"/>
      <c r="DU109" s="279"/>
    </row>
    <row r="110" spans="5:125">
      <c r="E110" s="287" t="str">
        <f t="shared" si="18"/>
        <v/>
      </c>
      <c r="AM110" s="288">
        <f t="shared" si="16"/>
        <v>0</v>
      </c>
      <c r="AN110" s="202" t="str">
        <f t="shared" si="17"/>
        <v>EMA--</v>
      </c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9"/>
      <c r="CM110" s="279"/>
      <c r="CN110" s="279"/>
      <c r="CO110" s="279"/>
      <c r="CP110" s="279"/>
      <c r="CQ110" s="279"/>
      <c r="CR110" s="279"/>
      <c r="CS110" s="279"/>
      <c r="CT110" s="279"/>
      <c r="CU110" s="279"/>
      <c r="CV110" s="279"/>
      <c r="CW110" s="279"/>
      <c r="CX110" s="279"/>
      <c r="CY110" s="279"/>
      <c r="CZ110" s="279"/>
      <c r="DA110" s="279"/>
      <c r="DB110" s="279"/>
      <c r="DC110" s="279"/>
      <c r="DD110" s="279"/>
      <c r="DE110" s="279"/>
      <c r="DF110" s="279"/>
      <c r="DG110" s="279"/>
      <c r="DH110" s="279"/>
      <c r="DI110" s="279"/>
      <c r="DJ110" s="279"/>
      <c r="DK110" s="279"/>
      <c r="DL110" s="279"/>
      <c r="DM110" s="279"/>
      <c r="DN110" s="279"/>
      <c r="DO110" s="279"/>
      <c r="DP110" s="279"/>
      <c r="DQ110" s="279"/>
      <c r="DR110" s="279"/>
      <c r="DS110" s="279"/>
      <c r="DT110" s="279"/>
      <c r="DU110" s="279"/>
    </row>
    <row r="111" spans="5:125">
      <c r="E111" s="287" t="str">
        <f t="shared" si="18"/>
        <v/>
      </c>
      <c r="AM111" s="288">
        <f t="shared" si="16"/>
        <v>0</v>
      </c>
      <c r="AN111" s="202" t="str">
        <f t="shared" si="17"/>
        <v>EMA--</v>
      </c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9"/>
      <c r="CM111" s="279"/>
      <c r="CN111" s="279"/>
      <c r="CO111" s="279"/>
      <c r="CP111" s="279"/>
      <c r="CQ111" s="279"/>
      <c r="CR111" s="279"/>
      <c r="CS111" s="279"/>
      <c r="CT111" s="279"/>
      <c r="CU111" s="279"/>
      <c r="CV111" s="279"/>
      <c r="CW111" s="279"/>
      <c r="CX111" s="279"/>
      <c r="CY111" s="279"/>
      <c r="CZ111" s="279"/>
      <c r="DA111" s="279"/>
      <c r="DB111" s="279"/>
      <c r="DC111" s="279"/>
      <c r="DD111" s="279"/>
      <c r="DE111" s="279"/>
      <c r="DF111" s="279"/>
      <c r="DG111" s="279"/>
      <c r="DH111" s="279"/>
      <c r="DI111" s="279"/>
      <c r="DJ111" s="279"/>
      <c r="DK111" s="279"/>
      <c r="DL111" s="279"/>
      <c r="DM111" s="279"/>
      <c r="DN111" s="279"/>
      <c r="DO111" s="279"/>
      <c r="DP111" s="279"/>
      <c r="DQ111" s="279"/>
      <c r="DR111" s="279"/>
      <c r="DS111" s="279"/>
      <c r="DT111" s="279"/>
      <c r="DU111" s="279"/>
    </row>
    <row r="112" spans="5:125">
      <c r="E112" s="287" t="str">
        <f t="shared" ref="E112:E143" si="19">IF(B112="","",VLOOKUP(B112,AB$2:AN$1048576,2,FALSE))</f>
        <v/>
      </c>
      <c r="AM112" s="288">
        <f t="shared" ref="AM112:AM175" si="20">G112</f>
        <v>0</v>
      </c>
      <c r="AN112" s="202" t="str">
        <f t="shared" ref="AN112:AN175" si="21">$F$4&amp;TEXT("-",1)&amp;F112&amp;TEXT("-",1)&amp;G112</f>
        <v>EMA--</v>
      </c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9"/>
      <c r="CM112" s="279"/>
      <c r="CN112" s="279"/>
      <c r="CO112" s="279"/>
      <c r="CP112" s="279"/>
      <c r="CQ112" s="279"/>
      <c r="CR112" s="279"/>
      <c r="CS112" s="279"/>
      <c r="CT112" s="279"/>
      <c r="CU112" s="279"/>
      <c r="CV112" s="279"/>
      <c r="CW112" s="279"/>
      <c r="CX112" s="279"/>
      <c r="CY112" s="279"/>
      <c r="CZ112" s="279"/>
      <c r="DA112" s="279"/>
      <c r="DB112" s="279"/>
      <c r="DC112" s="279"/>
      <c r="DD112" s="279"/>
      <c r="DE112" s="279"/>
      <c r="DF112" s="279"/>
      <c r="DG112" s="279"/>
      <c r="DH112" s="279"/>
      <c r="DI112" s="279"/>
      <c r="DJ112" s="279"/>
      <c r="DK112" s="279"/>
      <c r="DL112" s="279"/>
      <c r="DM112" s="279"/>
      <c r="DN112" s="279"/>
      <c r="DO112" s="279"/>
      <c r="DP112" s="279"/>
      <c r="DQ112" s="279"/>
      <c r="DR112" s="279"/>
      <c r="DS112" s="279"/>
      <c r="DT112" s="279"/>
      <c r="DU112" s="279"/>
    </row>
    <row r="113" spans="5:125">
      <c r="E113" s="287" t="str">
        <f t="shared" si="19"/>
        <v/>
      </c>
      <c r="AM113" s="288">
        <f t="shared" si="20"/>
        <v>0</v>
      </c>
      <c r="AN113" s="202" t="str">
        <f t="shared" si="21"/>
        <v>EMA--</v>
      </c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9"/>
      <c r="CM113" s="279"/>
      <c r="CN113" s="279"/>
      <c r="CO113" s="279"/>
      <c r="CP113" s="279"/>
      <c r="CQ113" s="279"/>
      <c r="CR113" s="279"/>
      <c r="CS113" s="279"/>
      <c r="CT113" s="279"/>
      <c r="CU113" s="279"/>
      <c r="CV113" s="279"/>
      <c r="CW113" s="279"/>
      <c r="CX113" s="279"/>
      <c r="CY113" s="279"/>
      <c r="CZ113" s="279"/>
      <c r="DA113" s="279"/>
      <c r="DB113" s="279"/>
      <c r="DC113" s="279"/>
      <c r="DD113" s="279"/>
      <c r="DE113" s="279"/>
      <c r="DF113" s="279"/>
      <c r="DG113" s="279"/>
      <c r="DH113" s="279"/>
      <c r="DI113" s="279"/>
      <c r="DJ113" s="279"/>
      <c r="DK113" s="279"/>
      <c r="DL113" s="279"/>
      <c r="DM113" s="279"/>
      <c r="DN113" s="279"/>
      <c r="DO113" s="279"/>
      <c r="DP113" s="279"/>
      <c r="DQ113" s="279"/>
      <c r="DR113" s="279"/>
      <c r="DS113" s="279"/>
      <c r="DT113" s="279"/>
      <c r="DU113" s="279"/>
    </row>
    <row r="114" spans="5:125">
      <c r="E114" s="287" t="str">
        <f t="shared" si="19"/>
        <v/>
      </c>
      <c r="AM114" s="288">
        <f t="shared" si="20"/>
        <v>0</v>
      </c>
      <c r="AN114" s="202" t="str">
        <f t="shared" si="21"/>
        <v>EMA--</v>
      </c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9"/>
      <c r="CM114" s="279"/>
      <c r="CN114" s="279"/>
      <c r="CO114" s="279"/>
      <c r="CP114" s="279"/>
      <c r="CQ114" s="279"/>
      <c r="CR114" s="279"/>
      <c r="CS114" s="279"/>
      <c r="CT114" s="279"/>
      <c r="CU114" s="279"/>
      <c r="CV114" s="279"/>
      <c r="CW114" s="279"/>
      <c r="CX114" s="279"/>
      <c r="CY114" s="279"/>
      <c r="CZ114" s="279"/>
      <c r="DA114" s="279"/>
      <c r="DB114" s="279"/>
      <c r="DC114" s="279"/>
      <c r="DD114" s="279"/>
      <c r="DE114" s="279"/>
      <c r="DF114" s="279"/>
      <c r="DG114" s="279"/>
      <c r="DH114" s="279"/>
      <c r="DI114" s="279"/>
      <c r="DJ114" s="279"/>
      <c r="DK114" s="279"/>
      <c r="DL114" s="279"/>
      <c r="DM114" s="279"/>
      <c r="DN114" s="279"/>
      <c r="DO114" s="279"/>
      <c r="DP114" s="279"/>
      <c r="DQ114" s="279"/>
      <c r="DR114" s="279"/>
      <c r="DS114" s="279"/>
      <c r="DT114" s="279"/>
      <c r="DU114" s="279"/>
    </row>
    <row r="115" spans="5:125">
      <c r="E115" s="287" t="str">
        <f t="shared" si="19"/>
        <v/>
      </c>
      <c r="AM115" s="288">
        <f t="shared" si="20"/>
        <v>0</v>
      </c>
      <c r="AN115" s="202" t="str">
        <f t="shared" si="21"/>
        <v>EMA--</v>
      </c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9"/>
      <c r="CM115" s="279"/>
      <c r="CN115" s="279"/>
      <c r="CO115" s="279"/>
      <c r="CP115" s="279"/>
      <c r="CQ115" s="279"/>
      <c r="CR115" s="279"/>
      <c r="CS115" s="279"/>
      <c r="CT115" s="279"/>
      <c r="CU115" s="279"/>
      <c r="CV115" s="279"/>
      <c r="CW115" s="279"/>
      <c r="CX115" s="279"/>
      <c r="CY115" s="279"/>
      <c r="CZ115" s="279"/>
      <c r="DA115" s="279"/>
      <c r="DB115" s="279"/>
      <c r="DC115" s="279"/>
      <c r="DD115" s="279"/>
      <c r="DE115" s="279"/>
      <c r="DF115" s="279"/>
      <c r="DG115" s="279"/>
      <c r="DH115" s="279"/>
      <c r="DI115" s="279"/>
      <c r="DJ115" s="279"/>
      <c r="DK115" s="279"/>
      <c r="DL115" s="279"/>
      <c r="DM115" s="279"/>
      <c r="DN115" s="279"/>
      <c r="DO115" s="279"/>
      <c r="DP115" s="279"/>
      <c r="DQ115" s="279"/>
      <c r="DR115" s="279"/>
      <c r="DS115" s="279"/>
      <c r="DT115" s="279"/>
      <c r="DU115" s="279"/>
    </row>
    <row r="116" spans="5:125">
      <c r="E116" s="287" t="str">
        <f t="shared" si="19"/>
        <v/>
      </c>
      <c r="AM116" s="288">
        <f t="shared" si="20"/>
        <v>0</v>
      </c>
      <c r="AN116" s="202" t="str">
        <f t="shared" si="21"/>
        <v>EMA--</v>
      </c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279"/>
      <c r="DM116" s="279"/>
      <c r="DN116" s="279"/>
      <c r="DO116" s="279"/>
      <c r="DP116" s="279"/>
      <c r="DQ116" s="279"/>
      <c r="DR116" s="279"/>
      <c r="DS116" s="279"/>
      <c r="DT116" s="279"/>
      <c r="DU116" s="279"/>
    </row>
    <row r="117" spans="5:125">
      <c r="E117" s="287" t="str">
        <f t="shared" si="19"/>
        <v/>
      </c>
      <c r="AM117" s="288">
        <f t="shared" si="20"/>
        <v>0</v>
      </c>
      <c r="AN117" s="202" t="str">
        <f t="shared" si="21"/>
        <v>EMA--</v>
      </c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279"/>
      <c r="DM117" s="279"/>
      <c r="DN117" s="279"/>
      <c r="DO117" s="279"/>
      <c r="DP117" s="279"/>
      <c r="DQ117" s="279"/>
      <c r="DR117" s="279"/>
      <c r="DS117" s="279"/>
      <c r="DT117" s="279"/>
      <c r="DU117" s="279"/>
    </row>
    <row r="118" spans="5:125">
      <c r="E118" s="287" t="str">
        <f t="shared" si="19"/>
        <v/>
      </c>
      <c r="AM118" s="288">
        <f t="shared" si="20"/>
        <v>0</v>
      </c>
      <c r="AN118" s="202" t="str">
        <f t="shared" si="21"/>
        <v>EMA--</v>
      </c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279"/>
      <c r="DM118" s="279"/>
      <c r="DN118" s="279"/>
      <c r="DO118" s="279"/>
      <c r="DP118" s="279"/>
      <c r="DQ118" s="279"/>
      <c r="DR118" s="279"/>
      <c r="DS118" s="279"/>
      <c r="DT118" s="279"/>
      <c r="DU118" s="279"/>
    </row>
    <row r="119" spans="5:125">
      <c r="E119" s="287" t="str">
        <f t="shared" si="19"/>
        <v/>
      </c>
      <c r="AM119" s="288">
        <f t="shared" si="20"/>
        <v>0</v>
      </c>
      <c r="AN119" s="202" t="str">
        <f t="shared" si="21"/>
        <v>EMA--</v>
      </c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79"/>
      <c r="DM119" s="279"/>
      <c r="DN119" s="279"/>
      <c r="DO119" s="279"/>
      <c r="DP119" s="279"/>
      <c r="DQ119" s="279"/>
      <c r="DR119" s="279"/>
      <c r="DS119" s="279"/>
      <c r="DT119" s="279"/>
      <c r="DU119" s="279"/>
    </row>
    <row r="120" spans="5:125">
      <c r="E120" s="287" t="str">
        <f t="shared" si="19"/>
        <v/>
      </c>
      <c r="AM120" s="288">
        <f t="shared" si="20"/>
        <v>0</v>
      </c>
      <c r="AN120" s="202" t="str">
        <f t="shared" si="21"/>
        <v>EMA--</v>
      </c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9"/>
      <c r="CM120" s="279"/>
      <c r="CN120" s="279"/>
      <c r="CO120" s="279"/>
      <c r="CP120" s="279"/>
      <c r="CQ120" s="279"/>
      <c r="CR120" s="279"/>
      <c r="CS120" s="279"/>
      <c r="CT120" s="279"/>
      <c r="CU120" s="279"/>
      <c r="CV120" s="279"/>
      <c r="CW120" s="279"/>
      <c r="CX120" s="279"/>
      <c r="CY120" s="279"/>
      <c r="CZ120" s="279"/>
      <c r="DA120" s="279"/>
      <c r="DB120" s="279"/>
      <c r="DC120" s="279"/>
      <c r="DD120" s="279"/>
      <c r="DE120" s="279"/>
      <c r="DF120" s="279"/>
      <c r="DG120" s="279"/>
      <c r="DH120" s="279"/>
      <c r="DI120" s="279"/>
      <c r="DJ120" s="279"/>
      <c r="DK120" s="279"/>
      <c r="DL120" s="279"/>
      <c r="DM120" s="279"/>
      <c r="DN120" s="279"/>
      <c r="DO120" s="279"/>
      <c r="DP120" s="279"/>
      <c r="DQ120" s="279"/>
      <c r="DR120" s="279"/>
      <c r="DS120" s="279"/>
      <c r="DT120" s="279"/>
      <c r="DU120" s="279"/>
    </row>
    <row r="121" spans="5:125">
      <c r="E121" s="287" t="str">
        <f t="shared" si="19"/>
        <v/>
      </c>
      <c r="AM121" s="288">
        <f t="shared" si="20"/>
        <v>0</v>
      </c>
      <c r="AN121" s="202" t="str">
        <f t="shared" si="21"/>
        <v>EMA--</v>
      </c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9"/>
      <c r="CM121" s="279"/>
      <c r="CN121" s="279"/>
      <c r="CO121" s="279"/>
      <c r="CP121" s="279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  <c r="DA121" s="279"/>
      <c r="DB121" s="279"/>
      <c r="DC121" s="279"/>
      <c r="DD121" s="279"/>
      <c r="DE121" s="279"/>
      <c r="DF121" s="279"/>
      <c r="DG121" s="279"/>
      <c r="DH121" s="279"/>
      <c r="DI121" s="279"/>
      <c r="DJ121" s="279"/>
      <c r="DK121" s="279"/>
      <c r="DL121" s="279"/>
      <c r="DM121" s="279"/>
      <c r="DN121" s="279"/>
      <c r="DO121" s="279"/>
      <c r="DP121" s="279"/>
      <c r="DQ121" s="279"/>
      <c r="DR121" s="279"/>
      <c r="DS121" s="279"/>
      <c r="DT121" s="279"/>
      <c r="DU121" s="279"/>
    </row>
    <row r="122" spans="5:125">
      <c r="E122" s="287" t="str">
        <f t="shared" si="19"/>
        <v/>
      </c>
      <c r="AM122" s="288">
        <f t="shared" si="20"/>
        <v>0</v>
      </c>
      <c r="AN122" s="202" t="str">
        <f t="shared" si="21"/>
        <v>EMA--</v>
      </c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9"/>
      <c r="CM122" s="279"/>
      <c r="CN122" s="279"/>
      <c r="CO122" s="279"/>
      <c r="CP122" s="279"/>
      <c r="CQ122" s="279"/>
      <c r="CR122" s="279"/>
      <c r="CS122" s="279"/>
      <c r="CT122" s="279"/>
      <c r="CU122" s="279"/>
      <c r="CV122" s="279"/>
      <c r="CW122" s="279"/>
      <c r="CX122" s="279"/>
      <c r="CY122" s="279"/>
      <c r="CZ122" s="279"/>
      <c r="DA122" s="279"/>
      <c r="DB122" s="279"/>
      <c r="DC122" s="279"/>
      <c r="DD122" s="279"/>
      <c r="DE122" s="279"/>
      <c r="DF122" s="279"/>
      <c r="DG122" s="279"/>
      <c r="DH122" s="279"/>
      <c r="DI122" s="279"/>
      <c r="DJ122" s="279"/>
      <c r="DK122" s="279"/>
      <c r="DL122" s="279"/>
      <c r="DM122" s="279"/>
      <c r="DN122" s="279"/>
      <c r="DO122" s="279"/>
      <c r="DP122" s="279"/>
      <c r="DQ122" s="279"/>
      <c r="DR122" s="279"/>
      <c r="DS122" s="279"/>
      <c r="DT122" s="279"/>
      <c r="DU122" s="279"/>
    </row>
    <row r="123" spans="5:125">
      <c r="E123" s="287" t="str">
        <f t="shared" si="19"/>
        <v/>
      </c>
      <c r="AM123" s="288">
        <f t="shared" si="20"/>
        <v>0</v>
      </c>
      <c r="AN123" s="202" t="str">
        <f t="shared" si="21"/>
        <v>EMA--</v>
      </c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9"/>
      <c r="CM123" s="279"/>
      <c r="CN123" s="279"/>
      <c r="CO123" s="279"/>
      <c r="CP123" s="279"/>
      <c r="CQ123" s="279"/>
      <c r="CR123" s="279"/>
      <c r="CS123" s="279"/>
      <c r="CT123" s="279"/>
      <c r="CU123" s="279"/>
      <c r="CV123" s="279"/>
      <c r="CW123" s="279"/>
      <c r="CX123" s="279"/>
      <c r="CY123" s="279"/>
      <c r="CZ123" s="279"/>
      <c r="DA123" s="279"/>
      <c r="DB123" s="279"/>
      <c r="DC123" s="279"/>
      <c r="DD123" s="279"/>
      <c r="DE123" s="279"/>
      <c r="DF123" s="279"/>
      <c r="DG123" s="279"/>
      <c r="DH123" s="279"/>
      <c r="DI123" s="279"/>
      <c r="DJ123" s="279"/>
      <c r="DK123" s="279"/>
      <c r="DL123" s="279"/>
      <c r="DM123" s="279"/>
      <c r="DN123" s="279"/>
      <c r="DO123" s="279"/>
      <c r="DP123" s="279"/>
      <c r="DQ123" s="279"/>
      <c r="DR123" s="279"/>
      <c r="DS123" s="279"/>
      <c r="DT123" s="279"/>
      <c r="DU123" s="279"/>
    </row>
    <row r="124" spans="5:125">
      <c r="E124" s="287" t="str">
        <f t="shared" si="19"/>
        <v/>
      </c>
      <c r="AM124" s="288">
        <f t="shared" si="20"/>
        <v>0</v>
      </c>
      <c r="AN124" s="202" t="str">
        <f t="shared" si="21"/>
        <v>EMA--</v>
      </c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9"/>
      <c r="CM124" s="279"/>
      <c r="CN124" s="279"/>
      <c r="CO124" s="279"/>
      <c r="CP124" s="279"/>
      <c r="CQ124" s="279"/>
      <c r="CR124" s="279"/>
      <c r="CS124" s="279"/>
      <c r="CT124" s="279"/>
      <c r="CU124" s="279"/>
      <c r="CV124" s="279"/>
      <c r="CW124" s="279"/>
      <c r="CX124" s="279"/>
      <c r="CY124" s="279"/>
      <c r="CZ124" s="279"/>
      <c r="DA124" s="279"/>
      <c r="DB124" s="279"/>
      <c r="DC124" s="279"/>
      <c r="DD124" s="279"/>
      <c r="DE124" s="279"/>
      <c r="DF124" s="279"/>
      <c r="DG124" s="279"/>
      <c r="DH124" s="279"/>
      <c r="DI124" s="279"/>
      <c r="DJ124" s="279"/>
      <c r="DK124" s="279"/>
      <c r="DL124" s="279"/>
      <c r="DM124" s="279"/>
      <c r="DN124" s="279"/>
      <c r="DO124" s="279"/>
      <c r="DP124" s="279"/>
      <c r="DQ124" s="279"/>
      <c r="DR124" s="279"/>
      <c r="DS124" s="279"/>
      <c r="DT124" s="279"/>
      <c r="DU124" s="279"/>
    </row>
    <row r="125" spans="5:125">
      <c r="E125" s="287" t="str">
        <f t="shared" si="19"/>
        <v/>
      </c>
      <c r="AM125" s="288">
        <f t="shared" si="20"/>
        <v>0</v>
      </c>
      <c r="AN125" s="202" t="str">
        <f t="shared" si="21"/>
        <v>EMA--</v>
      </c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9"/>
      <c r="CM125" s="279"/>
      <c r="CN125" s="279"/>
      <c r="CO125" s="279"/>
      <c r="CP125" s="279"/>
      <c r="CQ125" s="279"/>
      <c r="CR125" s="279"/>
      <c r="CS125" s="279"/>
      <c r="CT125" s="279"/>
      <c r="CU125" s="279"/>
      <c r="CV125" s="279"/>
      <c r="CW125" s="279"/>
      <c r="CX125" s="279"/>
      <c r="CY125" s="279"/>
      <c r="CZ125" s="279"/>
      <c r="DA125" s="279"/>
      <c r="DB125" s="279"/>
      <c r="DC125" s="279"/>
      <c r="DD125" s="279"/>
      <c r="DE125" s="279"/>
      <c r="DF125" s="279"/>
      <c r="DG125" s="279"/>
      <c r="DH125" s="279"/>
      <c r="DI125" s="279"/>
      <c r="DJ125" s="279"/>
      <c r="DK125" s="279"/>
      <c r="DL125" s="279"/>
      <c r="DM125" s="279"/>
      <c r="DN125" s="279"/>
      <c r="DO125" s="279"/>
      <c r="DP125" s="279"/>
      <c r="DQ125" s="279"/>
      <c r="DR125" s="279"/>
      <c r="DS125" s="279"/>
      <c r="DT125" s="279"/>
      <c r="DU125" s="279"/>
    </row>
    <row r="126" spans="5:125">
      <c r="E126" s="287" t="str">
        <f t="shared" si="19"/>
        <v/>
      </c>
      <c r="AM126" s="288">
        <f t="shared" si="20"/>
        <v>0</v>
      </c>
      <c r="AN126" s="202" t="str">
        <f t="shared" si="21"/>
        <v>EMA--</v>
      </c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9"/>
      <c r="CM126" s="279"/>
      <c r="CN126" s="279"/>
      <c r="CO126" s="279"/>
      <c r="CP126" s="279"/>
      <c r="CQ126" s="279"/>
      <c r="CR126" s="279"/>
      <c r="CS126" s="279"/>
      <c r="CT126" s="279"/>
      <c r="CU126" s="279"/>
      <c r="CV126" s="279"/>
      <c r="CW126" s="279"/>
      <c r="CX126" s="279"/>
      <c r="CY126" s="279"/>
      <c r="CZ126" s="279"/>
      <c r="DA126" s="279"/>
      <c r="DB126" s="279"/>
      <c r="DC126" s="279"/>
      <c r="DD126" s="279"/>
      <c r="DE126" s="279"/>
      <c r="DF126" s="279"/>
      <c r="DG126" s="279"/>
      <c r="DH126" s="279"/>
      <c r="DI126" s="279"/>
      <c r="DJ126" s="279"/>
      <c r="DK126" s="279"/>
      <c r="DL126" s="279"/>
      <c r="DM126" s="279"/>
      <c r="DN126" s="279"/>
      <c r="DO126" s="279"/>
      <c r="DP126" s="279"/>
      <c r="DQ126" s="279"/>
      <c r="DR126" s="279"/>
      <c r="DS126" s="279"/>
      <c r="DT126" s="279"/>
      <c r="DU126" s="279"/>
    </row>
    <row r="127" spans="5:125">
      <c r="E127" s="287" t="str">
        <f t="shared" si="19"/>
        <v/>
      </c>
      <c r="AM127" s="288">
        <f t="shared" si="20"/>
        <v>0</v>
      </c>
      <c r="AN127" s="202" t="str">
        <f t="shared" si="21"/>
        <v>EMA--</v>
      </c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9"/>
      <c r="CM127" s="279"/>
      <c r="CN127" s="279"/>
      <c r="CO127" s="279"/>
      <c r="CP127" s="279"/>
      <c r="CQ127" s="279"/>
      <c r="CR127" s="279"/>
      <c r="CS127" s="279"/>
      <c r="CT127" s="279"/>
      <c r="CU127" s="279"/>
      <c r="CV127" s="279"/>
      <c r="CW127" s="279"/>
      <c r="CX127" s="279"/>
      <c r="CY127" s="279"/>
      <c r="CZ127" s="279"/>
      <c r="DA127" s="279"/>
      <c r="DB127" s="279"/>
      <c r="DC127" s="279"/>
      <c r="DD127" s="279"/>
      <c r="DE127" s="279"/>
      <c r="DF127" s="279"/>
      <c r="DG127" s="279"/>
      <c r="DH127" s="279"/>
      <c r="DI127" s="279"/>
      <c r="DJ127" s="279"/>
      <c r="DK127" s="279"/>
      <c r="DL127" s="279"/>
      <c r="DM127" s="279"/>
      <c r="DN127" s="279"/>
      <c r="DO127" s="279"/>
      <c r="DP127" s="279"/>
      <c r="DQ127" s="279"/>
      <c r="DR127" s="279"/>
      <c r="DS127" s="279"/>
      <c r="DT127" s="279"/>
      <c r="DU127" s="279"/>
    </row>
    <row r="128" spans="5:125">
      <c r="E128" s="287" t="str">
        <f t="shared" si="19"/>
        <v/>
      </c>
      <c r="AM128" s="288">
        <f t="shared" si="20"/>
        <v>0</v>
      </c>
      <c r="AN128" s="202" t="str">
        <f t="shared" si="21"/>
        <v>EMA--</v>
      </c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9"/>
      <c r="CM128" s="279"/>
      <c r="CN128" s="279"/>
      <c r="CO128" s="279"/>
      <c r="CP128" s="279"/>
      <c r="CQ128" s="279"/>
      <c r="CR128" s="279"/>
      <c r="CS128" s="279"/>
      <c r="CT128" s="279"/>
      <c r="CU128" s="279"/>
      <c r="CV128" s="279"/>
      <c r="CW128" s="279"/>
      <c r="CX128" s="279"/>
      <c r="CY128" s="279"/>
      <c r="CZ128" s="279"/>
      <c r="DA128" s="279"/>
      <c r="DB128" s="279"/>
      <c r="DC128" s="279"/>
      <c r="DD128" s="279"/>
      <c r="DE128" s="279"/>
      <c r="DF128" s="279"/>
      <c r="DG128" s="279"/>
      <c r="DH128" s="279"/>
      <c r="DI128" s="279"/>
      <c r="DJ128" s="279"/>
      <c r="DK128" s="279"/>
      <c r="DL128" s="279"/>
      <c r="DM128" s="279"/>
      <c r="DN128" s="279"/>
      <c r="DO128" s="279"/>
      <c r="DP128" s="279"/>
      <c r="DQ128" s="279"/>
      <c r="DR128" s="279"/>
      <c r="DS128" s="279"/>
      <c r="DT128" s="279"/>
      <c r="DU128" s="279"/>
    </row>
    <row r="129" spans="5:125">
      <c r="E129" s="287" t="str">
        <f t="shared" si="19"/>
        <v/>
      </c>
      <c r="AM129" s="288">
        <f t="shared" si="20"/>
        <v>0</v>
      </c>
      <c r="AN129" s="202" t="str">
        <f t="shared" si="21"/>
        <v>EMA--</v>
      </c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9"/>
      <c r="CM129" s="279"/>
      <c r="CN129" s="279"/>
      <c r="CO129" s="279"/>
      <c r="CP129" s="279"/>
      <c r="CQ129" s="279"/>
      <c r="CR129" s="279"/>
      <c r="CS129" s="279"/>
      <c r="CT129" s="279"/>
      <c r="CU129" s="279"/>
      <c r="CV129" s="279"/>
      <c r="CW129" s="279"/>
      <c r="CX129" s="279"/>
      <c r="CY129" s="279"/>
      <c r="CZ129" s="279"/>
      <c r="DA129" s="279"/>
      <c r="DB129" s="279"/>
      <c r="DC129" s="279"/>
      <c r="DD129" s="279"/>
      <c r="DE129" s="279"/>
      <c r="DF129" s="279"/>
      <c r="DG129" s="279"/>
      <c r="DH129" s="279"/>
      <c r="DI129" s="279"/>
      <c r="DJ129" s="279"/>
      <c r="DK129" s="279"/>
      <c r="DL129" s="279"/>
      <c r="DM129" s="279"/>
      <c r="DN129" s="279"/>
      <c r="DO129" s="279"/>
      <c r="DP129" s="279"/>
      <c r="DQ129" s="279"/>
      <c r="DR129" s="279"/>
      <c r="DS129" s="279"/>
      <c r="DT129" s="279"/>
      <c r="DU129" s="279"/>
    </row>
    <row r="130" spans="5:125">
      <c r="E130" s="287" t="str">
        <f t="shared" si="19"/>
        <v/>
      </c>
      <c r="AM130" s="288">
        <f t="shared" si="20"/>
        <v>0</v>
      </c>
      <c r="AN130" s="202" t="str">
        <f t="shared" si="21"/>
        <v>EMA--</v>
      </c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9"/>
      <c r="CM130" s="279"/>
      <c r="CN130" s="279"/>
      <c r="CO130" s="279"/>
      <c r="CP130" s="279"/>
      <c r="CQ130" s="279"/>
      <c r="CR130" s="279"/>
      <c r="CS130" s="279"/>
      <c r="CT130" s="279"/>
      <c r="CU130" s="279"/>
      <c r="CV130" s="279"/>
      <c r="CW130" s="279"/>
      <c r="CX130" s="279"/>
      <c r="CY130" s="279"/>
      <c r="CZ130" s="279"/>
      <c r="DA130" s="279"/>
      <c r="DB130" s="279"/>
      <c r="DC130" s="279"/>
      <c r="DD130" s="279"/>
      <c r="DE130" s="279"/>
      <c r="DF130" s="279"/>
      <c r="DG130" s="279"/>
      <c r="DH130" s="279"/>
      <c r="DI130" s="279"/>
      <c r="DJ130" s="279"/>
      <c r="DK130" s="279"/>
      <c r="DL130" s="279"/>
      <c r="DM130" s="279"/>
      <c r="DN130" s="279"/>
      <c r="DO130" s="279"/>
      <c r="DP130" s="279"/>
      <c r="DQ130" s="279"/>
      <c r="DR130" s="279"/>
      <c r="DS130" s="279"/>
      <c r="DT130" s="279"/>
      <c r="DU130" s="279"/>
    </row>
    <row r="131" spans="5:125">
      <c r="E131" s="287" t="str">
        <f t="shared" si="19"/>
        <v/>
      </c>
      <c r="AM131" s="288">
        <f t="shared" si="20"/>
        <v>0</v>
      </c>
      <c r="AN131" s="202" t="str">
        <f t="shared" si="21"/>
        <v>EMA--</v>
      </c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9"/>
      <c r="CM131" s="279"/>
      <c r="CN131" s="279"/>
      <c r="CO131" s="279"/>
      <c r="CP131" s="279"/>
      <c r="CQ131" s="279"/>
      <c r="CR131" s="279"/>
      <c r="CS131" s="279"/>
      <c r="CT131" s="279"/>
      <c r="CU131" s="279"/>
      <c r="CV131" s="279"/>
      <c r="CW131" s="279"/>
      <c r="CX131" s="279"/>
      <c r="CY131" s="279"/>
      <c r="CZ131" s="279"/>
      <c r="DA131" s="279"/>
      <c r="DB131" s="279"/>
      <c r="DC131" s="279"/>
      <c r="DD131" s="279"/>
      <c r="DE131" s="279"/>
      <c r="DF131" s="279"/>
      <c r="DG131" s="279"/>
      <c r="DH131" s="279"/>
      <c r="DI131" s="279"/>
      <c r="DJ131" s="279"/>
      <c r="DK131" s="279"/>
      <c r="DL131" s="279"/>
      <c r="DM131" s="279"/>
      <c r="DN131" s="279"/>
      <c r="DO131" s="279"/>
      <c r="DP131" s="279"/>
      <c r="DQ131" s="279"/>
      <c r="DR131" s="279"/>
      <c r="DS131" s="279"/>
      <c r="DT131" s="279"/>
      <c r="DU131" s="279"/>
    </row>
    <row r="132" spans="5:125">
      <c r="E132" s="287" t="str">
        <f t="shared" si="19"/>
        <v/>
      </c>
      <c r="AM132" s="288">
        <f t="shared" si="20"/>
        <v>0</v>
      </c>
      <c r="AN132" s="202" t="str">
        <f t="shared" si="21"/>
        <v>EMA--</v>
      </c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9"/>
      <c r="CM132" s="279"/>
      <c r="CN132" s="279"/>
      <c r="CO132" s="279"/>
      <c r="CP132" s="279"/>
      <c r="CQ132" s="279"/>
      <c r="CR132" s="279"/>
      <c r="CS132" s="279"/>
      <c r="CT132" s="279"/>
      <c r="CU132" s="279"/>
      <c r="CV132" s="279"/>
      <c r="CW132" s="279"/>
      <c r="CX132" s="279"/>
      <c r="CY132" s="279"/>
      <c r="CZ132" s="279"/>
      <c r="DA132" s="279"/>
      <c r="DB132" s="279"/>
      <c r="DC132" s="279"/>
      <c r="DD132" s="279"/>
      <c r="DE132" s="279"/>
      <c r="DF132" s="279"/>
      <c r="DG132" s="279"/>
      <c r="DH132" s="279"/>
      <c r="DI132" s="279"/>
      <c r="DJ132" s="279"/>
      <c r="DK132" s="279"/>
      <c r="DL132" s="279"/>
      <c r="DM132" s="279"/>
      <c r="DN132" s="279"/>
      <c r="DO132" s="279"/>
      <c r="DP132" s="279"/>
      <c r="DQ132" s="279"/>
      <c r="DR132" s="279"/>
      <c r="DS132" s="279"/>
      <c r="DT132" s="279"/>
      <c r="DU132" s="279"/>
    </row>
    <row r="133" spans="5:125">
      <c r="E133" s="287" t="str">
        <f t="shared" si="19"/>
        <v/>
      </c>
      <c r="AM133" s="288">
        <f t="shared" si="20"/>
        <v>0</v>
      </c>
      <c r="AN133" s="202" t="str">
        <f t="shared" si="21"/>
        <v>EMA--</v>
      </c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9"/>
      <c r="CM133" s="279"/>
      <c r="CN133" s="279"/>
      <c r="CO133" s="279"/>
      <c r="CP133" s="279"/>
      <c r="CQ133" s="279"/>
      <c r="CR133" s="279"/>
      <c r="CS133" s="279"/>
      <c r="CT133" s="279"/>
      <c r="CU133" s="279"/>
      <c r="CV133" s="279"/>
      <c r="CW133" s="279"/>
      <c r="CX133" s="279"/>
      <c r="CY133" s="279"/>
      <c r="CZ133" s="279"/>
      <c r="DA133" s="279"/>
      <c r="DB133" s="279"/>
      <c r="DC133" s="279"/>
      <c r="DD133" s="279"/>
      <c r="DE133" s="279"/>
      <c r="DF133" s="279"/>
      <c r="DG133" s="279"/>
      <c r="DH133" s="279"/>
      <c r="DI133" s="279"/>
      <c r="DJ133" s="279"/>
      <c r="DK133" s="279"/>
      <c r="DL133" s="279"/>
      <c r="DM133" s="279"/>
      <c r="DN133" s="279"/>
      <c r="DO133" s="279"/>
      <c r="DP133" s="279"/>
      <c r="DQ133" s="279"/>
      <c r="DR133" s="279"/>
      <c r="DS133" s="279"/>
      <c r="DT133" s="279"/>
      <c r="DU133" s="279"/>
    </row>
    <row r="134" spans="5:125">
      <c r="E134" s="287" t="str">
        <f t="shared" si="19"/>
        <v/>
      </c>
      <c r="AM134" s="288">
        <f t="shared" si="20"/>
        <v>0</v>
      </c>
      <c r="AN134" s="202" t="str">
        <f t="shared" si="21"/>
        <v>EMA--</v>
      </c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9"/>
      <c r="CM134" s="279"/>
      <c r="CN134" s="279"/>
      <c r="CO134" s="279"/>
      <c r="CP134" s="279"/>
      <c r="CQ134" s="279"/>
      <c r="CR134" s="279"/>
      <c r="CS134" s="279"/>
      <c r="CT134" s="279"/>
      <c r="CU134" s="279"/>
      <c r="CV134" s="279"/>
      <c r="CW134" s="279"/>
      <c r="CX134" s="279"/>
      <c r="CY134" s="279"/>
      <c r="CZ134" s="279"/>
      <c r="DA134" s="279"/>
      <c r="DB134" s="279"/>
      <c r="DC134" s="279"/>
      <c r="DD134" s="279"/>
      <c r="DE134" s="279"/>
      <c r="DF134" s="279"/>
      <c r="DG134" s="279"/>
      <c r="DH134" s="279"/>
      <c r="DI134" s="279"/>
      <c r="DJ134" s="279"/>
      <c r="DK134" s="279"/>
      <c r="DL134" s="279"/>
      <c r="DM134" s="279"/>
      <c r="DN134" s="279"/>
      <c r="DO134" s="279"/>
      <c r="DP134" s="279"/>
      <c r="DQ134" s="279"/>
      <c r="DR134" s="279"/>
      <c r="DS134" s="279"/>
      <c r="DT134" s="279"/>
      <c r="DU134" s="279"/>
    </row>
    <row r="135" spans="5:125">
      <c r="E135" s="287" t="str">
        <f t="shared" si="19"/>
        <v/>
      </c>
      <c r="AM135" s="288">
        <f t="shared" si="20"/>
        <v>0</v>
      </c>
      <c r="AN135" s="202" t="str">
        <f t="shared" si="21"/>
        <v>EMA--</v>
      </c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9"/>
      <c r="CM135" s="279"/>
      <c r="CN135" s="279"/>
      <c r="CO135" s="279"/>
      <c r="CP135" s="279"/>
      <c r="CQ135" s="279"/>
      <c r="CR135" s="279"/>
      <c r="CS135" s="279"/>
      <c r="CT135" s="279"/>
      <c r="CU135" s="279"/>
      <c r="CV135" s="279"/>
      <c r="CW135" s="279"/>
      <c r="CX135" s="279"/>
      <c r="CY135" s="279"/>
      <c r="CZ135" s="279"/>
      <c r="DA135" s="279"/>
      <c r="DB135" s="279"/>
      <c r="DC135" s="279"/>
      <c r="DD135" s="279"/>
      <c r="DE135" s="279"/>
      <c r="DF135" s="279"/>
      <c r="DG135" s="279"/>
      <c r="DH135" s="279"/>
      <c r="DI135" s="279"/>
      <c r="DJ135" s="279"/>
      <c r="DK135" s="279"/>
      <c r="DL135" s="279"/>
      <c r="DM135" s="279"/>
      <c r="DN135" s="279"/>
      <c r="DO135" s="279"/>
      <c r="DP135" s="279"/>
      <c r="DQ135" s="279"/>
      <c r="DR135" s="279"/>
      <c r="DS135" s="279"/>
      <c r="DT135" s="279"/>
      <c r="DU135" s="279"/>
    </row>
    <row r="136" spans="5:125">
      <c r="E136" s="287" t="str">
        <f t="shared" si="19"/>
        <v/>
      </c>
      <c r="AM136" s="288">
        <f t="shared" si="20"/>
        <v>0</v>
      </c>
      <c r="AN136" s="202" t="str">
        <f t="shared" si="21"/>
        <v>EMA--</v>
      </c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9"/>
      <c r="CM136" s="279"/>
      <c r="CN136" s="279"/>
      <c r="CO136" s="279"/>
      <c r="CP136" s="279"/>
      <c r="CQ136" s="279"/>
      <c r="CR136" s="279"/>
      <c r="CS136" s="279"/>
      <c r="CT136" s="279"/>
      <c r="CU136" s="279"/>
      <c r="CV136" s="279"/>
      <c r="CW136" s="279"/>
      <c r="CX136" s="279"/>
      <c r="CY136" s="279"/>
      <c r="CZ136" s="279"/>
      <c r="DA136" s="279"/>
      <c r="DB136" s="279"/>
      <c r="DC136" s="279"/>
      <c r="DD136" s="279"/>
      <c r="DE136" s="279"/>
      <c r="DF136" s="279"/>
      <c r="DG136" s="279"/>
      <c r="DH136" s="279"/>
      <c r="DI136" s="279"/>
      <c r="DJ136" s="279"/>
      <c r="DK136" s="279"/>
      <c r="DL136" s="279"/>
      <c r="DM136" s="279"/>
      <c r="DN136" s="279"/>
      <c r="DO136" s="279"/>
      <c r="DP136" s="279"/>
      <c r="DQ136" s="279"/>
      <c r="DR136" s="279"/>
      <c r="DS136" s="279"/>
      <c r="DT136" s="279"/>
      <c r="DU136" s="279"/>
    </row>
    <row r="137" spans="5:125">
      <c r="E137" s="287" t="str">
        <f t="shared" si="19"/>
        <v/>
      </c>
      <c r="AM137" s="288">
        <f t="shared" si="20"/>
        <v>0</v>
      </c>
      <c r="AN137" s="202" t="str">
        <f t="shared" si="21"/>
        <v>EMA--</v>
      </c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9"/>
      <c r="CM137" s="279"/>
      <c r="CN137" s="279"/>
      <c r="CO137" s="279"/>
      <c r="CP137" s="279"/>
      <c r="CQ137" s="279"/>
      <c r="CR137" s="279"/>
      <c r="CS137" s="279"/>
      <c r="CT137" s="279"/>
      <c r="CU137" s="279"/>
      <c r="CV137" s="279"/>
      <c r="CW137" s="279"/>
      <c r="CX137" s="279"/>
      <c r="CY137" s="279"/>
      <c r="CZ137" s="279"/>
      <c r="DA137" s="279"/>
      <c r="DB137" s="279"/>
      <c r="DC137" s="279"/>
      <c r="DD137" s="279"/>
      <c r="DE137" s="279"/>
      <c r="DF137" s="279"/>
      <c r="DG137" s="279"/>
      <c r="DH137" s="279"/>
      <c r="DI137" s="279"/>
      <c r="DJ137" s="279"/>
      <c r="DK137" s="279"/>
      <c r="DL137" s="279"/>
      <c r="DM137" s="279"/>
      <c r="DN137" s="279"/>
      <c r="DO137" s="279"/>
      <c r="DP137" s="279"/>
      <c r="DQ137" s="279"/>
      <c r="DR137" s="279"/>
      <c r="DS137" s="279"/>
      <c r="DT137" s="279"/>
      <c r="DU137" s="279"/>
    </row>
    <row r="138" spans="5:125">
      <c r="E138" s="287" t="str">
        <f t="shared" si="19"/>
        <v/>
      </c>
      <c r="AM138" s="288">
        <f t="shared" si="20"/>
        <v>0</v>
      </c>
      <c r="AN138" s="202" t="str">
        <f t="shared" si="21"/>
        <v>EMA--</v>
      </c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9"/>
      <c r="CM138" s="279"/>
      <c r="CN138" s="279"/>
      <c r="CO138" s="279"/>
      <c r="CP138" s="279"/>
      <c r="CQ138" s="279"/>
      <c r="CR138" s="279"/>
      <c r="CS138" s="279"/>
      <c r="CT138" s="279"/>
      <c r="CU138" s="279"/>
      <c r="CV138" s="279"/>
      <c r="CW138" s="279"/>
      <c r="CX138" s="279"/>
      <c r="CY138" s="279"/>
      <c r="CZ138" s="279"/>
      <c r="DA138" s="279"/>
      <c r="DB138" s="279"/>
      <c r="DC138" s="279"/>
      <c r="DD138" s="279"/>
      <c r="DE138" s="279"/>
      <c r="DF138" s="279"/>
      <c r="DG138" s="279"/>
      <c r="DH138" s="279"/>
      <c r="DI138" s="279"/>
      <c r="DJ138" s="279"/>
      <c r="DK138" s="279"/>
      <c r="DL138" s="279"/>
      <c r="DM138" s="279"/>
      <c r="DN138" s="279"/>
      <c r="DO138" s="279"/>
      <c r="DP138" s="279"/>
      <c r="DQ138" s="279"/>
      <c r="DR138" s="279"/>
      <c r="DS138" s="279"/>
      <c r="DT138" s="279"/>
      <c r="DU138" s="279"/>
    </row>
    <row r="139" spans="5:125">
      <c r="E139" s="287" t="str">
        <f t="shared" si="19"/>
        <v/>
      </c>
      <c r="AM139" s="288">
        <f t="shared" si="20"/>
        <v>0</v>
      </c>
      <c r="AN139" s="202" t="str">
        <f t="shared" si="21"/>
        <v>EMA--</v>
      </c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9"/>
      <c r="CM139" s="279"/>
      <c r="CN139" s="279"/>
      <c r="CO139" s="279"/>
      <c r="CP139" s="279"/>
      <c r="CQ139" s="279"/>
      <c r="CR139" s="279"/>
      <c r="CS139" s="279"/>
      <c r="CT139" s="279"/>
      <c r="CU139" s="279"/>
      <c r="CV139" s="279"/>
      <c r="CW139" s="279"/>
      <c r="CX139" s="279"/>
      <c r="CY139" s="279"/>
      <c r="CZ139" s="279"/>
      <c r="DA139" s="279"/>
      <c r="DB139" s="279"/>
      <c r="DC139" s="279"/>
      <c r="DD139" s="279"/>
      <c r="DE139" s="279"/>
      <c r="DF139" s="279"/>
      <c r="DG139" s="279"/>
      <c r="DH139" s="279"/>
      <c r="DI139" s="279"/>
      <c r="DJ139" s="279"/>
      <c r="DK139" s="279"/>
      <c r="DL139" s="279"/>
      <c r="DM139" s="279"/>
      <c r="DN139" s="279"/>
      <c r="DO139" s="279"/>
      <c r="DP139" s="279"/>
      <c r="DQ139" s="279"/>
      <c r="DR139" s="279"/>
      <c r="DS139" s="279"/>
      <c r="DT139" s="279"/>
      <c r="DU139" s="279"/>
    </row>
    <row r="140" spans="5:125">
      <c r="E140" s="287" t="str">
        <f t="shared" si="19"/>
        <v/>
      </c>
      <c r="AM140" s="288">
        <f t="shared" si="20"/>
        <v>0</v>
      </c>
      <c r="AN140" s="202" t="str">
        <f t="shared" si="21"/>
        <v>EMA--</v>
      </c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9"/>
      <c r="CM140" s="279"/>
      <c r="CN140" s="279"/>
      <c r="CO140" s="279"/>
      <c r="CP140" s="279"/>
      <c r="CQ140" s="279"/>
      <c r="CR140" s="279"/>
      <c r="CS140" s="279"/>
      <c r="CT140" s="279"/>
      <c r="CU140" s="279"/>
      <c r="CV140" s="279"/>
      <c r="CW140" s="279"/>
      <c r="CX140" s="279"/>
      <c r="CY140" s="279"/>
      <c r="CZ140" s="279"/>
      <c r="DA140" s="279"/>
      <c r="DB140" s="279"/>
      <c r="DC140" s="279"/>
      <c r="DD140" s="279"/>
      <c r="DE140" s="279"/>
      <c r="DF140" s="279"/>
      <c r="DG140" s="279"/>
      <c r="DH140" s="279"/>
      <c r="DI140" s="279"/>
      <c r="DJ140" s="279"/>
      <c r="DK140" s="279"/>
      <c r="DL140" s="279"/>
      <c r="DM140" s="279"/>
      <c r="DN140" s="279"/>
      <c r="DO140" s="279"/>
      <c r="DP140" s="279"/>
      <c r="DQ140" s="279"/>
      <c r="DR140" s="279"/>
      <c r="DS140" s="279"/>
      <c r="DT140" s="279"/>
      <c r="DU140" s="279"/>
    </row>
    <row r="141" spans="5:125">
      <c r="E141" s="287" t="str">
        <f t="shared" si="19"/>
        <v/>
      </c>
      <c r="AM141" s="288">
        <f t="shared" si="20"/>
        <v>0</v>
      </c>
      <c r="AN141" s="202" t="str">
        <f t="shared" si="21"/>
        <v>EMA--</v>
      </c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9"/>
      <c r="CM141" s="279"/>
      <c r="CN141" s="279"/>
      <c r="CO141" s="279"/>
      <c r="CP141" s="279"/>
      <c r="CQ141" s="279"/>
      <c r="CR141" s="279"/>
      <c r="CS141" s="279"/>
      <c r="CT141" s="279"/>
      <c r="CU141" s="279"/>
      <c r="CV141" s="279"/>
      <c r="CW141" s="279"/>
      <c r="CX141" s="279"/>
      <c r="CY141" s="279"/>
      <c r="CZ141" s="279"/>
      <c r="DA141" s="279"/>
      <c r="DB141" s="279"/>
      <c r="DC141" s="279"/>
      <c r="DD141" s="279"/>
      <c r="DE141" s="279"/>
      <c r="DF141" s="279"/>
      <c r="DG141" s="279"/>
      <c r="DH141" s="279"/>
      <c r="DI141" s="279"/>
      <c r="DJ141" s="279"/>
      <c r="DK141" s="279"/>
      <c r="DL141" s="279"/>
      <c r="DM141" s="279"/>
      <c r="DN141" s="279"/>
      <c r="DO141" s="279"/>
      <c r="DP141" s="279"/>
      <c r="DQ141" s="279"/>
      <c r="DR141" s="279"/>
      <c r="DS141" s="279"/>
      <c r="DT141" s="279"/>
      <c r="DU141" s="279"/>
    </row>
    <row r="142" spans="5:125">
      <c r="E142" s="287" t="str">
        <f t="shared" si="19"/>
        <v/>
      </c>
      <c r="AM142" s="288">
        <f t="shared" si="20"/>
        <v>0</v>
      </c>
      <c r="AN142" s="202" t="str">
        <f t="shared" si="21"/>
        <v>EMA--</v>
      </c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9"/>
      <c r="CM142" s="279"/>
      <c r="CN142" s="279"/>
      <c r="CO142" s="279"/>
      <c r="CP142" s="279"/>
      <c r="CQ142" s="279"/>
      <c r="CR142" s="279"/>
      <c r="CS142" s="279"/>
      <c r="CT142" s="279"/>
      <c r="CU142" s="279"/>
      <c r="CV142" s="279"/>
      <c r="CW142" s="279"/>
      <c r="CX142" s="279"/>
      <c r="CY142" s="279"/>
      <c r="CZ142" s="279"/>
      <c r="DA142" s="279"/>
      <c r="DB142" s="279"/>
      <c r="DC142" s="279"/>
      <c r="DD142" s="279"/>
      <c r="DE142" s="279"/>
      <c r="DF142" s="279"/>
      <c r="DG142" s="279"/>
      <c r="DH142" s="279"/>
      <c r="DI142" s="279"/>
      <c r="DJ142" s="279"/>
      <c r="DK142" s="279"/>
      <c r="DL142" s="279"/>
      <c r="DM142" s="279"/>
      <c r="DN142" s="279"/>
      <c r="DO142" s="279"/>
      <c r="DP142" s="279"/>
      <c r="DQ142" s="279"/>
      <c r="DR142" s="279"/>
      <c r="DS142" s="279"/>
      <c r="DT142" s="279"/>
      <c r="DU142" s="279"/>
    </row>
    <row r="143" spans="5:125">
      <c r="E143" s="287" t="str">
        <f t="shared" si="19"/>
        <v/>
      </c>
      <c r="AM143" s="288">
        <f t="shared" si="20"/>
        <v>0</v>
      </c>
      <c r="AN143" s="202" t="str">
        <f t="shared" si="21"/>
        <v>EMA--</v>
      </c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9"/>
      <c r="CM143" s="279"/>
      <c r="CN143" s="279"/>
      <c r="CO143" s="279"/>
      <c r="CP143" s="279"/>
      <c r="CQ143" s="279"/>
      <c r="CR143" s="279"/>
      <c r="CS143" s="279"/>
      <c r="CT143" s="279"/>
      <c r="CU143" s="279"/>
      <c r="CV143" s="279"/>
      <c r="CW143" s="279"/>
      <c r="CX143" s="279"/>
      <c r="CY143" s="279"/>
      <c r="CZ143" s="279"/>
      <c r="DA143" s="279"/>
      <c r="DB143" s="279"/>
      <c r="DC143" s="279"/>
      <c r="DD143" s="279"/>
      <c r="DE143" s="279"/>
      <c r="DF143" s="279"/>
      <c r="DG143" s="279"/>
      <c r="DH143" s="279"/>
      <c r="DI143" s="279"/>
      <c r="DJ143" s="279"/>
      <c r="DK143" s="279"/>
      <c r="DL143" s="279"/>
      <c r="DM143" s="279"/>
      <c r="DN143" s="279"/>
      <c r="DO143" s="279"/>
      <c r="DP143" s="279"/>
      <c r="DQ143" s="279"/>
      <c r="DR143" s="279"/>
      <c r="DS143" s="279"/>
      <c r="DT143" s="279"/>
      <c r="DU143" s="279"/>
    </row>
    <row r="144" spans="5:125">
      <c r="E144" s="287" t="str">
        <f t="shared" ref="E144:E175" si="22">IF(B144="","",VLOOKUP(B144,AB$2:AN$1048576,2,FALSE))</f>
        <v/>
      </c>
      <c r="AM144" s="288">
        <f t="shared" si="20"/>
        <v>0</v>
      </c>
      <c r="AN144" s="202" t="str">
        <f t="shared" si="21"/>
        <v>EMA--</v>
      </c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9"/>
      <c r="CM144" s="279"/>
      <c r="CN144" s="279"/>
      <c r="CO144" s="279"/>
      <c r="CP144" s="279"/>
      <c r="CQ144" s="279"/>
      <c r="CR144" s="279"/>
      <c r="CS144" s="279"/>
      <c r="CT144" s="279"/>
      <c r="CU144" s="279"/>
      <c r="CV144" s="279"/>
      <c r="CW144" s="279"/>
      <c r="CX144" s="279"/>
      <c r="CY144" s="279"/>
      <c r="CZ144" s="279"/>
      <c r="DA144" s="279"/>
      <c r="DB144" s="279"/>
      <c r="DC144" s="279"/>
      <c r="DD144" s="279"/>
      <c r="DE144" s="279"/>
      <c r="DF144" s="279"/>
      <c r="DG144" s="279"/>
      <c r="DH144" s="279"/>
      <c r="DI144" s="279"/>
      <c r="DJ144" s="279"/>
      <c r="DK144" s="279"/>
      <c r="DL144" s="279"/>
      <c r="DM144" s="279"/>
      <c r="DN144" s="279"/>
      <c r="DO144" s="279"/>
      <c r="DP144" s="279"/>
      <c r="DQ144" s="279"/>
      <c r="DR144" s="279"/>
      <c r="DS144" s="279"/>
      <c r="DT144" s="279"/>
      <c r="DU144" s="279"/>
    </row>
    <row r="145" spans="5:125">
      <c r="E145" s="287" t="str">
        <f t="shared" si="22"/>
        <v/>
      </c>
      <c r="AM145" s="288">
        <f t="shared" si="20"/>
        <v>0</v>
      </c>
      <c r="AN145" s="202" t="str">
        <f t="shared" si="21"/>
        <v>EMA--</v>
      </c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9"/>
      <c r="CM145" s="279"/>
      <c r="CN145" s="279"/>
      <c r="CO145" s="279"/>
      <c r="CP145" s="279"/>
      <c r="CQ145" s="279"/>
      <c r="CR145" s="279"/>
      <c r="CS145" s="279"/>
      <c r="CT145" s="279"/>
      <c r="CU145" s="279"/>
      <c r="CV145" s="279"/>
      <c r="CW145" s="279"/>
      <c r="CX145" s="279"/>
      <c r="CY145" s="279"/>
      <c r="CZ145" s="279"/>
      <c r="DA145" s="279"/>
      <c r="DB145" s="279"/>
      <c r="DC145" s="279"/>
      <c r="DD145" s="279"/>
      <c r="DE145" s="279"/>
      <c r="DF145" s="279"/>
      <c r="DG145" s="279"/>
      <c r="DH145" s="279"/>
      <c r="DI145" s="279"/>
      <c r="DJ145" s="279"/>
      <c r="DK145" s="279"/>
      <c r="DL145" s="279"/>
      <c r="DM145" s="279"/>
      <c r="DN145" s="279"/>
      <c r="DO145" s="279"/>
      <c r="DP145" s="279"/>
      <c r="DQ145" s="279"/>
      <c r="DR145" s="279"/>
      <c r="DS145" s="279"/>
      <c r="DT145" s="279"/>
      <c r="DU145" s="279"/>
    </row>
    <row r="146" spans="5:125">
      <c r="E146" s="287" t="str">
        <f t="shared" si="22"/>
        <v/>
      </c>
      <c r="AM146" s="288">
        <f t="shared" si="20"/>
        <v>0</v>
      </c>
      <c r="AN146" s="202" t="str">
        <f t="shared" si="21"/>
        <v>EMA--</v>
      </c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9"/>
      <c r="CM146" s="279"/>
      <c r="CN146" s="279"/>
      <c r="CO146" s="279"/>
      <c r="CP146" s="279"/>
      <c r="CQ146" s="279"/>
      <c r="CR146" s="279"/>
      <c r="CS146" s="279"/>
      <c r="CT146" s="279"/>
      <c r="CU146" s="279"/>
      <c r="CV146" s="279"/>
      <c r="CW146" s="279"/>
      <c r="CX146" s="279"/>
      <c r="CY146" s="279"/>
      <c r="CZ146" s="279"/>
      <c r="DA146" s="279"/>
      <c r="DB146" s="279"/>
      <c r="DC146" s="279"/>
      <c r="DD146" s="279"/>
      <c r="DE146" s="279"/>
      <c r="DF146" s="279"/>
      <c r="DG146" s="279"/>
      <c r="DH146" s="279"/>
      <c r="DI146" s="279"/>
      <c r="DJ146" s="279"/>
      <c r="DK146" s="279"/>
      <c r="DL146" s="279"/>
      <c r="DM146" s="279"/>
      <c r="DN146" s="279"/>
      <c r="DO146" s="279"/>
      <c r="DP146" s="279"/>
      <c r="DQ146" s="279"/>
      <c r="DR146" s="279"/>
      <c r="DS146" s="279"/>
      <c r="DT146" s="279"/>
      <c r="DU146" s="279"/>
    </row>
    <row r="147" spans="5:125">
      <c r="E147" s="287" t="str">
        <f t="shared" si="22"/>
        <v/>
      </c>
      <c r="AM147" s="288">
        <f t="shared" si="20"/>
        <v>0</v>
      </c>
      <c r="AN147" s="202" t="str">
        <f t="shared" si="21"/>
        <v>EMA--</v>
      </c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9"/>
      <c r="CM147" s="279"/>
      <c r="CN147" s="279"/>
      <c r="CO147" s="279"/>
      <c r="CP147" s="279"/>
      <c r="CQ147" s="279"/>
      <c r="CR147" s="279"/>
      <c r="CS147" s="279"/>
      <c r="CT147" s="279"/>
      <c r="CU147" s="279"/>
      <c r="CV147" s="279"/>
      <c r="CW147" s="279"/>
      <c r="CX147" s="279"/>
      <c r="CY147" s="279"/>
      <c r="CZ147" s="279"/>
      <c r="DA147" s="279"/>
      <c r="DB147" s="279"/>
      <c r="DC147" s="279"/>
      <c r="DD147" s="279"/>
      <c r="DE147" s="279"/>
      <c r="DF147" s="279"/>
      <c r="DG147" s="279"/>
      <c r="DH147" s="279"/>
      <c r="DI147" s="279"/>
      <c r="DJ147" s="279"/>
      <c r="DK147" s="279"/>
      <c r="DL147" s="279"/>
      <c r="DM147" s="279"/>
      <c r="DN147" s="279"/>
      <c r="DO147" s="279"/>
      <c r="DP147" s="279"/>
      <c r="DQ147" s="279"/>
      <c r="DR147" s="279"/>
      <c r="DS147" s="279"/>
      <c r="DT147" s="279"/>
      <c r="DU147" s="279"/>
    </row>
    <row r="148" spans="5:125">
      <c r="E148" s="287" t="str">
        <f t="shared" si="22"/>
        <v/>
      </c>
      <c r="AM148" s="288">
        <f t="shared" si="20"/>
        <v>0</v>
      </c>
      <c r="AN148" s="202" t="str">
        <f t="shared" si="21"/>
        <v>EMA--</v>
      </c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9"/>
      <c r="CM148" s="279"/>
      <c r="CN148" s="279"/>
      <c r="CO148" s="279"/>
      <c r="CP148" s="279"/>
      <c r="CQ148" s="279"/>
      <c r="CR148" s="279"/>
      <c r="CS148" s="279"/>
      <c r="CT148" s="279"/>
      <c r="CU148" s="279"/>
      <c r="CV148" s="279"/>
      <c r="CW148" s="279"/>
      <c r="CX148" s="279"/>
      <c r="CY148" s="279"/>
      <c r="CZ148" s="279"/>
      <c r="DA148" s="279"/>
      <c r="DB148" s="279"/>
      <c r="DC148" s="279"/>
      <c r="DD148" s="279"/>
      <c r="DE148" s="279"/>
      <c r="DF148" s="279"/>
      <c r="DG148" s="279"/>
      <c r="DH148" s="279"/>
      <c r="DI148" s="279"/>
      <c r="DJ148" s="279"/>
      <c r="DK148" s="279"/>
      <c r="DL148" s="279"/>
      <c r="DM148" s="279"/>
      <c r="DN148" s="279"/>
      <c r="DO148" s="279"/>
      <c r="DP148" s="279"/>
      <c r="DQ148" s="279"/>
      <c r="DR148" s="279"/>
      <c r="DS148" s="279"/>
      <c r="DT148" s="279"/>
      <c r="DU148" s="279"/>
    </row>
    <row r="149" spans="5:125">
      <c r="E149" s="287" t="str">
        <f t="shared" si="22"/>
        <v/>
      </c>
      <c r="AM149" s="288">
        <f t="shared" si="20"/>
        <v>0</v>
      </c>
      <c r="AN149" s="202" t="str">
        <f t="shared" si="21"/>
        <v>EMA--</v>
      </c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9"/>
      <c r="CM149" s="279"/>
      <c r="CN149" s="279"/>
      <c r="CO149" s="279"/>
      <c r="CP149" s="279"/>
      <c r="CQ149" s="279"/>
      <c r="CR149" s="279"/>
      <c r="CS149" s="279"/>
      <c r="CT149" s="279"/>
      <c r="CU149" s="279"/>
      <c r="CV149" s="279"/>
      <c r="CW149" s="279"/>
      <c r="CX149" s="279"/>
      <c r="CY149" s="279"/>
      <c r="CZ149" s="279"/>
      <c r="DA149" s="279"/>
      <c r="DB149" s="279"/>
      <c r="DC149" s="279"/>
      <c r="DD149" s="279"/>
      <c r="DE149" s="279"/>
      <c r="DF149" s="279"/>
      <c r="DG149" s="279"/>
      <c r="DH149" s="279"/>
      <c r="DI149" s="279"/>
      <c r="DJ149" s="279"/>
      <c r="DK149" s="279"/>
      <c r="DL149" s="279"/>
      <c r="DM149" s="279"/>
      <c r="DN149" s="279"/>
      <c r="DO149" s="279"/>
      <c r="DP149" s="279"/>
      <c r="DQ149" s="279"/>
      <c r="DR149" s="279"/>
      <c r="DS149" s="279"/>
      <c r="DT149" s="279"/>
      <c r="DU149" s="279"/>
    </row>
    <row r="150" spans="5:125">
      <c r="E150" s="287" t="str">
        <f t="shared" si="22"/>
        <v/>
      </c>
      <c r="AM150" s="288">
        <f t="shared" si="20"/>
        <v>0</v>
      </c>
      <c r="AN150" s="202" t="str">
        <f t="shared" si="21"/>
        <v>EMA--</v>
      </c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9"/>
      <c r="CM150" s="279"/>
      <c r="CN150" s="279"/>
      <c r="CO150" s="279"/>
      <c r="CP150" s="279"/>
      <c r="CQ150" s="279"/>
      <c r="CR150" s="279"/>
      <c r="CS150" s="279"/>
      <c r="CT150" s="279"/>
      <c r="CU150" s="279"/>
      <c r="CV150" s="279"/>
      <c r="CW150" s="279"/>
      <c r="CX150" s="279"/>
      <c r="CY150" s="279"/>
      <c r="CZ150" s="279"/>
      <c r="DA150" s="279"/>
      <c r="DB150" s="279"/>
      <c r="DC150" s="279"/>
      <c r="DD150" s="279"/>
      <c r="DE150" s="279"/>
      <c r="DF150" s="279"/>
      <c r="DG150" s="279"/>
      <c r="DH150" s="279"/>
      <c r="DI150" s="279"/>
      <c r="DJ150" s="279"/>
      <c r="DK150" s="279"/>
      <c r="DL150" s="279"/>
      <c r="DM150" s="279"/>
      <c r="DN150" s="279"/>
      <c r="DO150" s="279"/>
      <c r="DP150" s="279"/>
      <c r="DQ150" s="279"/>
      <c r="DR150" s="279"/>
      <c r="DS150" s="279"/>
      <c r="DT150" s="279"/>
      <c r="DU150" s="279"/>
    </row>
    <row r="151" spans="5:125">
      <c r="E151" s="287" t="str">
        <f t="shared" si="22"/>
        <v/>
      </c>
      <c r="AM151" s="288">
        <f t="shared" si="20"/>
        <v>0</v>
      </c>
      <c r="AN151" s="202" t="str">
        <f t="shared" si="21"/>
        <v>EMA--</v>
      </c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9"/>
      <c r="CM151" s="279"/>
      <c r="CN151" s="279"/>
      <c r="CO151" s="279"/>
      <c r="CP151" s="279"/>
      <c r="CQ151" s="279"/>
      <c r="CR151" s="279"/>
      <c r="CS151" s="279"/>
      <c r="CT151" s="279"/>
      <c r="CU151" s="279"/>
      <c r="CV151" s="279"/>
      <c r="CW151" s="279"/>
      <c r="CX151" s="279"/>
      <c r="CY151" s="279"/>
      <c r="CZ151" s="279"/>
      <c r="DA151" s="279"/>
      <c r="DB151" s="279"/>
      <c r="DC151" s="279"/>
      <c r="DD151" s="279"/>
      <c r="DE151" s="279"/>
      <c r="DF151" s="279"/>
      <c r="DG151" s="279"/>
      <c r="DH151" s="279"/>
      <c r="DI151" s="279"/>
      <c r="DJ151" s="279"/>
      <c r="DK151" s="279"/>
      <c r="DL151" s="279"/>
      <c r="DM151" s="279"/>
      <c r="DN151" s="279"/>
      <c r="DO151" s="279"/>
      <c r="DP151" s="279"/>
      <c r="DQ151" s="279"/>
      <c r="DR151" s="279"/>
      <c r="DS151" s="279"/>
      <c r="DT151" s="279"/>
      <c r="DU151" s="279"/>
    </row>
    <row r="152" spans="5:125">
      <c r="E152" s="287" t="str">
        <f t="shared" si="22"/>
        <v/>
      </c>
      <c r="AM152" s="288">
        <f t="shared" si="20"/>
        <v>0</v>
      </c>
      <c r="AN152" s="202" t="str">
        <f t="shared" si="21"/>
        <v>EMA--</v>
      </c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9"/>
      <c r="CM152" s="279"/>
      <c r="CN152" s="279"/>
      <c r="CO152" s="279"/>
      <c r="CP152" s="279"/>
      <c r="CQ152" s="279"/>
      <c r="CR152" s="279"/>
      <c r="CS152" s="279"/>
      <c r="CT152" s="279"/>
      <c r="CU152" s="279"/>
      <c r="CV152" s="279"/>
      <c r="CW152" s="279"/>
      <c r="CX152" s="279"/>
      <c r="CY152" s="279"/>
      <c r="CZ152" s="279"/>
      <c r="DA152" s="279"/>
      <c r="DB152" s="279"/>
      <c r="DC152" s="279"/>
      <c r="DD152" s="279"/>
      <c r="DE152" s="279"/>
      <c r="DF152" s="279"/>
      <c r="DG152" s="279"/>
      <c r="DH152" s="279"/>
      <c r="DI152" s="279"/>
      <c r="DJ152" s="279"/>
      <c r="DK152" s="279"/>
      <c r="DL152" s="279"/>
      <c r="DM152" s="279"/>
      <c r="DN152" s="279"/>
      <c r="DO152" s="279"/>
      <c r="DP152" s="279"/>
      <c r="DQ152" s="279"/>
      <c r="DR152" s="279"/>
      <c r="DS152" s="279"/>
      <c r="DT152" s="279"/>
      <c r="DU152" s="279"/>
    </row>
    <row r="153" spans="5:125">
      <c r="E153" s="287" t="str">
        <f t="shared" si="22"/>
        <v/>
      </c>
      <c r="AM153" s="288">
        <f t="shared" si="20"/>
        <v>0</v>
      </c>
      <c r="AN153" s="202" t="str">
        <f t="shared" si="21"/>
        <v>EMA--</v>
      </c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9"/>
      <c r="CM153" s="279"/>
      <c r="CN153" s="279"/>
      <c r="CO153" s="279"/>
      <c r="CP153" s="279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  <c r="DA153" s="279"/>
      <c r="DB153" s="279"/>
      <c r="DC153" s="279"/>
      <c r="DD153" s="279"/>
      <c r="DE153" s="279"/>
      <c r="DF153" s="279"/>
      <c r="DG153" s="279"/>
      <c r="DH153" s="279"/>
      <c r="DI153" s="279"/>
      <c r="DJ153" s="279"/>
      <c r="DK153" s="279"/>
      <c r="DL153" s="279"/>
      <c r="DM153" s="279"/>
      <c r="DN153" s="279"/>
      <c r="DO153" s="279"/>
      <c r="DP153" s="279"/>
      <c r="DQ153" s="279"/>
      <c r="DR153" s="279"/>
      <c r="DS153" s="279"/>
      <c r="DT153" s="279"/>
      <c r="DU153" s="279"/>
    </row>
    <row r="154" spans="5:125">
      <c r="E154" s="287" t="str">
        <f t="shared" si="22"/>
        <v/>
      </c>
      <c r="AM154" s="288">
        <f t="shared" si="20"/>
        <v>0</v>
      </c>
      <c r="AN154" s="202" t="str">
        <f t="shared" si="21"/>
        <v>EMA--</v>
      </c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9"/>
      <c r="CM154" s="279"/>
      <c r="CN154" s="279"/>
      <c r="CO154" s="279"/>
      <c r="CP154" s="279"/>
      <c r="CQ154" s="279"/>
      <c r="CR154" s="279"/>
      <c r="CS154" s="279"/>
      <c r="CT154" s="279"/>
      <c r="CU154" s="279"/>
      <c r="CV154" s="279"/>
      <c r="CW154" s="279"/>
      <c r="CX154" s="279"/>
      <c r="CY154" s="279"/>
      <c r="CZ154" s="279"/>
      <c r="DA154" s="279"/>
      <c r="DB154" s="279"/>
      <c r="DC154" s="279"/>
      <c r="DD154" s="279"/>
      <c r="DE154" s="279"/>
      <c r="DF154" s="279"/>
      <c r="DG154" s="279"/>
      <c r="DH154" s="279"/>
      <c r="DI154" s="279"/>
      <c r="DJ154" s="279"/>
      <c r="DK154" s="279"/>
      <c r="DL154" s="279"/>
      <c r="DM154" s="279"/>
      <c r="DN154" s="279"/>
      <c r="DO154" s="279"/>
      <c r="DP154" s="279"/>
      <c r="DQ154" s="279"/>
      <c r="DR154" s="279"/>
      <c r="DS154" s="279"/>
      <c r="DT154" s="279"/>
      <c r="DU154" s="279"/>
    </row>
    <row r="155" spans="5:125">
      <c r="E155" s="287" t="str">
        <f t="shared" si="22"/>
        <v/>
      </c>
      <c r="AM155" s="288">
        <f t="shared" si="20"/>
        <v>0</v>
      </c>
      <c r="AN155" s="202" t="str">
        <f t="shared" si="21"/>
        <v>EMA--</v>
      </c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9"/>
      <c r="CM155" s="279"/>
      <c r="CN155" s="279"/>
      <c r="CO155" s="279"/>
      <c r="CP155" s="279"/>
      <c r="CQ155" s="279"/>
      <c r="CR155" s="279"/>
      <c r="CS155" s="279"/>
      <c r="CT155" s="279"/>
      <c r="CU155" s="279"/>
      <c r="CV155" s="279"/>
      <c r="CW155" s="279"/>
      <c r="CX155" s="279"/>
      <c r="CY155" s="279"/>
      <c r="CZ155" s="279"/>
      <c r="DA155" s="279"/>
      <c r="DB155" s="279"/>
      <c r="DC155" s="279"/>
      <c r="DD155" s="279"/>
      <c r="DE155" s="279"/>
      <c r="DF155" s="279"/>
      <c r="DG155" s="279"/>
      <c r="DH155" s="279"/>
      <c r="DI155" s="279"/>
      <c r="DJ155" s="279"/>
      <c r="DK155" s="279"/>
      <c r="DL155" s="279"/>
      <c r="DM155" s="279"/>
      <c r="DN155" s="279"/>
      <c r="DO155" s="279"/>
      <c r="DP155" s="279"/>
      <c r="DQ155" s="279"/>
      <c r="DR155" s="279"/>
      <c r="DS155" s="279"/>
      <c r="DT155" s="279"/>
      <c r="DU155" s="279"/>
    </row>
    <row r="156" spans="5:125">
      <c r="E156" s="287" t="str">
        <f t="shared" si="22"/>
        <v/>
      </c>
      <c r="AM156" s="288">
        <f t="shared" si="20"/>
        <v>0</v>
      </c>
      <c r="AN156" s="202" t="str">
        <f t="shared" si="21"/>
        <v>EMA--</v>
      </c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9"/>
      <c r="CM156" s="279"/>
      <c r="CN156" s="279"/>
      <c r="CO156" s="279"/>
      <c r="CP156" s="279"/>
      <c r="CQ156" s="279"/>
      <c r="CR156" s="279"/>
      <c r="CS156" s="279"/>
      <c r="CT156" s="279"/>
      <c r="CU156" s="279"/>
      <c r="CV156" s="279"/>
      <c r="CW156" s="279"/>
      <c r="CX156" s="279"/>
      <c r="CY156" s="279"/>
      <c r="CZ156" s="279"/>
      <c r="DA156" s="279"/>
      <c r="DB156" s="279"/>
      <c r="DC156" s="279"/>
      <c r="DD156" s="279"/>
      <c r="DE156" s="279"/>
      <c r="DF156" s="279"/>
      <c r="DG156" s="279"/>
      <c r="DH156" s="279"/>
      <c r="DI156" s="279"/>
      <c r="DJ156" s="279"/>
      <c r="DK156" s="279"/>
      <c r="DL156" s="279"/>
      <c r="DM156" s="279"/>
      <c r="DN156" s="279"/>
      <c r="DO156" s="279"/>
      <c r="DP156" s="279"/>
      <c r="DQ156" s="279"/>
      <c r="DR156" s="279"/>
      <c r="DS156" s="279"/>
      <c r="DT156" s="279"/>
      <c r="DU156" s="279"/>
    </row>
    <row r="157" spans="5:125">
      <c r="E157" s="287" t="str">
        <f t="shared" si="22"/>
        <v/>
      </c>
      <c r="AM157" s="288">
        <f t="shared" si="20"/>
        <v>0</v>
      </c>
      <c r="AN157" s="202" t="str">
        <f t="shared" si="21"/>
        <v>EMA--</v>
      </c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9"/>
      <c r="CM157" s="279"/>
      <c r="CN157" s="279"/>
      <c r="CO157" s="279"/>
      <c r="CP157" s="279"/>
      <c r="CQ157" s="279"/>
      <c r="CR157" s="279"/>
      <c r="CS157" s="279"/>
      <c r="CT157" s="279"/>
      <c r="CU157" s="279"/>
      <c r="CV157" s="279"/>
      <c r="CW157" s="279"/>
      <c r="CX157" s="279"/>
      <c r="CY157" s="279"/>
      <c r="CZ157" s="279"/>
      <c r="DA157" s="279"/>
      <c r="DB157" s="279"/>
      <c r="DC157" s="279"/>
      <c r="DD157" s="279"/>
      <c r="DE157" s="279"/>
      <c r="DF157" s="279"/>
      <c r="DG157" s="279"/>
      <c r="DH157" s="279"/>
      <c r="DI157" s="279"/>
      <c r="DJ157" s="279"/>
      <c r="DK157" s="279"/>
      <c r="DL157" s="279"/>
      <c r="DM157" s="279"/>
      <c r="DN157" s="279"/>
      <c r="DO157" s="279"/>
      <c r="DP157" s="279"/>
      <c r="DQ157" s="279"/>
      <c r="DR157" s="279"/>
      <c r="DS157" s="279"/>
      <c r="DT157" s="279"/>
      <c r="DU157" s="279"/>
    </row>
    <row r="158" spans="5:125">
      <c r="E158" s="287" t="str">
        <f t="shared" si="22"/>
        <v/>
      </c>
      <c r="AM158" s="288">
        <f t="shared" si="20"/>
        <v>0</v>
      </c>
      <c r="AN158" s="202" t="str">
        <f t="shared" si="21"/>
        <v>EMA--</v>
      </c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9"/>
      <c r="CM158" s="279"/>
      <c r="CN158" s="279"/>
      <c r="CO158" s="279"/>
      <c r="CP158" s="279"/>
      <c r="CQ158" s="279"/>
      <c r="CR158" s="279"/>
      <c r="CS158" s="279"/>
      <c r="CT158" s="279"/>
      <c r="CU158" s="279"/>
      <c r="CV158" s="279"/>
      <c r="CW158" s="279"/>
      <c r="CX158" s="279"/>
      <c r="CY158" s="279"/>
      <c r="CZ158" s="279"/>
      <c r="DA158" s="279"/>
      <c r="DB158" s="279"/>
      <c r="DC158" s="279"/>
      <c r="DD158" s="279"/>
      <c r="DE158" s="279"/>
      <c r="DF158" s="279"/>
      <c r="DG158" s="279"/>
      <c r="DH158" s="279"/>
      <c r="DI158" s="279"/>
      <c r="DJ158" s="279"/>
      <c r="DK158" s="279"/>
      <c r="DL158" s="279"/>
      <c r="DM158" s="279"/>
      <c r="DN158" s="279"/>
      <c r="DO158" s="279"/>
      <c r="DP158" s="279"/>
      <c r="DQ158" s="279"/>
      <c r="DR158" s="279"/>
      <c r="DS158" s="279"/>
      <c r="DT158" s="279"/>
      <c r="DU158" s="279"/>
    </row>
    <row r="159" spans="5:125">
      <c r="E159" s="287" t="str">
        <f t="shared" si="22"/>
        <v/>
      </c>
      <c r="AM159" s="288">
        <f t="shared" si="20"/>
        <v>0</v>
      </c>
      <c r="AN159" s="202" t="str">
        <f t="shared" si="21"/>
        <v>EMA--</v>
      </c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9"/>
      <c r="CM159" s="279"/>
      <c r="CN159" s="279"/>
      <c r="CO159" s="279"/>
      <c r="CP159" s="279"/>
      <c r="CQ159" s="279"/>
      <c r="CR159" s="279"/>
      <c r="CS159" s="279"/>
      <c r="CT159" s="279"/>
      <c r="CU159" s="279"/>
      <c r="CV159" s="279"/>
      <c r="CW159" s="279"/>
      <c r="CX159" s="279"/>
      <c r="CY159" s="279"/>
      <c r="CZ159" s="279"/>
      <c r="DA159" s="279"/>
      <c r="DB159" s="279"/>
      <c r="DC159" s="279"/>
      <c r="DD159" s="279"/>
      <c r="DE159" s="279"/>
      <c r="DF159" s="279"/>
      <c r="DG159" s="279"/>
      <c r="DH159" s="279"/>
      <c r="DI159" s="279"/>
      <c r="DJ159" s="279"/>
      <c r="DK159" s="279"/>
      <c r="DL159" s="279"/>
      <c r="DM159" s="279"/>
      <c r="DN159" s="279"/>
      <c r="DO159" s="279"/>
      <c r="DP159" s="279"/>
      <c r="DQ159" s="279"/>
      <c r="DR159" s="279"/>
      <c r="DS159" s="279"/>
      <c r="DT159" s="279"/>
      <c r="DU159" s="279"/>
    </row>
    <row r="160" spans="5:125">
      <c r="E160" s="287" t="str">
        <f t="shared" si="22"/>
        <v/>
      </c>
      <c r="AM160" s="288">
        <f t="shared" si="20"/>
        <v>0</v>
      </c>
      <c r="AN160" s="202" t="str">
        <f t="shared" si="21"/>
        <v>EMA--</v>
      </c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9"/>
      <c r="CM160" s="279"/>
      <c r="CN160" s="279"/>
      <c r="CO160" s="279"/>
      <c r="CP160" s="279"/>
      <c r="CQ160" s="279"/>
      <c r="CR160" s="279"/>
      <c r="CS160" s="279"/>
      <c r="CT160" s="279"/>
      <c r="CU160" s="279"/>
      <c r="CV160" s="279"/>
      <c r="CW160" s="279"/>
      <c r="CX160" s="279"/>
      <c r="CY160" s="279"/>
      <c r="CZ160" s="279"/>
      <c r="DA160" s="279"/>
      <c r="DB160" s="279"/>
      <c r="DC160" s="279"/>
      <c r="DD160" s="279"/>
      <c r="DE160" s="279"/>
      <c r="DF160" s="279"/>
      <c r="DG160" s="279"/>
      <c r="DH160" s="279"/>
      <c r="DI160" s="279"/>
      <c r="DJ160" s="279"/>
      <c r="DK160" s="279"/>
      <c r="DL160" s="279"/>
      <c r="DM160" s="279"/>
      <c r="DN160" s="279"/>
      <c r="DO160" s="279"/>
      <c r="DP160" s="279"/>
      <c r="DQ160" s="279"/>
      <c r="DR160" s="279"/>
      <c r="DS160" s="279"/>
      <c r="DT160" s="279"/>
      <c r="DU160" s="279"/>
    </row>
    <row r="161" spans="5:125">
      <c r="E161" s="287" t="str">
        <f t="shared" si="22"/>
        <v/>
      </c>
      <c r="AM161" s="288">
        <f t="shared" si="20"/>
        <v>0</v>
      </c>
      <c r="AN161" s="202" t="str">
        <f t="shared" si="21"/>
        <v>EMA--</v>
      </c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9"/>
      <c r="CM161" s="279"/>
      <c r="CN161" s="279"/>
      <c r="CO161" s="279"/>
      <c r="CP161" s="279"/>
      <c r="CQ161" s="279"/>
      <c r="CR161" s="279"/>
      <c r="CS161" s="279"/>
      <c r="CT161" s="279"/>
      <c r="CU161" s="279"/>
      <c r="CV161" s="279"/>
      <c r="CW161" s="279"/>
      <c r="CX161" s="279"/>
      <c r="CY161" s="279"/>
      <c r="CZ161" s="279"/>
      <c r="DA161" s="279"/>
      <c r="DB161" s="279"/>
      <c r="DC161" s="279"/>
      <c r="DD161" s="279"/>
      <c r="DE161" s="279"/>
      <c r="DF161" s="279"/>
      <c r="DG161" s="279"/>
      <c r="DH161" s="279"/>
      <c r="DI161" s="279"/>
      <c r="DJ161" s="279"/>
      <c r="DK161" s="279"/>
      <c r="DL161" s="279"/>
      <c r="DM161" s="279"/>
      <c r="DN161" s="279"/>
      <c r="DO161" s="279"/>
      <c r="DP161" s="279"/>
      <c r="DQ161" s="279"/>
      <c r="DR161" s="279"/>
      <c r="DS161" s="279"/>
      <c r="DT161" s="279"/>
      <c r="DU161" s="279"/>
    </row>
    <row r="162" spans="5:125">
      <c r="E162" s="287" t="str">
        <f t="shared" si="22"/>
        <v/>
      </c>
      <c r="AM162" s="288">
        <f t="shared" si="20"/>
        <v>0</v>
      </c>
      <c r="AN162" s="202" t="str">
        <f t="shared" si="21"/>
        <v>EMA--</v>
      </c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9"/>
      <c r="CM162" s="279"/>
      <c r="CN162" s="279"/>
      <c r="CO162" s="279"/>
      <c r="CP162" s="279"/>
      <c r="CQ162" s="279"/>
      <c r="CR162" s="279"/>
      <c r="CS162" s="279"/>
      <c r="CT162" s="279"/>
      <c r="CU162" s="279"/>
      <c r="CV162" s="279"/>
      <c r="CW162" s="279"/>
      <c r="CX162" s="279"/>
      <c r="CY162" s="279"/>
      <c r="CZ162" s="279"/>
      <c r="DA162" s="279"/>
      <c r="DB162" s="279"/>
      <c r="DC162" s="279"/>
      <c r="DD162" s="279"/>
      <c r="DE162" s="279"/>
      <c r="DF162" s="279"/>
      <c r="DG162" s="279"/>
      <c r="DH162" s="279"/>
      <c r="DI162" s="279"/>
      <c r="DJ162" s="279"/>
      <c r="DK162" s="279"/>
      <c r="DL162" s="279"/>
      <c r="DM162" s="279"/>
      <c r="DN162" s="279"/>
      <c r="DO162" s="279"/>
      <c r="DP162" s="279"/>
      <c r="DQ162" s="279"/>
      <c r="DR162" s="279"/>
      <c r="DS162" s="279"/>
      <c r="DT162" s="279"/>
      <c r="DU162" s="279"/>
    </row>
    <row r="163" spans="5:125">
      <c r="E163" s="287" t="str">
        <f t="shared" si="22"/>
        <v/>
      </c>
      <c r="AM163" s="288">
        <f t="shared" si="20"/>
        <v>0</v>
      </c>
      <c r="AN163" s="202" t="str">
        <f t="shared" si="21"/>
        <v>EMA--</v>
      </c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9"/>
      <c r="CM163" s="279"/>
      <c r="CN163" s="279"/>
      <c r="CO163" s="279"/>
      <c r="CP163" s="279"/>
      <c r="CQ163" s="279"/>
      <c r="CR163" s="279"/>
      <c r="CS163" s="279"/>
      <c r="CT163" s="279"/>
      <c r="CU163" s="279"/>
      <c r="CV163" s="279"/>
      <c r="CW163" s="279"/>
      <c r="CX163" s="279"/>
      <c r="CY163" s="279"/>
      <c r="CZ163" s="279"/>
      <c r="DA163" s="279"/>
      <c r="DB163" s="279"/>
      <c r="DC163" s="279"/>
      <c r="DD163" s="279"/>
      <c r="DE163" s="279"/>
      <c r="DF163" s="279"/>
      <c r="DG163" s="279"/>
      <c r="DH163" s="279"/>
      <c r="DI163" s="279"/>
      <c r="DJ163" s="279"/>
      <c r="DK163" s="279"/>
      <c r="DL163" s="279"/>
      <c r="DM163" s="279"/>
      <c r="DN163" s="279"/>
      <c r="DO163" s="279"/>
      <c r="DP163" s="279"/>
      <c r="DQ163" s="279"/>
      <c r="DR163" s="279"/>
      <c r="DS163" s="279"/>
      <c r="DT163" s="279"/>
      <c r="DU163" s="279"/>
    </row>
    <row r="164" spans="5:125">
      <c r="E164" s="287" t="str">
        <f t="shared" si="22"/>
        <v/>
      </c>
      <c r="AM164" s="288">
        <f t="shared" si="20"/>
        <v>0</v>
      </c>
      <c r="AN164" s="202" t="str">
        <f t="shared" si="21"/>
        <v>EMA--</v>
      </c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9"/>
      <c r="CM164" s="279"/>
      <c r="CN164" s="279"/>
      <c r="CO164" s="279"/>
      <c r="CP164" s="279"/>
      <c r="CQ164" s="279"/>
      <c r="CR164" s="279"/>
      <c r="CS164" s="279"/>
      <c r="CT164" s="279"/>
      <c r="CU164" s="279"/>
      <c r="CV164" s="279"/>
      <c r="CW164" s="279"/>
      <c r="CX164" s="279"/>
      <c r="CY164" s="279"/>
      <c r="CZ164" s="279"/>
      <c r="DA164" s="279"/>
      <c r="DB164" s="279"/>
      <c r="DC164" s="279"/>
      <c r="DD164" s="279"/>
      <c r="DE164" s="279"/>
      <c r="DF164" s="279"/>
      <c r="DG164" s="279"/>
      <c r="DH164" s="279"/>
      <c r="DI164" s="279"/>
      <c r="DJ164" s="279"/>
      <c r="DK164" s="279"/>
      <c r="DL164" s="279"/>
      <c r="DM164" s="279"/>
      <c r="DN164" s="279"/>
      <c r="DO164" s="279"/>
      <c r="DP164" s="279"/>
      <c r="DQ164" s="279"/>
      <c r="DR164" s="279"/>
      <c r="DS164" s="279"/>
      <c r="DT164" s="279"/>
      <c r="DU164" s="279"/>
    </row>
    <row r="165" spans="5:125">
      <c r="E165" s="287" t="str">
        <f t="shared" si="22"/>
        <v/>
      </c>
      <c r="AM165" s="288">
        <f t="shared" si="20"/>
        <v>0</v>
      </c>
      <c r="AN165" s="202" t="str">
        <f t="shared" si="21"/>
        <v>EMA--</v>
      </c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9"/>
      <c r="CM165" s="279"/>
      <c r="CN165" s="279"/>
      <c r="CO165" s="279"/>
      <c r="CP165" s="279"/>
      <c r="CQ165" s="279"/>
      <c r="CR165" s="279"/>
      <c r="CS165" s="279"/>
      <c r="CT165" s="279"/>
      <c r="CU165" s="279"/>
      <c r="CV165" s="279"/>
      <c r="CW165" s="279"/>
      <c r="CX165" s="279"/>
      <c r="CY165" s="279"/>
      <c r="CZ165" s="279"/>
      <c r="DA165" s="279"/>
      <c r="DB165" s="279"/>
      <c r="DC165" s="279"/>
      <c r="DD165" s="279"/>
      <c r="DE165" s="279"/>
      <c r="DF165" s="279"/>
      <c r="DG165" s="279"/>
      <c r="DH165" s="279"/>
      <c r="DI165" s="279"/>
      <c r="DJ165" s="279"/>
      <c r="DK165" s="279"/>
      <c r="DL165" s="279"/>
      <c r="DM165" s="279"/>
      <c r="DN165" s="279"/>
      <c r="DO165" s="279"/>
      <c r="DP165" s="279"/>
      <c r="DQ165" s="279"/>
      <c r="DR165" s="279"/>
      <c r="DS165" s="279"/>
      <c r="DT165" s="279"/>
      <c r="DU165" s="279"/>
    </row>
    <row r="166" spans="5:125">
      <c r="E166" s="287" t="str">
        <f t="shared" si="22"/>
        <v/>
      </c>
      <c r="AM166" s="288">
        <f t="shared" si="20"/>
        <v>0</v>
      </c>
      <c r="AN166" s="202" t="str">
        <f t="shared" si="21"/>
        <v>EMA--</v>
      </c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9"/>
      <c r="CM166" s="279"/>
      <c r="CN166" s="279"/>
      <c r="CO166" s="279"/>
      <c r="CP166" s="279"/>
      <c r="CQ166" s="279"/>
      <c r="CR166" s="279"/>
      <c r="CS166" s="279"/>
      <c r="CT166" s="279"/>
      <c r="CU166" s="279"/>
      <c r="CV166" s="279"/>
      <c r="CW166" s="279"/>
      <c r="CX166" s="279"/>
      <c r="CY166" s="279"/>
      <c r="CZ166" s="279"/>
      <c r="DA166" s="279"/>
      <c r="DB166" s="279"/>
      <c r="DC166" s="279"/>
      <c r="DD166" s="279"/>
      <c r="DE166" s="279"/>
      <c r="DF166" s="279"/>
      <c r="DG166" s="279"/>
      <c r="DH166" s="279"/>
      <c r="DI166" s="279"/>
      <c r="DJ166" s="279"/>
      <c r="DK166" s="279"/>
      <c r="DL166" s="279"/>
      <c r="DM166" s="279"/>
      <c r="DN166" s="279"/>
      <c r="DO166" s="279"/>
      <c r="DP166" s="279"/>
      <c r="DQ166" s="279"/>
      <c r="DR166" s="279"/>
      <c r="DS166" s="279"/>
      <c r="DT166" s="279"/>
      <c r="DU166" s="279"/>
    </row>
    <row r="167" spans="5:125">
      <c r="E167" s="287" t="str">
        <f t="shared" si="22"/>
        <v/>
      </c>
      <c r="AM167" s="288">
        <f t="shared" si="20"/>
        <v>0</v>
      </c>
      <c r="AN167" s="202" t="str">
        <f t="shared" si="21"/>
        <v>EMA--</v>
      </c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9"/>
      <c r="CM167" s="279"/>
      <c r="CN167" s="279"/>
      <c r="CO167" s="279"/>
      <c r="CP167" s="279"/>
      <c r="CQ167" s="279"/>
      <c r="CR167" s="279"/>
      <c r="CS167" s="279"/>
      <c r="CT167" s="279"/>
      <c r="CU167" s="279"/>
      <c r="CV167" s="279"/>
      <c r="CW167" s="279"/>
      <c r="CX167" s="279"/>
      <c r="CY167" s="279"/>
      <c r="CZ167" s="279"/>
      <c r="DA167" s="279"/>
      <c r="DB167" s="279"/>
      <c r="DC167" s="279"/>
      <c r="DD167" s="279"/>
      <c r="DE167" s="279"/>
      <c r="DF167" s="279"/>
      <c r="DG167" s="279"/>
      <c r="DH167" s="279"/>
      <c r="DI167" s="279"/>
      <c r="DJ167" s="279"/>
      <c r="DK167" s="279"/>
      <c r="DL167" s="279"/>
      <c r="DM167" s="279"/>
      <c r="DN167" s="279"/>
      <c r="DO167" s="279"/>
      <c r="DP167" s="279"/>
      <c r="DQ167" s="279"/>
      <c r="DR167" s="279"/>
      <c r="DS167" s="279"/>
      <c r="DT167" s="279"/>
      <c r="DU167" s="279"/>
    </row>
    <row r="168" spans="5:125">
      <c r="E168" s="287" t="str">
        <f t="shared" si="22"/>
        <v/>
      </c>
      <c r="AM168" s="288">
        <f t="shared" si="20"/>
        <v>0</v>
      </c>
      <c r="AN168" s="202" t="str">
        <f t="shared" si="21"/>
        <v>EMA--</v>
      </c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9"/>
      <c r="CM168" s="279"/>
      <c r="CN168" s="279"/>
      <c r="CO168" s="279"/>
      <c r="CP168" s="279"/>
      <c r="CQ168" s="279"/>
      <c r="CR168" s="279"/>
      <c r="CS168" s="279"/>
      <c r="CT168" s="279"/>
      <c r="CU168" s="279"/>
      <c r="CV168" s="279"/>
      <c r="CW168" s="279"/>
      <c r="CX168" s="279"/>
      <c r="CY168" s="279"/>
      <c r="CZ168" s="279"/>
      <c r="DA168" s="279"/>
      <c r="DB168" s="279"/>
      <c r="DC168" s="279"/>
      <c r="DD168" s="279"/>
      <c r="DE168" s="279"/>
      <c r="DF168" s="279"/>
      <c r="DG168" s="279"/>
      <c r="DH168" s="279"/>
      <c r="DI168" s="279"/>
      <c r="DJ168" s="279"/>
      <c r="DK168" s="279"/>
      <c r="DL168" s="279"/>
      <c r="DM168" s="279"/>
      <c r="DN168" s="279"/>
      <c r="DO168" s="279"/>
      <c r="DP168" s="279"/>
      <c r="DQ168" s="279"/>
      <c r="DR168" s="279"/>
      <c r="DS168" s="279"/>
      <c r="DT168" s="279"/>
      <c r="DU168" s="279"/>
    </row>
    <row r="169" spans="5:125">
      <c r="E169" s="287" t="str">
        <f t="shared" si="22"/>
        <v/>
      </c>
      <c r="AM169" s="288">
        <f t="shared" si="20"/>
        <v>0</v>
      </c>
      <c r="AN169" s="202" t="str">
        <f t="shared" si="21"/>
        <v>EMA--</v>
      </c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9"/>
      <c r="CM169" s="279"/>
      <c r="CN169" s="279"/>
      <c r="CO169" s="279"/>
      <c r="CP169" s="279"/>
      <c r="CQ169" s="279"/>
      <c r="CR169" s="279"/>
      <c r="CS169" s="279"/>
      <c r="CT169" s="279"/>
      <c r="CU169" s="279"/>
      <c r="CV169" s="279"/>
      <c r="CW169" s="279"/>
      <c r="CX169" s="279"/>
      <c r="CY169" s="279"/>
      <c r="CZ169" s="279"/>
      <c r="DA169" s="279"/>
      <c r="DB169" s="279"/>
      <c r="DC169" s="279"/>
      <c r="DD169" s="279"/>
      <c r="DE169" s="279"/>
      <c r="DF169" s="279"/>
      <c r="DG169" s="279"/>
      <c r="DH169" s="279"/>
      <c r="DI169" s="279"/>
      <c r="DJ169" s="279"/>
      <c r="DK169" s="279"/>
      <c r="DL169" s="279"/>
      <c r="DM169" s="279"/>
      <c r="DN169" s="279"/>
      <c r="DO169" s="279"/>
      <c r="DP169" s="279"/>
      <c r="DQ169" s="279"/>
      <c r="DR169" s="279"/>
      <c r="DS169" s="279"/>
      <c r="DT169" s="279"/>
      <c r="DU169" s="279"/>
    </row>
    <row r="170" spans="5:125">
      <c r="E170" s="287" t="str">
        <f t="shared" si="22"/>
        <v/>
      </c>
      <c r="AM170" s="288">
        <f t="shared" si="20"/>
        <v>0</v>
      </c>
      <c r="AN170" s="202" t="str">
        <f t="shared" si="21"/>
        <v>EMA--</v>
      </c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9"/>
      <c r="CM170" s="279"/>
      <c r="CN170" s="279"/>
      <c r="CO170" s="279"/>
      <c r="CP170" s="279"/>
      <c r="CQ170" s="279"/>
      <c r="CR170" s="279"/>
      <c r="CS170" s="279"/>
      <c r="CT170" s="279"/>
      <c r="CU170" s="279"/>
      <c r="CV170" s="279"/>
      <c r="CW170" s="279"/>
      <c r="CX170" s="279"/>
      <c r="CY170" s="279"/>
      <c r="CZ170" s="279"/>
      <c r="DA170" s="279"/>
      <c r="DB170" s="279"/>
      <c r="DC170" s="279"/>
      <c r="DD170" s="279"/>
      <c r="DE170" s="279"/>
      <c r="DF170" s="279"/>
      <c r="DG170" s="279"/>
      <c r="DH170" s="279"/>
      <c r="DI170" s="279"/>
      <c r="DJ170" s="279"/>
      <c r="DK170" s="279"/>
      <c r="DL170" s="279"/>
      <c r="DM170" s="279"/>
      <c r="DN170" s="279"/>
      <c r="DO170" s="279"/>
      <c r="DP170" s="279"/>
      <c r="DQ170" s="279"/>
      <c r="DR170" s="279"/>
      <c r="DS170" s="279"/>
      <c r="DT170" s="279"/>
      <c r="DU170" s="279"/>
    </row>
    <row r="171" spans="5:125">
      <c r="E171" s="287" t="str">
        <f t="shared" si="22"/>
        <v/>
      </c>
      <c r="AM171" s="288">
        <f t="shared" si="20"/>
        <v>0</v>
      </c>
      <c r="AN171" s="202" t="str">
        <f t="shared" si="21"/>
        <v>EMA--</v>
      </c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9"/>
      <c r="CM171" s="279"/>
      <c r="CN171" s="279"/>
      <c r="CO171" s="279"/>
      <c r="CP171" s="279"/>
      <c r="CQ171" s="279"/>
      <c r="CR171" s="279"/>
      <c r="CS171" s="279"/>
      <c r="CT171" s="279"/>
      <c r="CU171" s="279"/>
      <c r="CV171" s="279"/>
      <c r="CW171" s="279"/>
      <c r="CX171" s="279"/>
      <c r="CY171" s="279"/>
      <c r="CZ171" s="279"/>
      <c r="DA171" s="279"/>
      <c r="DB171" s="279"/>
      <c r="DC171" s="279"/>
      <c r="DD171" s="279"/>
      <c r="DE171" s="279"/>
      <c r="DF171" s="279"/>
      <c r="DG171" s="279"/>
      <c r="DH171" s="279"/>
      <c r="DI171" s="279"/>
      <c r="DJ171" s="279"/>
      <c r="DK171" s="279"/>
      <c r="DL171" s="279"/>
      <c r="DM171" s="279"/>
      <c r="DN171" s="279"/>
      <c r="DO171" s="279"/>
      <c r="DP171" s="279"/>
      <c r="DQ171" s="279"/>
      <c r="DR171" s="279"/>
      <c r="DS171" s="279"/>
      <c r="DT171" s="279"/>
      <c r="DU171" s="279"/>
    </row>
    <row r="172" spans="5:125">
      <c r="E172" s="287" t="str">
        <f t="shared" si="22"/>
        <v/>
      </c>
      <c r="AM172" s="288">
        <f t="shared" si="20"/>
        <v>0</v>
      </c>
      <c r="AN172" s="202" t="str">
        <f t="shared" si="21"/>
        <v>EMA--</v>
      </c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9"/>
      <c r="CM172" s="279"/>
      <c r="CN172" s="279"/>
      <c r="CO172" s="279"/>
      <c r="CP172" s="279"/>
      <c r="CQ172" s="279"/>
      <c r="CR172" s="279"/>
      <c r="CS172" s="279"/>
      <c r="CT172" s="279"/>
      <c r="CU172" s="279"/>
      <c r="CV172" s="279"/>
      <c r="CW172" s="279"/>
      <c r="CX172" s="279"/>
      <c r="CY172" s="279"/>
      <c r="CZ172" s="279"/>
      <c r="DA172" s="279"/>
      <c r="DB172" s="279"/>
      <c r="DC172" s="279"/>
      <c r="DD172" s="279"/>
      <c r="DE172" s="279"/>
      <c r="DF172" s="279"/>
      <c r="DG172" s="279"/>
      <c r="DH172" s="279"/>
      <c r="DI172" s="279"/>
      <c r="DJ172" s="279"/>
      <c r="DK172" s="279"/>
      <c r="DL172" s="279"/>
      <c r="DM172" s="279"/>
      <c r="DN172" s="279"/>
      <c r="DO172" s="279"/>
      <c r="DP172" s="279"/>
      <c r="DQ172" s="279"/>
      <c r="DR172" s="279"/>
      <c r="DS172" s="279"/>
      <c r="DT172" s="279"/>
      <c r="DU172" s="279"/>
    </row>
    <row r="173" spans="5:125">
      <c r="E173" s="287" t="str">
        <f t="shared" si="22"/>
        <v/>
      </c>
      <c r="AM173" s="288">
        <f t="shared" si="20"/>
        <v>0</v>
      </c>
      <c r="AN173" s="202" t="str">
        <f t="shared" si="21"/>
        <v>EMA--</v>
      </c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9"/>
      <c r="CM173" s="279"/>
      <c r="CN173" s="279"/>
      <c r="CO173" s="279"/>
      <c r="CP173" s="279"/>
      <c r="CQ173" s="279"/>
      <c r="CR173" s="279"/>
      <c r="CS173" s="279"/>
      <c r="CT173" s="279"/>
      <c r="CU173" s="279"/>
      <c r="CV173" s="279"/>
      <c r="CW173" s="279"/>
      <c r="CX173" s="279"/>
      <c r="CY173" s="279"/>
      <c r="CZ173" s="279"/>
      <c r="DA173" s="279"/>
      <c r="DB173" s="279"/>
      <c r="DC173" s="279"/>
      <c r="DD173" s="279"/>
      <c r="DE173" s="279"/>
      <c r="DF173" s="279"/>
      <c r="DG173" s="279"/>
      <c r="DH173" s="279"/>
      <c r="DI173" s="279"/>
      <c r="DJ173" s="279"/>
      <c r="DK173" s="279"/>
      <c r="DL173" s="279"/>
      <c r="DM173" s="279"/>
      <c r="DN173" s="279"/>
      <c r="DO173" s="279"/>
      <c r="DP173" s="279"/>
      <c r="DQ173" s="279"/>
      <c r="DR173" s="279"/>
      <c r="DS173" s="279"/>
      <c r="DT173" s="279"/>
      <c r="DU173" s="279"/>
    </row>
    <row r="174" spans="5:125">
      <c r="E174" s="287" t="str">
        <f t="shared" si="22"/>
        <v/>
      </c>
      <c r="AM174" s="288">
        <f t="shared" si="20"/>
        <v>0</v>
      </c>
      <c r="AN174" s="202" t="str">
        <f t="shared" si="21"/>
        <v>EMA--</v>
      </c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9"/>
      <c r="CM174" s="279"/>
      <c r="CN174" s="279"/>
      <c r="CO174" s="279"/>
      <c r="CP174" s="279"/>
      <c r="CQ174" s="279"/>
      <c r="CR174" s="279"/>
      <c r="CS174" s="279"/>
      <c r="CT174" s="279"/>
      <c r="CU174" s="279"/>
      <c r="CV174" s="279"/>
      <c r="CW174" s="279"/>
      <c r="CX174" s="279"/>
      <c r="CY174" s="279"/>
      <c r="CZ174" s="279"/>
      <c r="DA174" s="279"/>
      <c r="DB174" s="279"/>
      <c r="DC174" s="279"/>
      <c r="DD174" s="279"/>
      <c r="DE174" s="279"/>
      <c r="DF174" s="279"/>
      <c r="DG174" s="279"/>
      <c r="DH174" s="279"/>
      <c r="DI174" s="279"/>
      <c r="DJ174" s="279"/>
      <c r="DK174" s="279"/>
      <c r="DL174" s="279"/>
      <c r="DM174" s="279"/>
      <c r="DN174" s="279"/>
      <c r="DO174" s="279"/>
      <c r="DP174" s="279"/>
      <c r="DQ174" s="279"/>
      <c r="DR174" s="279"/>
      <c r="DS174" s="279"/>
      <c r="DT174" s="279"/>
      <c r="DU174" s="279"/>
    </row>
    <row r="175" spans="5:125">
      <c r="E175" s="287" t="str">
        <f t="shared" si="22"/>
        <v/>
      </c>
      <c r="AM175" s="288">
        <f t="shared" si="20"/>
        <v>0</v>
      </c>
      <c r="AN175" s="202" t="str">
        <f t="shared" si="21"/>
        <v>EMA--</v>
      </c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9"/>
      <c r="CM175" s="279"/>
      <c r="CN175" s="279"/>
      <c r="CO175" s="279"/>
      <c r="CP175" s="279"/>
      <c r="CQ175" s="279"/>
      <c r="CR175" s="279"/>
      <c r="CS175" s="279"/>
      <c r="CT175" s="279"/>
      <c r="CU175" s="279"/>
      <c r="CV175" s="279"/>
      <c r="CW175" s="279"/>
      <c r="CX175" s="279"/>
      <c r="CY175" s="279"/>
      <c r="CZ175" s="279"/>
      <c r="DA175" s="279"/>
      <c r="DB175" s="279"/>
      <c r="DC175" s="279"/>
      <c r="DD175" s="279"/>
      <c r="DE175" s="279"/>
      <c r="DF175" s="279"/>
      <c r="DG175" s="279"/>
      <c r="DH175" s="279"/>
      <c r="DI175" s="279"/>
      <c r="DJ175" s="279"/>
      <c r="DK175" s="279"/>
      <c r="DL175" s="279"/>
      <c r="DM175" s="279"/>
      <c r="DN175" s="279"/>
      <c r="DO175" s="279"/>
      <c r="DP175" s="279"/>
      <c r="DQ175" s="279"/>
      <c r="DR175" s="279"/>
      <c r="DS175" s="279"/>
      <c r="DT175" s="279"/>
      <c r="DU175" s="279"/>
    </row>
    <row r="176" spans="5:125">
      <c r="E176" s="287" t="str">
        <f t="shared" ref="E176:E207" si="23">IF(B176="","",VLOOKUP(B176,AB$2:AN$1048576,2,FALSE))</f>
        <v/>
      </c>
      <c r="AM176" s="288">
        <f t="shared" ref="AM176:AM239" si="24">G176</f>
        <v>0</v>
      </c>
      <c r="AN176" s="202" t="str">
        <f t="shared" ref="AN176:AN239" si="25">$F$4&amp;TEXT("-",1)&amp;F176&amp;TEXT("-",1)&amp;G176</f>
        <v>EMA--</v>
      </c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9"/>
      <c r="CM176" s="279"/>
      <c r="CN176" s="279"/>
      <c r="CO176" s="279"/>
      <c r="CP176" s="279"/>
      <c r="CQ176" s="279"/>
      <c r="CR176" s="279"/>
      <c r="CS176" s="279"/>
      <c r="CT176" s="279"/>
      <c r="CU176" s="279"/>
      <c r="CV176" s="279"/>
      <c r="CW176" s="279"/>
      <c r="CX176" s="279"/>
      <c r="CY176" s="279"/>
      <c r="CZ176" s="279"/>
      <c r="DA176" s="279"/>
      <c r="DB176" s="279"/>
      <c r="DC176" s="279"/>
      <c r="DD176" s="279"/>
      <c r="DE176" s="279"/>
      <c r="DF176" s="279"/>
      <c r="DG176" s="279"/>
      <c r="DH176" s="279"/>
      <c r="DI176" s="279"/>
      <c r="DJ176" s="279"/>
      <c r="DK176" s="279"/>
      <c r="DL176" s="279"/>
      <c r="DM176" s="279"/>
      <c r="DN176" s="279"/>
      <c r="DO176" s="279"/>
      <c r="DP176" s="279"/>
      <c r="DQ176" s="279"/>
      <c r="DR176" s="279"/>
      <c r="DS176" s="279"/>
      <c r="DT176" s="279"/>
      <c r="DU176" s="279"/>
    </row>
    <row r="177" spans="5:125">
      <c r="E177" s="287" t="str">
        <f t="shared" si="23"/>
        <v/>
      </c>
      <c r="AM177" s="288">
        <f t="shared" si="24"/>
        <v>0</v>
      </c>
      <c r="AN177" s="202" t="str">
        <f t="shared" si="25"/>
        <v>EMA--</v>
      </c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9"/>
      <c r="CM177" s="279"/>
      <c r="CN177" s="279"/>
      <c r="CO177" s="279"/>
      <c r="CP177" s="279"/>
      <c r="CQ177" s="279"/>
      <c r="CR177" s="279"/>
      <c r="CS177" s="279"/>
      <c r="CT177" s="279"/>
      <c r="CU177" s="279"/>
      <c r="CV177" s="279"/>
      <c r="CW177" s="279"/>
      <c r="CX177" s="279"/>
      <c r="CY177" s="279"/>
      <c r="CZ177" s="279"/>
      <c r="DA177" s="279"/>
      <c r="DB177" s="279"/>
      <c r="DC177" s="279"/>
      <c r="DD177" s="279"/>
      <c r="DE177" s="279"/>
      <c r="DF177" s="279"/>
      <c r="DG177" s="279"/>
      <c r="DH177" s="279"/>
      <c r="DI177" s="279"/>
      <c r="DJ177" s="279"/>
      <c r="DK177" s="279"/>
      <c r="DL177" s="279"/>
      <c r="DM177" s="279"/>
      <c r="DN177" s="279"/>
      <c r="DO177" s="279"/>
      <c r="DP177" s="279"/>
      <c r="DQ177" s="279"/>
      <c r="DR177" s="279"/>
      <c r="DS177" s="279"/>
      <c r="DT177" s="279"/>
      <c r="DU177" s="279"/>
    </row>
    <row r="178" spans="5:125">
      <c r="E178" s="287" t="str">
        <f t="shared" si="23"/>
        <v/>
      </c>
      <c r="AM178" s="288">
        <f t="shared" si="24"/>
        <v>0</v>
      </c>
      <c r="AN178" s="202" t="str">
        <f t="shared" si="25"/>
        <v>EMA--</v>
      </c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9"/>
      <c r="CM178" s="279"/>
      <c r="CN178" s="279"/>
      <c r="CO178" s="279"/>
      <c r="CP178" s="279"/>
      <c r="CQ178" s="279"/>
      <c r="CR178" s="279"/>
      <c r="CS178" s="279"/>
      <c r="CT178" s="279"/>
      <c r="CU178" s="279"/>
      <c r="CV178" s="279"/>
      <c r="CW178" s="279"/>
      <c r="CX178" s="279"/>
      <c r="CY178" s="279"/>
      <c r="CZ178" s="279"/>
      <c r="DA178" s="279"/>
      <c r="DB178" s="279"/>
      <c r="DC178" s="279"/>
      <c r="DD178" s="279"/>
      <c r="DE178" s="279"/>
      <c r="DF178" s="279"/>
      <c r="DG178" s="279"/>
      <c r="DH178" s="279"/>
      <c r="DI178" s="279"/>
      <c r="DJ178" s="279"/>
      <c r="DK178" s="279"/>
      <c r="DL178" s="279"/>
      <c r="DM178" s="279"/>
      <c r="DN178" s="279"/>
      <c r="DO178" s="279"/>
      <c r="DP178" s="279"/>
      <c r="DQ178" s="279"/>
      <c r="DR178" s="279"/>
      <c r="DS178" s="279"/>
      <c r="DT178" s="279"/>
      <c r="DU178" s="279"/>
    </row>
    <row r="179" spans="5:125">
      <c r="E179" s="287" t="str">
        <f t="shared" si="23"/>
        <v/>
      </c>
      <c r="AM179" s="288">
        <f t="shared" si="24"/>
        <v>0</v>
      </c>
      <c r="AN179" s="202" t="str">
        <f t="shared" si="25"/>
        <v>EMA--</v>
      </c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9"/>
      <c r="CM179" s="279"/>
      <c r="CN179" s="279"/>
      <c r="CO179" s="279"/>
      <c r="CP179" s="279"/>
      <c r="CQ179" s="279"/>
      <c r="CR179" s="279"/>
      <c r="CS179" s="279"/>
      <c r="CT179" s="279"/>
      <c r="CU179" s="279"/>
      <c r="CV179" s="279"/>
      <c r="CW179" s="279"/>
      <c r="CX179" s="279"/>
      <c r="CY179" s="279"/>
      <c r="CZ179" s="279"/>
      <c r="DA179" s="279"/>
      <c r="DB179" s="279"/>
      <c r="DC179" s="279"/>
      <c r="DD179" s="279"/>
      <c r="DE179" s="279"/>
      <c r="DF179" s="279"/>
      <c r="DG179" s="279"/>
      <c r="DH179" s="279"/>
      <c r="DI179" s="279"/>
      <c r="DJ179" s="279"/>
      <c r="DK179" s="279"/>
      <c r="DL179" s="279"/>
      <c r="DM179" s="279"/>
      <c r="DN179" s="279"/>
      <c r="DO179" s="279"/>
      <c r="DP179" s="279"/>
      <c r="DQ179" s="279"/>
      <c r="DR179" s="279"/>
      <c r="DS179" s="279"/>
      <c r="DT179" s="279"/>
      <c r="DU179" s="279"/>
    </row>
    <row r="180" spans="5:125">
      <c r="E180" s="287" t="str">
        <f t="shared" si="23"/>
        <v/>
      </c>
      <c r="AM180" s="288">
        <f t="shared" si="24"/>
        <v>0</v>
      </c>
      <c r="AN180" s="202" t="str">
        <f t="shared" si="25"/>
        <v>EMA--</v>
      </c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9"/>
      <c r="CM180" s="279"/>
      <c r="CN180" s="279"/>
      <c r="CO180" s="279"/>
      <c r="CP180" s="279"/>
      <c r="CQ180" s="279"/>
      <c r="CR180" s="279"/>
      <c r="CS180" s="279"/>
      <c r="CT180" s="279"/>
      <c r="CU180" s="279"/>
      <c r="CV180" s="279"/>
      <c r="CW180" s="279"/>
      <c r="CX180" s="279"/>
      <c r="CY180" s="279"/>
      <c r="CZ180" s="279"/>
      <c r="DA180" s="279"/>
      <c r="DB180" s="279"/>
      <c r="DC180" s="279"/>
      <c r="DD180" s="279"/>
      <c r="DE180" s="279"/>
      <c r="DF180" s="279"/>
      <c r="DG180" s="279"/>
      <c r="DH180" s="279"/>
      <c r="DI180" s="279"/>
      <c r="DJ180" s="279"/>
      <c r="DK180" s="279"/>
      <c r="DL180" s="279"/>
      <c r="DM180" s="279"/>
      <c r="DN180" s="279"/>
      <c r="DO180" s="279"/>
      <c r="DP180" s="279"/>
      <c r="DQ180" s="279"/>
      <c r="DR180" s="279"/>
      <c r="DS180" s="279"/>
      <c r="DT180" s="279"/>
      <c r="DU180" s="279"/>
    </row>
    <row r="181" spans="5:125">
      <c r="E181" s="287" t="str">
        <f t="shared" si="23"/>
        <v/>
      </c>
      <c r="AM181" s="288">
        <f t="shared" si="24"/>
        <v>0</v>
      </c>
      <c r="AN181" s="202" t="str">
        <f t="shared" si="25"/>
        <v>EMA--</v>
      </c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9"/>
      <c r="CM181" s="279"/>
      <c r="CN181" s="279"/>
      <c r="CO181" s="279"/>
      <c r="CP181" s="279"/>
      <c r="CQ181" s="279"/>
      <c r="CR181" s="279"/>
      <c r="CS181" s="279"/>
      <c r="CT181" s="279"/>
      <c r="CU181" s="279"/>
      <c r="CV181" s="279"/>
      <c r="CW181" s="279"/>
      <c r="CX181" s="279"/>
      <c r="CY181" s="279"/>
      <c r="CZ181" s="279"/>
      <c r="DA181" s="279"/>
      <c r="DB181" s="279"/>
      <c r="DC181" s="279"/>
      <c r="DD181" s="279"/>
      <c r="DE181" s="279"/>
      <c r="DF181" s="279"/>
      <c r="DG181" s="279"/>
      <c r="DH181" s="279"/>
      <c r="DI181" s="279"/>
      <c r="DJ181" s="279"/>
      <c r="DK181" s="279"/>
      <c r="DL181" s="279"/>
      <c r="DM181" s="279"/>
      <c r="DN181" s="279"/>
      <c r="DO181" s="279"/>
      <c r="DP181" s="279"/>
      <c r="DQ181" s="279"/>
      <c r="DR181" s="279"/>
      <c r="DS181" s="279"/>
      <c r="DT181" s="279"/>
      <c r="DU181" s="279"/>
    </row>
    <row r="182" spans="5:125">
      <c r="E182" s="287" t="str">
        <f t="shared" si="23"/>
        <v/>
      </c>
      <c r="AM182" s="288">
        <f t="shared" si="24"/>
        <v>0</v>
      </c>
      <c r="AN182" s="202" t="str">
        <f t="shared" si="25"/>
        <v>EMA--</v>
      </c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9"/>
      <c r="CM182" s="279"/>
      <c r="CN182" s="279"/>
      <c r="CO182" s="279"/>
      <c r="CP182" s="279"/>
      <c r="CQ182" s="279"/>
      <c r="CR182" s="279"/>
      <c r="CS182" s="279"/>
      <c r="CT182" s="279"/>
      <c r="CU182" s="279"/>
      <c r="CV182" s="279"/>
      <c r="CW182" s="279"/>
      <c r="CX182" s="279"/>
      <c r="CY182" s="279"/>
      <c r="CZ182" s="279"/>
      <c r="DA182" s="279"/>
      <c r="DB182" s="279"/>
      <c r="DC182" s="279"/>
      <c r="DD182" s="279"/>
      <c r="DE182" s="279"/>
      <c r="DF182" s="279"/>
      <c r="DG182" s="279"/>
      <c r="DH182" s="279"/>
      <c r="DI182" s="279"/>
      <c r="DJ182" s="279"/>
      <c r="DK182" s="279"/>
      <c r="DL182" s="279"/>
      <c r="DM182" s="279"/>
      <c r="DN182" s="279"/>
      <c r="DO182" s="279"/>
      <c r="DP182" s="279"/>
      <c r="DQ182" s="279"/>
      <c r="DR182" s="279"/>
      <c r="DS182" s="279"/>
      <c r="DT182" s="279"/>
      <c r="DU182" s="279"/>
    </row>
    <row r="183" spans="5:125">
      <c r="E183" s="287" t="str">
        <f t="shared" si="23"/>
        <v/>
      </c>
      <c r="AM183" s="288">
        <f t="shared" si="24"/>
        <v>0</v>
      </c>
      <c r="AN183" s="202" t="str">
        <f t="shared" si="25"/>
        <v>EMA--</v>
      </c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9"/>
      <c r="CM183" s="279"/>
      <c r="CN183" s="279"/>
      <c r="CO183" s="279"/>
      <c r="CP183" s="279"/>
      <c r="CQ183" s="279"/>
      <c r="CR183" s="279"/>
      <c r="CS183" s="279"/>
      <c r="CT183" s="279"/>
      <c r="CU183" s="279"/>
      <c r="CV183" s="279"/>
      <c r="CW183" s="279"/>
      <c r="CX183" s="279"/>
      <c r="CY183" s="279"/>
      <c r="CZ183" s="279"/>
      <c r="DA183" s="279"/>
      <c r="DB183" s="279"/>
      <c r="DC183" s="279"/>
      <c r="DD183" s="279"/>
      <c r="DE183" s="279"/>
      <c r="DF183" s="279"/>
      <c r="DG183" s="279"/>
      <c r="DH183" s="279"/>
      <c r="DI183" s="279"/>
      <c r="DJ183" s="279"/>
      <c r="DK183" s="279"/>
      <c r="DL183" s="279"/>
      <c r="DM183" s="279"/>
      <c r="DN183" s="279"/>
      <c r="DO183" s="279"/>
      <c r="DP183" s="279"/>
      <c r="DQ183" s="279"/>
      <c r="DR183" s="279"/>
      <c r="DS183" s="279"/>
      <c r="DT183" s="279"/>
      <c r="DU183" s="279"/>
    </row>
    <row r="184" spans="5:125">
      <c r="E184" s="287" t="str">
        <f t="shared" si="23"/>
        <v/>
      </c>
      <c r="AM184" s="288">
        <f t="shared" si="24"/>
        <v>0</v>
      </c>
      <c r="AN184" s="202" t="str">
        <f t="shared" si="25"/>
        <v>EMA--</v>
      </c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9"/>
      <c r="CM184" s="279"/>
      <c r="CN184" s="279"/>
      <c r="CO184" s="279"/>
      <c r="CP184" s="279"/>
      <c r="CQ184" s="279"/>
      <c r="CR184" s="279"/>
      <c r="CS184" s="279"/>
      <c r="CT184" s="279"/>
      <c r="CU184" s="279"/>
      <c r="CV184" s="279"/>
      <c r="CW184" s="279"/>
      <c r="CX184" s="279"/>
      <c r="CY184" s="279"/>
      <c r="CZ184" s="279"/>
      <c r="DA184" s="279"/>
      <c r="DB184" s="279"/>
      <c r="DC184" s="279"/>
      <c r="DD184" s="279"/>
      <c r="DE184" s="279"/>
      <c r="DF184" s="279"/>
      <c r="DG184" s="279"/>
      <c r="DH184" s="279"/>
      <c r="DI184" s="279"/>
      <c r="DJ184" s="279"/>
      <c r="DK184" s="279"/>
      <c r="DL184" s="279"/>
      <c r="DM184" s="279"/>
      <c r="DN184" s="279"/>
      <c r="DO184" s="279"/>
      <c r="DP184" s="279"/>
      <c r="DQ184" s="279"/>
      <c r="DR184" s="279"/>
      <c r="DS184" s="279"/>
      <c r="DT184" s="279"/>
      <c r="DU184" s="279"/>
    </row>
    <row r="185" spans="5:125">
      <c r="E185" s="287" t="str">
        <f t="shared" si="23"/>
        <v/>
      </c>
      <c r="AM185" s="288">
        <f t="shared" si="24"/>
        <v>0</v>
      </c>
      <c r="AN185" s="202" t="str">
        <f t="shared" si="25"/>
        <v>EMA--</v>
      </c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9"/>
      <c r="CM185" s="279"/>
      <c r="CN185" s="279"/>
      <c r="CO185" s="279"/>
      <c r="CP185" s="279"/>
      <c r="CQ185" s="279"/>
      <c r="CR185" s="279"/>
      <c r="CS185" s="279"/>
      <c r="CT185" s="279"/>
      <c r="CU185" s="279"/>
      <c r="CV185" s="279"/>
      <c r="CW185" s="279"/>
      <c r="CX185" s="279"/>
      <c r="CY185" s="279"/>
      <c r="CZ185" s="279"/>
      <c r="DA185" s="279"/>
      <c r="DB185" s="279"/>
      <c r="DC185" s="279"/>
      <c r="DD185" s="279"/>
      <c r="DE185" s="279"/>
      <c r="DF185" s="279"/>
      <c r="DG185" s="279"/>
      <c r="DH185" s="279"/>
      <c r="DI185" s="279"/>
      <c r="DJ185" s="279"/>
      <c r="DK185" s="279"/>
      <c r="DL185" s="279"/>
      <c r="DM185" s="279"/>
      <c r="DN185" s="279"/>
      <c r="DO185" s="279"/>
      <c r="DP185" s="279"/>
      <c r="DQ185" s="279"/>
      <c r="DR185" s="279"/>
      <c r="DS185" s="279"/>
      <c r="DT185" s="279"/>
      <c r="DU185" s="279"/>
    </row>
    <row r="186" spans="5:125">
      <c r="E186" s="287" t="str">
        <f t="shared" si="23"/>
        <v/>
      </c>
      <c r="AM186" s="288">
        <f t="shared" si="24"/>
        <v>0</v>
      </c>
      <c r="AN186" s="202" t="str">
        <f t="shared" si="25"/>
        <v>EMA--</v>
      </c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9"/>
      <c r="CM186" s="279"/>
      <c r="CN186" s="279"/>
      <c r="CO186" s="279"/>
      <c r="CP186" s="279"/>
      <c r="CQ186" s="279"/>
      <c r="CR186" s="279"/>
      <c r="CS186" s="279"/>
      <c r="CT186" s="279"/>
      <c r="CU186" s="279"/>
      <c r="CV186" s="279"/>
      <c r="CW186" s="279"/>
      <c r="CX186" s="279"/>
      <c r="CY186" s="279"/>
      <c r="CZ186" s="279"/>
      <c r="DA186" s="279"/>
      <c r="DB186" s="279"/>
      <c r="DC186" s="279"/>
      <c r="DD186" s="279"/>
      <c r="DE186" s="279"/>
      <c r="DF186" s="279"/>
      <c r="DG186" s="279"/>
      <c r="DH186" s="279"/>
      <c r="DI186" s="279"/>
      <c r="DJ186" s="279"/>
      <c r="DK186" s="279"/>
      <c r="DL186" s="279"/>
      <c r="DM186" s="279"/>
      <c r="DN186" s="279"/>
      <c r="DO186" s="279"/>
      <c r="DP186" s="279"/>
      <c r="DQ186" s="279"/>
      <c r="DR186" s="279"/>
      <c r="DS186" s="279"/>
      <c r="DT186" s="279"/>
      <c r="DU186" s="279"/>
    </row>
    <row r="187" spans="5:125">
      <c r="E187" s="287" t="str">
        <f t="shared" si="23"/>
        <v/>
      </c>
      <c r="AM187" s="288">
        <f t="shared" si="24"/>
        <v>0</v>
      </c>
      <c r="AN187" s="202" t="str">
        <f t="shared" si="25"/>
        <v>EMA--</v>
      </c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9"/>
      <c r="CM187" s="279"/>
      <c r="CN187" s="279"/>
      <c r="CO187" s="279"/>
      <c r="CP187" s="279"/>
      <c r="CQ187" s="279"/>
      <c r="CR187" s="279"/>
      <c r="CS187" s="279"/>
      <c r="CT187" s="279"/>
      <c r="CU187" s="279"/>
      <c r="CV187" s="279"/>
      <c r="CW187" s="279"/>
      <c r="CX187" s="279"/>
      <c r="CY187" s="279"/>
      <c r="CZ187" s="279"/>
      <c r="DA187" s="279"/>
      <c r="DB187" s="279"/>
      <c r="DC187" s="279"/>
      <c r="DD187" s="279"/>
      <c r="DE187" s="279"/>
      <c r="DF187" s="279"/>
      <c r="DG187" s="279"/>
      <c r="DH187" s="279"/>
      <c r="DI187" s="279"/>
      <c r="DJ187" s="279"/>
      <c r="DK187" s="279"/>
      <c r="DL187" s="279"/>
      <c r="DM187" s="279"/>
      <c r="DN187" s="279"/>
      <c r="DO187" s="279"/>
      <c r="DP187" s="279"/>
      <c r="DQ187" s="279"/>
      <c r="DR187" s="279"/>
      <c r="DS187" s="279"/>
      <c r="DT187" s="279"/>
      <c r="DU187" s="279"/>
    </row>
    <row r="188" spans="5:125">
      <c r="E188" s="287" t="str">
        <f t="shared" si="23"/>
        <v/>
      </c>
      <c r="AM188" s="288">
        <f t="shared" si="24"/>
        <v>0</v>
      </c>
      <c r="AN188" s="202" t="str">
        <f t="shared" si="25"/>
        <v>EMA--</v>
      </c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9"/>
      <c r="CM188" s="279"/>
      <c r="CN188" s="279"/>
      <c r="CO188" s="279"/>
      <c r="CP188" s="279"/>
      <c r="CQ188" s="279"/>
      <c r="CR188" s="279"/>
      <c r="CS188" s="279"/>
      <c r="CT188" s="279"/>
      <c r="CU188" s="279"/>
      <c r="CV188" s="279"/>
      <c r="CW188" s="279"/>
      <c r="CX188" s="279"/>
      <c r="CY188" s="279"/>
      <c r="CZ188" s="279"/>
      <c r="DA188" s="279"/>
      <c r="DB188" s="279"/>
      <c r="DC188" s="279"/>
      <c r="DD188" s="279"/>
      <c r="DE188" s="279"/>
      <c r="DF188" s="279"/>
      <c r="DG188" s="279"/>
      <c r="DH188" s="279"/>
      <c r="DI188" s="279"/>
      <c r="DJ188" s="279"/>
      <c r="DK188" s="279"/>
      <c r="DL188" s="279"/>
      <c r="DM188" s="279"/>
      <c r="DN188" s="279"/>
      <c r="DO188" s="279"/>
      <c r="DP188" s="279"/>
      <c r="DQ188" s="279"/>
      <c r="DR188" s="279"/>
      <c r="DS188" s="279"/>
      <c r="DT188" s="279"/>
      <c r="DU188" s="279"/>
    </row>
    <row r="189" spans="5:125">
      <c r="E189" s="287" t="str">
        <f t="shared" si="23"/>
        <v/>
      </c>
      <c r="AM189" s="288">
        <f t="shared" si="24"/>
        <v>0</v>
      </c>
      <c r="AN189" s="202" t="str">
        <f t="shared" si="25"/>
        <v>EMA--</v>
      </c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9"/>
      <c r="CM189" s="279"/>
      <c r="CN189" s="279"/>
      <c r="CO189" s="279"/>
      <c r="CP189" s="279"/>
      <c r="CQ189" s="279"/>
      <c r="CR189" s="279"/>
      <c r="CS189" s="279"/>
      <c r="CT189" s="279"/>
      <c r="CU189" s="279"/>
      <c r="CV189" s="279"/>
      <c r="CW189" s="279"/>
      <c r="CX189" s="279"/>
      <c r="CY189" s="279"/>
      <c r="CZ189" s="279"/>
      <c r="DA189" s="279"/>
      <c r="DB189" s="279"/>
      <c r="DC189" s="279"/>
      <c r="DD189" s="279"/>
      <c r="DE189" s="279"/>
      <c r="DF189" s="279"/>
      <c r="DG189" s="279"/>
      <c r="DH189" s="279"/>
      <c r="DI189" s="279"/>
      <c r="DJ189" s="279"/>
      <c r="DK189" s="279"/>
      <c r="DL189" s="279"/>
      <c r="DM189" s="279"/>
      <c r="DN189" s="279"/>
      <c r="DO189" s="279"/>
      <c r="DP189" s="279"/>
      <c r="DQ189" s="279"/>
      <c r="DR189" s="279"/>
      <c r="DS189" s="279"/>
      <c r="DT189" s="279"/>
      <c r="DU189" s="279"/>
    </row>
    <row r="190" spans="5:125">
      <c r="E190" s="287" t="str">
        <f t="shared" si="23"/>
        <v/>
      </c>
      <c r="AM190" s="288">
        <f t="shared" si="24"/>
        <v>0</v>
      </c>
      <c r="AN190" s="202" t="str">
        <f t="shared" si="25"/>
        <v>EMA--</v>
      </c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9"/>
      <c r="CM190" s="279"/>
      <c r="CN190" s="279"/>
      <c r="CO190" s="279"/>
      <c r="CP190" s="279"/>
      <c r="CQ190" s="279"/>
      <c r="CR190" s="279"/>
      <c r="CS190" s="279"/>
      <c r="CT190" s="279"/>
      <c r="CU190" s="279"/>
      <c r="CV190" s="279"/>
      <c r="CW190" s="279"/>
      <c r="CX190" s="279"/>
      <c r="CY190" s="279"/>
      <c r="CZ190" s="279"/>
      <c r="DA190" s="279"/>
      <c r="DB190" s="279"/>
      <c r="DC190" s="279"/>
      <c r="DD190" s="279"/>
      <c r="DE190" s="279"/>
      <c r="DF190" s="279"/>
      <c r="DG190" s="279"/>
      <c r="DH190" s="279"/>
      <c r="DI190" s="279"/>
      <c r="DJ190" s="279"/>
      <c r="DK190" s="279"/>
      <c r="DL190" s="279"/>
      <c r="DM190" s="279"/>
      <c r="DN190" s="279"/>
      <c r="DO190" s="279"/>
      <c r="DP190" s="279"/>
      <c r="DQ190" s="279"/>
      <c r="DR190" s="279"/>
      <c r="DS190" s="279"/>
      <c r="DT190" s="279"/>
      <c r="DU190" s="279"/>
    </row>
    <row r="191" spans="5:125">
      <c r="E191" s="287" t="str">
        <f t="shared" si="23"/>
        <v/>
      </c>
      <c r="AM191" s="288">
        <f t="shared" si="24"/>
        <v>0</v>
      </c>
      <c r="AN191" s="202" t="str">
        <f t="shared" si="25"/>
        <v>EMA--</v>
      </c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9"/>
      <c r="CM191" s="279"/>
      <c r="CN191" s="279"/>
      <c r="CO191" s="279"/>
      <c r="CP191" s="279"/>
      <c r="CQ191" s="279"/>
      <c r="CR191" s="279"/>
      <c r="CS191" s="279"/>
      <c r="CT191" s="279"/>
      <c r="CU191" s="279"/>
      <c r="CV191" s="279"/>
      <c r="CW191" s="279"/>
      <c r="CX191" s="279"/>
      <c r="CY191" s="279"/>
      <c r="CZ191" s="279"/>
      <c r="DA191" s="279"/>
      <c r="DB191" s="279"/>
      <c r="DC191" s="279"/>
      <c r="DD191" s="279"/>
      <c r="DE191" s="279"/>
      <c r="DF191" s="279"/>
      <c r="DG191" s="279"/>
      <c r="DH191" s="279"/>
      <c r="DI191" s="279"/>
      <c r="DJ191" s="279"/>
      <c r="DK191" s="279"/>
      <c r="DL191" s="279"/>
      <c r="DM191" s="279"/>
      <c r="DN191" s="279"/>
      <c r="DO191" s="279"/>
      <c r="DP191" s="279"/>
      <c r="DQ191" s="279"/>
      <c r="DR191" s="279"/>
      <c r="DS191" s="279"/>
      <c r="DT191" s="279"/>
      <c r="DU191" s="279"/>
    </row>
    <row r="192" spans="5:125">
      <c r="E192" s="287" t="str">
        <f t="shared" si="23"/>
        <v/>
      </c>
      <c r="AM192" s="288">
        <f t="shared" si="24"/>
        <v>0</v>
      </c>
      <c r="AN192" s="202" t="str">
        <f t="shared" si="25"/>
        <v>EMA--</v>
      </c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9"/>
      <c r="CM192" s="279"/>
      <c r="CN192" s="279"/>
      <c r="CO192" s="279"/>
      <c r="CP192" s="279"/>
      <c r="CQ192" s="279"/>
      <c r="CR192" s="279"/>
      <c r="CS192" s="279"/>
      <c r="CT192" s="279"/>
      <c r="CU192" s="279"/>
      <c r="CV192" s="279"/>
      <c r="CW192" s="279"/>
      <c r="CX192" s="279"/>
      <c r="CY192" s="279"/>
      <c r="CZ192" s="279"/>
      <c r="DA192" s="279"/>
      <c r="DB192" s="279"/>
      <c r="DC192" s="279"/>
      <c r="DD192" s="279"/>
      <c r="DE192" s="279"/>
      <c r="DF192" s="279"/>
      <c r="DG192" s="279"/>
      <c r="DH192" s="279"/>
      <c r="DI192" s="279"/>
      <c r="DJ192" s="279"/>
      <c r="DK192" s="279"/>
      <c r="DL192" s="279"/>
      <c r="DM192" s="279"/>
      <c r="DN192" s="279"/>
      <c r="DO192" s="279"/>
      <c r="DP192" s="279"/>
      <c r="DQ192" s="279"/>
      <c r="DR192" s="279"/>
      <c r="DS192" s="279"/>
      <c r="DT192" s="279"/>
      <c r="DU192" s="279"/>
    </row>
    <row r="193" spans="5:125">
      <c r="E193" s="287" t="str">
        <f t="shared" si="23"/>
        <v/>
      </c>
      <c r="AM193" s="288">
        <f t="shared" si="24"/>
        <v>0</v>
      </c>
      <c r="AN193" s="202" t="str">
        <f t="shared" si="25"/>
        <v>EMA--</v>
      </c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9"/>
      <c r="CM193" s="279"/>
      <c r="CN193" s="279"/>
      <c r="CO193" s="279"/>
      <c r="CP193" s="279"/>
      <c r="CQ193" s="279"/>
      <c r="CR193" s="279"/>
      <c r="CS193" s="279"/>
      <c r="CT193" s="279"/>
      <c r="CU193" s="279"/>
      <c r="CV193" s="279"/>
      <c r="CW193" s="279"/>
      <c r="CX193" s="279"/>
      <c r="CY193" s="279"/>
      <c r="CZ193" s="279"/>
      <c r="DA193" s="279"/>
      <c r="DB193" s="279"/>
      <c r="DC193" s="279"/>
      <c r="DD193" s="279"/>
      <c r="DE193" s="279"/>
      <c r="DF193" s="279"/>
      <c r="DG193" s="279"/>
      <c r="DH193" s="279"/>
      <c r="DI193" s="279"/>
      <c r="DJ193" s="279"/>
      <c r="DK193" s="279"/>
      <c r="DL193" s="279"/>
      <c r="DM193" s="279"/>
      <c r="DN193" s="279"/>
      <c r="DO193" s="279"/>
      <c r="DP193" s="279"/>
      <c r="DQ193" s="279"/>
      <c r="DR193" s="279"/>
      <c r="DS193" s="279"/>
      <c r="DT193" s="279"/>
      <c r="DU193" s="279"/>
    </row>
    <row r="194" spans="5:125">
      <c r="E194" s="287" t="str">
        <f t="shared" si="23"/>
        <v/>
      </c>
      <c r="AM194" s="288">
        <f t="shared" si="24"/>
        <v>0</v>
      </c>
      <c r="AN194" s="202" t="str">
        <f t="shared" si="25"/>
        <v>EMA--</v>
      </c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9"/>
      <c r="CM194" s="279"/>
      <c r="CN194" s="279"/>
      <c r="CO194" s="279"/>
      <c r="CP194" s="279"/>
      <c r="CQ194" s="279"/>
      <c r="CR194" s="279"/>
      <c r="CS194" s="279"/>
      <c r="CT194" s="279"/>
      <c r="CU194" s="279"/>
      <c r="CV194" s="279"/>
      <c r="CW194" s="279"/>
      <c r="CX194" s="279"/>
      <c r="CY194" s="279"/>
      <c r="CZ194" s="279"/>
      <c r="DA194" s="279"/>
      <c r="DB194" s="279"/>
      <c r="DC194" s="279"/>
      <c r="DD194" s="279"/>
      <c r="DE194" s="279"/>
      <c r="DF194" s="279"/>
      <c r="DG194" s="279"/>
      <c r="DH194" s="279"/>
      <c r="DI194" s="279"/>
      <c r="DJ194" s="279"/>
      <c r="DK194" s="279"/>
      <c r="DL194" s="279"/>
      <c r="DM194" s="279"/>
      <c r="DN194" s="279"/>
      <c r="DO194" s="279"/>
      <c r="DP194" s="279"/>
      <c r="DQ194" s="279"/>
      <c r="DR194" s="279"/>
      <c r="DS194" s="279"/>
      <c r="DT194" s="279"/>
      <c r="DU194" s="279"/>
    </row>
    <row r="195" spans="5:125">
      <c r="E195" s="287" t="str">
        <f t="shared" si="23"/>
        <v/>
      </c>
      <c r="AM195" s="288">
        <f t="shared" si="24"/>
        <v>0</v>
      </c>
      <c r="AN195" s="202" t="str">
        <f t="shared" si="25"/>
        <v>EMA--</v>
      </c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9"/>
      <c r="CM195" s="279"/>
      <c r="CN195" s="279"/>
      <c r="CO195" s="279"/>
      <c r="CP195" s="279"/>
      <c r="CQ195" s="279"/>
      <c r="CR195" s="279"/>
      <c r="CS195" s="279"/>
      <c r="CT195" s="279"/>
      <c r="CU195" s="279"/>
      <c r="CV195" s="279"/>
      <c r="CW195" s="279"/>
      <c r="CX195" s="279"/>
      <c r="CY195" s="279"/>
      <c r="CZ195" s="279"/>
      <c r="DA195" s="279"/>
      <c r="DB195" s="279"/>
      <c r="DC195" s="279"/>
      <c r="DD195" s="279"/>
      <c r="DE195" s="279"/>
      <c r="DF195" s="279"/>
      <c r="DG195" s="279"/>
      <c r="DH195" s="279"/>
      <c r="DI195" s="279"/>
      <c r="DJ195" s="279"/>
      <c r="DK195" s="279"/>
      <c r="DL195" s="279"/>
      <c r="DM195" s="279"/>
      <c r="DN195" s="279"/>
      <c r="DO195" s="279"/>
      <c r="DP195" s="279"/>
      <c r="DQ195" s="279"/>
      <c r="DR195" s="279"/>
      <c r="DS195" s="279"/>
      <c r="DT195" s="279"/>
      <c r="DU195" s="279"/>
    </row>
    <row r="196" spans="5:125">
      <c r="E196" s="287" t="str">
        <f t="shared" si="23"/>
        <v/>
      </c>
      <c r="AM196" s="288">
        <f t="shared" si="24"/>
        <v>0</v>
      </c>
      <c r="AN196" s="202" t="str">
        <f t="shared" si="25"/>
        <v>EMA--</v>
      </c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9"/>
      <c r="CM196" s="279"/>
      <c r="CN196" s="279"/>
      <c r="CO196" s="279"/>
      <c r="CP196" s="279"/>
      <c r="CQ196" s="279"/>
      <c r="CR196" s="279"/>
      <c r="CS196" s="279"/>
      <c r="CT196" s="279"/>
      <c r="CU196" s="279"/>
      <c r="CV196" s="279"/>
      <c r="CW196" s="279"/>
      <c r="CX196" s="279"/>
      <c r="CY196" s="279"/>
      <c r="CZ196" s="279"/>
      <c r="DA196" s="279"/>
      <c r="DB196" s="279"/>
      <c r="DC196" s="279"/>
      <c r="DD196" s="279"/>
      <c r="DE196" s="279"/>
      <c r="DF196" s="279"/>
      <c r="DG196" s="279"/>
      <c r="DH196" s="279"/>
      <c r="DI196" s="279"/>
      <c r="DJ196" s="279"/>
      <c r="DK196" s="279"/>
      <c r="DL196" s="279"/>
      <c r="DM196" s="279"/>
      <c r="DN196" s="279"/>
      <c r="DO196" s="279"/>
      <c r="DP196" s="279"/>
      <c r="DQ196" s="279"/>
      <c r="DR196" s="279"/>
      <c r="DS196" s="279"/>
      <c r="DT196" s="279"/>
      <c r="DU196" s="279"/>
    </row>
    <row r="197" spans="5:125">
      <c r="E197" s="287" t="str">
        <f t="shared" si="23"/>
        <v/>
      </c>
      <c r="AM197" s="288">
        <f t="shared" si="24"/>
        <v>0</v>
      </c>
      <c r="AN197" s="202" t="str">
        <f t="shared" si="25"/>
        <v>EMA--</v>
      </c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9"/>
      <c r="CM197" s="279"/>
      <c r="CN197" s="279"/>
      <c r="CO197" s="279"/>
      <c r="CP197" s="279"/>
      <c r="CQ197" s="279"/>
      <c r="CR197" s="279"/>
      <c r="CS197" s="279"/>
      <c r="CT197" s="279"/>
      <c r="CU197" s="279"/>
      <c r="CV197" s="279"/>
      <c r="CW197" s="279"/>
      <c r="CX197" s="279"/>
      <c r="CY197" s="279"/>
      <c r="CZ197" s="279"/>
      <c r="DA197" s="279"/>
      <c r="DB197" s="279"/>
      <c r="DC197" s="279"/>
      <c r="DD197" s="279"/>
      <c r="DE197" s="279"/>
      <c r="DF197" s="279"/>
      <c r="DG197" s="279"/>
      <c r="DH197" s="279"/>
      <c r="DI197" s="279"/>
      <c r="DJ197" s="279"/>
      <c r="DK197" s="279"/>
      <c r="DL197" s="279"/>
      <c r="DM197" s="279"/>
      <c r="DN197" s="279"/>
      <c r="DO197" s="279"/>
      <c r="DP197" s="279"/>
      <c r="DQ197" s="279"/>
      <c r="DR197" s="279"/>
      <c r="DS197" s="279"/>
      <c r="DT197" s="279"/>
      <c r="DU197" s="279"/>
    </row>
    <row r="198" spans="5:125">
      <c r="E198" s="287" t="str">
        <f t="shared" si="23"/>
        <v/>
      </c>
      <c r="AM198" s="288">
        <f t="shared" si="24"/>
        <v>0</v>
      </c>
      <c r="AN198" s="202" t="str">
        <f t="shared" si="25"/>
        <v>EMA--</v>
      </c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9"/>
      <c r="CM198" s="279"/>
      <c r="CN198" s="279"/>
      <c r="CO198" s="279"/>
      <c r="CP198" s="279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  <c r="DA198" s="279"/>
      <c r="DB198" s="279"/>
      <c r="DC198" s="279"/>
      <c r="DD198" s="279"/>
      <c r="DE198" s="279"/>
      <c r="DF198" s="279"/>
      <c r="DG198" s="279"/>
      <c r="DH198" s="279"/>
      <c r="DI198" s="279"/>
      <c r="DJ198" s="279"/>
      <c r="DK198" s="279"/>
      <c r="DL198" s="279"/>
      <c r="DM198" s="279"/>
      <c r="DN198" s="279"/>
      <c r="DO198" s="279"/>
      <c r="DP198" s="279"/>
      <c r="DQ198" s="279"/>
      <c r="DR198" s="279"/>
      <c r="DS198" s="279"/>
      <c r="DT198" s="279"/>
      <c r="DU198" s="279"/>
    </row>
    <row r="199" spans="5:125">
      <c r="E199" s="287" t="str">
        <f t="shared" si="23"/>
        <v/>
      </c>
      <c r="AM199" s="288">
        <f t="shared" si="24"/>
        <v>0</v>
      </c>
      <c r="AN199" s="202" t="str">
        <f t="shared" si="25"/>
        <v>EMA--</v>
      </c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9"/>
      <c r="CM199" s="279"/>
      <c r="CN199" s="279"/>
      <c r="CO199" s="279"/>
      <c r="CP199" s="279"/>
      <c r="CQ199" s="279"/>
      <c r="CR199" s="279"/>
      <c r="CS199" s="279"/>
      <c r="CT199" s="279"/>
      <c r="CU199" s="279"/>
      <c r="CV199" s="279"/>
      <c r="CW199" s="279"/>
      <c r="CX199" s="279"/>
      <c r="CY199" s="279"/>
      <c r="CZ199" s="279"/>
      <c r="DA199" s="279"/>
      <c r="DB199" s="279"/>
      <c r="DC199" s="279"/>
      <c r="DD199" s="279"/>
      <c r="DE199" s="279"/>
      <c r="DF199" s="279"/>
      <c r="DG199" s="279"/>
      <c r="DH199" s="279"/>
      <c r="DI199" s="279"/>
      <c r="DJ199" s="279"/>
      <c r="DK199" s="279"/>
      <c r="DL199" s="279"/>
      <c r="DM199" s="279"/>
      <c r="DN199" s="279"/>
      <c r="DO199" s="279"/>
      <c r="DP199" s="279"/>
      <c r="DQ199" s="279"/>
      <c r="DR199" s="279"/>
      <c r="DS199" s="279"/>
      <c r="DT199" s="279"/>
      <c r="DU199" s="279"/>
    </row>
    <row r="200" spans="5:125">
      <c r="E200" s="287" t="str">
        <f t="shared" si="23"/>
        <v/>
      </c>
      <c r="AM200" s="288">
        <f t="shared" si="24"/>
        <v>0</v>
      </c>
      <c r="AN200" s="202" t="str">
        <f t="shared" si="25"/>
        <v>EMA--</v>
      </c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9"/>
      <c r="CM200" s="279"/>
      <c r="CN200" s="279"/>
      <c r="CO200" s="279"/>
      <c r="CP200" s="279"/>
      <c r="CQ200" s="279"/>
      <c r="CR200" s="279"/>
      <c r="CS200" s="279"/>
      <c r="CT200" s="279"/>
      <c r="CU200" s="279"/>
      <c r="CV200" s="279"/>
      <c r="CW200" s="279"/>
      <c r="CX200" s="279"/>
      <c r="CY200" s="279"/>
      <c r="CZ200" s="279"/>
      <c r="DA200" s="279"/>
      <c r="DB200" s="279"/>
      <c r="DC200" s="279"/>
      <c r="DD200" s="279"/>
      <c r="DE200" s="279"/>
      <c r="DF200" s="279"/>
      <c r="DG200" s="279"/>
      <c r="DH200" s="279"/>
      <c r="DI200" s="279"/>
      <c r="DJ200" s="279"/>
      <c r="DK200" s="279"/>
      <c r="DL200" s="279"/>
      <c r="DM200" s="279"/>
      <c r="DN200" s="279"/>
      <c r="DO200" s="279"/>
      <c r="DP200" s="279"/>
      <c r="DQ200" s="279"/>
      <c r="DR200" s="279"/>
      <c r="DS200" s="279"/>
      <c r="DT200" s="279"/>
      <c r="DU200" s="279"/>
    </row>
    <row r="201" spans="5:125">
      <c r="E201" s="287" t="str">
        <f t="shared" si="23"/>
        <v/>
      </c>
      <c r="AM201" s="288">
        <f t="shared" si="24"/>
        <v>0</v>
      </c>
      <c r="AN201" s="202" t="str">
        <f t="shared" si="25"/>
        <v>EMA--</v>
      </c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9"/>
      <c r="CM201" s="279"/>
      <c r="CN201" s="279"/>
      <c r="CO201" s="279"/>
      <c r="CP201" s="279"/>
      <c r="CQ201" s="279"/>
      <c r="CR201" s="279"/>
      <c r="CS201" s="279"/>
      <c r="CT201" s="279"/>
      <c r="CU201" s="279"/>
      <c r="CV201" s="279"/>
      <c r="CW201" s="279"/>
      <c r="CX201" s="279"/>
      <c r="CY201" s="279"/>
      <c r="CZ201" s="279"/>
      <c r="DA201" s="279"/>
      <c r="DB201" s="279"/>
      <c r="DC201" s="279"/>
      <c r="DD201" s="279"/>
      <c r="DE201" s="279"/>
      <c r="DF201" s="279"/>
      <c r="DG201" s="279"/>
      <c r="DH201" s="279"/>
      <c r="DI201" s="279"/>
      <c r="DJ201" s="279"/>
      <c r="DK201" s="279"/>
      <c r="DL201" s="279"/>
      <c r="DM201" s="279"/>
      <c r="DN201" s="279"/>
      <c r="DO201" s="279"/>
      <c r="DP201" s="279"/>
      <c r="DQ201" s="279"/>
      <c r="DR201" s="279"/>
      <c r="DS201" s="279"/>
      <c r="DT201" s="279"/>
      <c r="DU201" s="279"/>
    </row>
    <row r="202" spans="5:125">
      <c r="E202" s="287" t="str">
        <f t="shared" si="23"/>
        <v/>
      </c>
      <c r="AM202" s="288">
        <f t="shared" si="24"/>
        <v>0</v>
      </c>
      <c r="AN202" s="202" t="str">
        <f t="shared" si="25"/>
        <v>EMA--</v>
      </c>
      <c r="AO202" s="278"/>
      <c r="AP202" s="278"/>
      <c r="AQ202" s="278"/>
      <c r="AR202" s="278"/>
      <c r="AS202" s="278"/>
      <c r="AT202" s="278"/>
      <c r="AU202" s="278"/>
      <c r="AV202" s="278"/>
      <c r="AW202" s="278"/>
      <c r="AX202" s="278"/>
      <c r="AY202" s="278"/>
      <c r="AZ202" s="278"/>
      <c r="BA202" s="278"/>
      <c r="BB202" s="278"/>
      <c r="BC202" s="278"/>
      <c r="BD202" s="278"/>
      <c r="BE202" s="278"/>
      <c r="BF202" s="278"/>
      <c r="BG202" s="278"/>
      <c r="BH202" s="278"/>
      <c r="BI202" s="278"/>
      <c r="BJ202" s="278"/>
      <c r="BK202" s="278"/>
      <c r="BL202" s="278"/>
      <c r="BM202" s="278"/>
      <c r="BN202" s="278"/>
      <c r="BO202" s="278"/>
      <c r="BP202" s="278"/>
      <c r="BQ202" s="278"/>
      <c r="BR202" s="278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9"/>
      <c r="CM202" s="279"/>
      <c r="CN202" s="279"/>
      <c r="CO202" s="279"/>
      <c r="CP202" s="279"/>
      <c r="CQ202" s="279"/>
      <c r="CR202" s="279"/>
      <c r="CS202" s="279"/>
      <c r="CT202" s="279"/>
      <c r="CU202" s="279"/>
      <c r="CV202" s="279"/>
      <c r="CW202" s="279"/>
      <c r="CX202" s="279"/>
      <c r="CY202" s="279"/>
      <c r="CZ202" s="279"/>
      <c r="DA202" s="279"/>
      <c r="DB202" s="279"/>
      <c r="DC202" s="279"/>
      <c r="DD202" s="279"/>
      <c r="DE202" s="279"/>
      <c r="DF202" s="279"/>
      <c r="DG202" s="279"/>
      <c r="DH202" s="279"/>
      <c r="DI202" s="279"/>
      <c r="DJ202" s="279"/>
      <c r="DK202" s="279"/>
      <c r="DL202" s="279"/>
      <c r="DM202" s="279"/>
      <c r="DN202" s="279"/>
      <c r="DO202" s="279"/>
      <c r="DP202" s="279"/>
      <c r="DQ202" s="279"/>
      <c r="DR202" s="279"/>
      <c r="DS202" s="279"/>
      <c r="DT202" s="279"/>
      <c r="DU202" s="279"/>
    </row>
    <row r="203" spans="5:125">
      <c r="E203" s="287" t="str">
        <f t="shared" si="23"/>
        <v/>
      </c>
      <c r="AM203" s="288">
        <f t="shared" si="24"/>
        <v>0</v>
      </c>
      <c r="AN203" s="202" t="str">
        <f t="shared" si="25"/>
        <v>EMA--</v>
      </c>
      <c r="AO203" s="278"/>
      <c r="AP203" s="278"/>
      <c r="AQ203" s="278"/>
      <c r="AR203" s="278"/>
      <c r="AS203" s="278"/>
      <c r="AT203" s="278"/>
      <c r="AU203" s="278"/>
      <c r="AV203" s="278"/>
      <c r="AW203" s="278"/>
      <c r="AX203" s="278"/>
      <c r="AY203" s="278"/>
      <c r="AZ203" s="278"/>
      <c r="BA203" s="278"/>
      <c r="BB203" s="278"/>
      <c r="BC203" s="278"/>
      <c r="BD203" s="278"/>
      <c r="BE203" s="278"/>
      <c r="BF203" s="278"/>
      <c r="BG203" s="278"/>
      <c r="BH203" s="278"/>
      <c r="BI203" s="278"/>
      <c r="BJ203" s="278"/>
      <c r="BK203" s="278"/>
      <c r="BL203" s="278"/>
      <c r="BM203" s="278"/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9"/>
      <c r="CM203" s="279"/>
      <c r="CN203" s="279"/>
      <c r="CO203" s="279"/>
      <c r="CP203" s="279"/>
      <c r="CQ203" s="279"/>
      <c r="CR203" s="279"/>
      <c r="CS203" s="279"/>
      <c r="CT203" s="279"/>
      <c r="CU203" s="279"/>
      <c r="CV203" s="279"/>
      <c r="CW203" s="279"/>
      <c r="CX203" s="279"/>
      <c r="CY203" s="279"/>
      <c r="CZ203" s="279"/>
      <c r="DA203" s="279"/>
      <c r="DB203" s="279"/>
      <c r="DC203" s="279"/>
      <c r="DD203" s="279"/>
      <c r="DE203" s="279"/>
      <c r="DF203" s="279"/>
      <c r="DG203" s="279"/>
      <c r="DH203" s="279"/>
      <c r="DI203" s="279"/>
      <c r="DJ203" s="279"/>
      <c r="DK203" s="279"/>
      <c r="DL203" s="279"/>
      <c r="DM203" s="279"/>
      <c r="DN203" s="279"/>
      <c r="DO203" s="279"/>
      <c r="DP203" s="279"/>
      <c r="DQ203" s="279"/>
      <c r="DR203" s="279"/>
      <c r="DS203" s="279"/>
      <c r="DT203" s="279"/>
      <c r="DU203" s="279"/>
    </row>
    <row r="204" spans="5:125">
      <c r="E204" s="287" t="str">
        <f t="shared" si="23"/>
        <v/>
      </c>
      <c r="AM204" s="288">
        <f t="shared" si="24"/>
        <v>0</v>
      </c>
      <c r="AN204" s="202" t="str">
        <f t="shared" si="25"/>
        <v>EMA--</v>
      </c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278"/>
      <c r="BB204" s="278"/>
      <c r="BC204" s="278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78"/>
      <c r="BO204" s="278"/>
      <c r="BP204" s="278"/>
      <c r="BQ204" s="278"/>
      <c r="BR204" s="278"/>
      <c r="BS204" s="278"/>
      <c r="BT204" s="278"/>
      <c r="BU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9"/>
      <c r="CM204" s="279"/>
      <c r="CN204" s="279"/>
      <c r="CO204" s="279"/>
      <c r="CP204" s="279"/>
      <c r="CQ204" s="279"/>
      <c r="CR204" s="279"/>
      <c r="CS204" s="279"/>
      <c r="CT204" s="279"/>
      <c r="CU204" s="279"/>
      <c r="CV204" s="279"/>
      <c r="CW204" s="279"/>
      <c r="CX204" s="279"/>
      <c r="CY204" s="279"/>
      <c r="CZ204" s="279"/>
      <c r="DA204" s="279"/>
      <c r="DB204" s="279"/>
      <c r="DC204" s="279"/>
      <c r="DD204" s="279"/>
      <c r="DE204" s="279"/>
      <c r="DF204" s="279"/>
      <c r="DG204" s="279"/>
      <c r="DH204" s="279"/>
      <c r="DI204" s="279"/>
      <c r="DJ204" s="279"/>
      <c r="DK204" s="279"/>
      <c r="DL204" s="279"/>
      <c r="DM204" s="279"/>
      <c r="DN204" s="279"/>
      <c r="DO204" s="279"/>
      <c r="DP204" s="279"/>
      <c r="DQ204" s="279"/>
      <c r="DR204" s="279"/>
      <c r="DS204" s="279"/>
      <c r="DT204" s="279"/>
      <c r="DU204" s="279"/>
    </row>
    <row r="205" spans="5:125">
      <c r="E205" s="287" t="str">
        <f t="shared" si="23"/>
        <v/>
      </c>
      <c r="AM205" s="288">
        <f t="shared" si="24"/>
        <v>0</v>
      </c>
      <c r="AN205" s="202" t="str">
        <f t="shared" si="25"/>
        <v>EMA--</v>
      </c>
      <c r="AO205" s="278"/>
      <c r="AP205" s="278"/>
      <c r="AQ205" s="278"/>
      <c r="AR205" s="278"/>
      <c r="AS205" s="278"/>
      <c r="AT205" s="278"/>
      <c r="AU205" s="278"/>
      <c r="AV205" s="278"/>
      <c r="AW205" s="278"/>
      <c r="AX205" s="278"/>
      <c r="AY205" s="278"/>
      <c r="AZ205" s="278"/>
      <c r="BA205" s="278"/>
      <c r="BB205" s="278"/>
      <c r="BC205" s="278"/>
      <c r="BD205" s="278"/>
      <c r="BE205" s="278"/>
      <c r="BF205" s="278"/>
      <c r="BG205" s="278"/>
      <c r="BH205" s="278"/>
      <c r="BI205" s="278"/>
      <c r="BJ205" s="278"/>
      <c r="BK205" s="278"/>
      <c r="BL205" s="278"/>
      <c r="BM205" s="278"/>
      <c r="BN205" s="278"/>
      <c r="BO205" s="278"/>
      <c r="BP205" s="278"/>
      <c r="BQ205" s="278"/>
      <c r="BR205" s="278"/>
      <c r="BS205" s="278"/>
      <c r="BT205" s="278"/>
      <c r="BU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9"/>
      <c r="CM205" s="279"/>
      <c r="CN205" s="279"/>
      <c r="CO205" s="279"/>
      <c r="CP205" s="279"/>
      <c r="CQ205" s="279"/>
      <c r="CR205" s="279"/>
      <c r="CS205" s="279"/>
      <c r="CT205" s="279"/>
      <c r="CU205" s="279"/>
      <c r="CV205" s="279"/>
      <c r="CW205" s="279"/>
      <c r="CX205" s="279"/>
      <c r="CY205" s="279"/>
      <c r="CZ205" s="279"/>
      <c r="DA205" s="279"/>
      <c r="DB205" s="279"/>
      <c r="DC205" s="279"/>
      <c r="DD205" s="279"/>
      <c r="DE205" s="279"/>
      <c r="DF205" s="279"/>
      <c r="DG205" s="279"/>
      <c r="DH205" s="279"/>
      <c r="DI205" s="279"/>
      <c r="DJ205" s="279"/>
      <c r="DK205" s="279"/>
      <c r="DL205" s="279"/>
      <c r="DM205" s="279"/>
      <c r="DN205" s="279"/>
      <c r="DO205" s="279"/>
      <c r="DP205" s="279"/>
      <c r="DQ205" s="279"/>
      <c r="DR205" s="279"/>
      <c r="DS205" s="279"/>
      <c r="DT205" s="279"/>
      <c r="DU205" s="279"/>
    </row>
    <row r="206" spans="5:125">
      <c r="E206" s="287" t="str">
        <f t="shared" si="23"/>
        <v/>
      </c>
      <c r="AM206" s="288">
        <f t="shared" si="24"/>
        <v>0</v>
      </c>
      <c r="AN206" s="202" t="str">
        <f t="shared" si="25"/>
        <v>EMA--</v>
      </c>
      <c r="AO206" s="278"/>
      <c r="AP206" s="278"/>
      <c r="AQ206" s="278"/>
      <c r="AR206" s="278"/>
      <c r="AS206" s="278"/>
      <c r="AT206" s="278"/>
      <c r="AU206" s="278"/>
      <c r="AV206" s="278"/>
      <c r="AW206" s="278"/>
      <c r="AX206" s="278"/>
      <c r="AY206" s="278"/>
      <c r="AZ206" s="278"/>
      <c r="BA206" s="278"/>
      <c r="BB206" s="278"/>
      <c r="BC206" s="278"/>
      <c r="BD206" s="278"/>
      <c r="BE206" s="278"/>
      <c r="BF206" s="278"/>
      <c r="BG206" s="278"/>
      <c r="BH206" s="278"/>
      <c r="BI206" s="278"/>
      <c r="BJ206" s="278"/>
      <c r="BK206" s="278"/>
      <c r="BL206" s="278"/>
      <c r="BM206" s="278"/>
      <c r="BN206" s="278"/>
      <c r="BO206" s="278"/>
      <c r="BP206" s="278"/>
      <c r="BQ206" s="278"/>
      <c r="BR206" s="278"/>
      <c r="BS206" s="278"/>
      <c r="BT206" s="278"/>
      <c r="BU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9"/>
      <c r="CM206" s="279"/>
      <c r="CN206" s="279"/>
      <c r="CO206" s="279"/>
      <c r="CP206" s="279"/>
      <c r="CQ206" s="279"/>
      <c r="CR206" s="279"/>
      <c r="CS206" s="279"/>
      <c r="CT206" s="279"/>
      <c r="CU206" s="279"/>
      <c r="CV206" s="279"/>
      <c r="CW206" s="279"/>
      <c r="CX206" s="279"/>
      <c r="CY206" s="279"/>
      <c r="CZ206" s="279"/>
      <c r="DA206" s="279"/>
      <c r="DB206" s="279"/>
      <c r="DC206" s="279"/>
      <c r="DD206" s="279"/>
      <c r="DE206" s="279"/>
      <c r="DF206" s="279"/>
      <c r="DG206" s="279"/>
      <c r="DH206" s="279"/>
      <c r="DI206" s="279"/>
      <c r="DJ206" s="279"/>
      <c r="DK206" s="279"/>
      <c r="DL206" s="279"/>
      <c r="DM206" s="279"/>
      <c r="DN206" s="279"/>
      <c r="DO206" s="279"/>
      <c r="DP206" s="279"/>
      <c r="DQ206" s="279"/>
      <c r="DR206" s="279"/>
      <c r="DS206" s="279"/>
      <c r="DT206" s="279"/>
      <c r="DU206" s="279"/>
    </row>
    <row r="207" spans="5:125">
      <c r="E207" s="287" t="str">
        <f t="shared" si="23"/>
        <v/>
      </c>
      <c r="AM207" s="288">
        <f t="shared" si="24"/>
        <v>0</v>
      </c>
      <c r="AN207" s="202" t="str">
        <f t="shared" si="25"/>
        <v>EMA--</v>
      </c>
      <c r="AO207" s="278"/>
      <c r="AP207" s="278"/>
      <c r="AQ207" s="278"/>
      <c r="AR207" s="278"/>
      <c r="AS207" s="278"/>
      <c r="AT207" s="278"/>
      <c r="AU207" s="278"/>
      <c r="AV207" s="278"/>
      <c r="AW207" s="278"/>
      <c r="AX207" s="278"/>
      <c r="AY207" s="278"/>
      <c r="AZ207" s="278"/>
      <c r="BA207" s="278"/>
      <c r="BB207" s="278"/>
      <c r="BC207" s="278"/>
      <c r="BD207" s="278"/>
      <c r="BE207" s="278"/>
      <c r="BF207" s="278"/>
      <c r="BG207" s="278"/>
      <c r="BH207" s="278"/>
      <c r="BI207" s="278"/>
      <c r="BJ207" s="278"/>
      <c r="BK207" s="278"/>
      <c r="BL207" s="278"/>
      <c r="BM207" s="278"/>
      <c r="BN207" s="278"/>
      <c r="BO207" s="278"/>
      <c r="BP207" s="278"/>
      <c r="BQ207" s="278"/>
      <c r="BR207" s="278"/>
      <c r="BS207" s="278"/>
      <c r="BT207" s="278"/>
      <c r="BU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9"/>
      <c r="CM207" s="279"/>
      <c r="CN207" s="279"/>
      <c r="CO207" s="279"/>
      <c r="CP207" s="279"/>
      <c r="CQ207" s="279"/>
      <c r="CR207" s="279"/>
      <c r="CS207" s="279"/>
      <c r="CT207" s="279"/>
      <c r="CU207" s="279"/>
      <c r="CV207" s="279"/>
      <c r="CW207" s="279"/>
      <c r="CX207" s="279"/>
      <c r="CY207" s="279"/>
      <c r="CZ207" s="279"/>
      <c r="DA207" s="279"/>
      <c r="DB207" s="279"/>
      <c r="DC207" s="279"/>
      <c r="DD207" s="279"/>
      <c r="DE207" s="279"/>
      <c r="DF207" s="279"/>
      <c r="DG207" s="279"/>
      <c r="DH207" s="279"/>
      <c r="DI207" s="279"/>
      <c r="DJ207" s="279"/>
      <c r="DK207" s="279"/>
      <c r="DL207" s="279"/>
      <c r="DM207" s="279"/>
      <c r="DN207" s="279"/>
      <c r="DO207" s="279"/>
      <c r="DP207" s="279"/>
      <c r="DQ207" s="279"/>
      <c r="DR207" s="279"/>
      <c r="DS207" s="279"/>
      <c r="DT207" s="279"/>
      <c r="DU207" s="279"/>
    </row>
    <row r="208" spans="5:125">
      <c r="E208" s="287" t="str">
        <f t="shared" ref="E208:E244" si="26">IF(B208="","",VLOOKUP(B208,AB$2:AN$1048576,2,FALSE))</f>
        <v/>
      </c>
      <c r="AM208" s="288">
        <f t="shared" si="24"/>
        <v>0</v>
      </c>
      <c r="AN208" s="202" t="str">
        <f t="shared" si="25"/>
        <v>EMA--</v>
      </c>
      <c r="AO208" s="278"/>
      <c r="AP208" s="278"/>
      <c r="AQ208" s="278"/>
      <c r="AR208" s="278"/>
      <c r="AS208" s="278"/>
      <c r="AT208" s="278"/>
      <c r="AU208" s="278"/>
      <c r="AV208" s="278"/>
      <c r="AW208" s="278"/>
      <c r="AX208" s="278"/>
      <c r="AY208" s="278"/>
      <c r="AZ208" s="278"/>
      <c r="BA208" s="278"/>
      <c r="BB208" s="278"/>
      <c r="BC208" s="278"/>
      <c r="BD208" s="278"/>
      <c r="BE208" s="278"/>
      <c r="BF208" s="278"/>
      <c r="BG208" s="278"/>
      <c r="BH208" s="278"/>
      <c r="BI208" s="278"/>
      <c r="BJ208" s="278"/>
      <c r="BK208" s="278"/>
      <c r="BL208" s="278"/>
      <c r="BM208" s="278"/>
      <c r="BN208" s="278"/>
      <c r="BO208" s="278"/>
      <c r="BP208" s="278"/>
      <c r="BQ208" s="278"/>
      <c r="BR208" s="278"/>
      <c r="BS208" s="278"/>
      <c r="BT208" s="278"/>
      <c r="BU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9"/>
      <c r="CM208" s="279"/>
      <c r="CN208" s="279"/>
      <c r="CO208" s="279"/>
      <c r="CP208" s="279"/>
      <c r="CQ208" s="279"/>
      <c r="CR208" s="279"/>
      <c r="CS208" s="279"/>
      <c r="CT208" s="279"/>
      <c r="CU208" s="279"/>
      <c r="CV208" s="279"/>
      <c r="CW208" s="279"/>
      <c r="CX208" s="279"/>
      <c r="CY208" s="279"/>
      <c r="CZ208" s="279"/>
      <c r="DA208" s="279"/>
      <c r="DB208" s="279"/>
      <c r="DC208" s="279"/>
      <c r="DD208" s="279"/>
      <c r="DE208" s="279"/>
      <c r="DF208" s="279"/>
      <c r="DG208" s="279"/>
      <c r="DH208" s="279"/>
      <c r="DI208" s="279"/>
      <c r="DJ208" s="279"/>
      <c r="DK208" s="279"/>
      <c r="DL208" s="279"/>
      <c r="DM208" s="279"/>
      <c r="DN208" s="279"/>
      <c r="DO208" s="279"/>
      <c r="DP208" s="279"/>
      <c r="DQ208" s="279"/>
      <c r="DR208" s="279"/>
      <c r="DS208" s="279"/>
      <c r="DT208" s="279"/>
      <c r="DU208" s="279"/>
    </row>
    <row r="209" spans="5:125">
      <c r="E209" s="287" t="str">
        <f t="shared" si="26"/>
        <v/>
      </c>
      <c r="AM209" s="288">
        <f t="shared" si="24"/>
        <v>0</v>
      </c>
      <c r="AN209" s="202" t="str">
        <f t="shared" si="25"/>
        <v>EMA--</v>
      </c>
      <c r="AO209" s="278"/>
      <c r="AP209" s="278"/>
      <c r="AQ209" s="278"/>
      <c r="AR209" s="278"/>
      <c r="AS209" s="278"/>
      <c r="AT209" s="278"/>
      <c r="AU209" s="278"/>
      <c r="AV209" s="278"/>
      <c r="AW209" s="278"/>
      <c r="AX209" s="278"/>
      <c r="AY209" s="278"/>
      <c r="AZ209" s="278"/>
      <c r="BA209" s="278"/>
      <c r="BB209" s="278"/>
      <c r="BC209" s="278"/>
      <c r="BD209" s="278"/>
      <c r="BE209" s="278"/>
      <c r="BF209" s="278"/>
      <c r="BG209" s="278"/>
      <c r="BH209" s="278"/>
      <c r="BI209" s="278"/>
      <c r="BJ209" s="278"/>
      <c r="BK209" s="278"/>
      <c r="BL209" s="278"/>
      <c r="BM209" s="278"/>
      <c r="BN209" s="278"/>
      <c r="BO209" s="278"/>
      <c r="BP209" s="278"/>
      <c r="BQ209" s="278"/>
      <c r="BR209" s="278"/>
      <c r="BS209" s="278"/>
      <c r="BT209" s="278"/>
      <c r="BU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9"/>
      <c r="CM209" s="279"/>
      <c r="CN209" s="279"/>
      <c r="CO209" s="279"/>
      <c r="CP209" s="279"/>
      <c r="CQ209" s="279"/>
      <c r="CR209" s="279"/>
      <c r="CS209" s="279"/>
      <c r="CT209" s="279"/>
      <c r="CU209" s="279"/>
      <c r="CV209" s="279"/>
      <c r="CW209" s="279"/>
      <c r="CX209" s="279"/>
      <c r="CY209" s="279"/>
      <c r="CZ209" s="279"/>
      <c r="DA209" s="279"/>
      <c r="DB209" s="279"/>
      <c r="DC209" s="279"/>
      <c r="DD209" s="279"/>
      <c r="DE209" s="279"/>
      <c r="DF209" s="279"/>
      <c r="DG209" s="279"/>
      <c r="DH209" s="279"/>
      <c r="DI209" s="279"/>
      <c r="DJ209" s="279"/>
      <c r="DK209" s="279"/>
      <c r="DL209" s="279"/>
      <c r="DM209" s="279"/>
      <c r="DN209" s="279"/>
      <c r="DO209" s="279"/>
      <c r="DP209" s="279"/>
      <c r="DQ209" s="279"/>
      <c r="DR209" s="279"/>
      <c r="DS209" s="279"/>
      <c r="DT209" s="279"/>
      <c r="DU209" s="279"/>
    </row>
    <row r="210" spans="5:125">
      <c r="E210" s="287" t="str">
        <f t="shared" si="26"/>
        <v/>
      </c>
      <c r="AM210" s="288">
        <f t="shared" si="24"/>
        <v>0</v>
      </c>
      <c r="AN210" s="202" t="str">
        <f t="shared" si="25"/>
        <v>EMA--</v>
      </c>
      <c r="AO210" s="278"/>
      <c r="AP210" s="278"/>
      <c r="AQ210" s="278"/>
      <c r="AR210" s="278"/>
      <c r="AS210" s="278"/>
      <c r="AT210" s="278"/>
      <c r="AU210" s="278"/>
      <c r="AV210" s="278"/>
      <c r="AW210" s="278"/>
      <c r="AX210" s="278"/>
      <c r="AY210" s="278"/>
      <c r="AZ210" s="278"/>
      <c r="BA210" s="278"/>
      <c r="BB210" s="278"/>
      <c r="BC210" s="278"/>
      <c r="BD210" s="278"/>
      <c r="BE210" s="278"/>
      <c r="BF210" s="278"/>
      <c r="BG210" s="278"/>
      <c r="BH210" s="278"/>
      <c r="BI210" s="278"/>
      <c r="BJ210" s="278"/>
      <c r="BK210" s="278"/>
      <c r="BL210" s="278"/>
      <c r="BM210" s="278"/>
      <c r="BN210" s="278"/>
      <c r="BO210" s="278"/>
      <c r="BP210" s="278"/>
      <c r="BQ210" s="278"/>
      <c r="BR210" s="278"/>
      <c r="BS210" s="278"/>
      <c r="BT210" s="278"/>
      <c r="BU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9"/>
      <c r="CM210" s="279"/>
      <c r="CN210" s="279"/>
      <c r="CO210" s="279"/>
      <c r="CP210" s="279"/>
      <c r="CQ210" s="279"/>
      <c r="CR210" s="279"/>
      <c r="CS210" s="279"/>
      <c r="CT210" s="279"/>
      <c r="CU210" s="279"/>
      <c r="CV210" s="279"/>
      <c r="CW210" s="279"/>
      <c r="CX210" s="279"/>
      <c r="CY210" s="279"/>
      <c r="CZ210" s="279"/>
      <c r="DA210" s="279"/>
      <c r="DB210" s="279"/>
      <c r="DC210" s="279"/>
      <c r="DD210" s="279"/>
      <c r="DE210" s="279"/>
      <c r="DF210" s="279"/>
      <c r="DG210" s="279"/>
      <c r="DH210" s="279"/>
      <c r="DI210" s="279"/>
      <c r="DJ210" s="279"/>
      <c r="DK210" s="279"/>
      <c r="DL210" s="279"/>
      <c r="DM210" s="279"/>
      <c r="DN210" s="279"/>
      <c r="DO210" s="279"/>
      <c r="DP210" s="279"/>
      <c r="DQ210" s="279"/>
      <c r="DR210" s="279"/>
      <c r="DS210" s="279"/>
      <c r="DT210" s="279"/>
      <c r="DU210" s="279"/>
    </row>
    <row r="211" spans="5:125">
      <c r="E211" s="287" t="str">
        <f t="shared" si="26"/>
        <v/>
      </c>
      <c r="AM211" s="288">
        <f t="shared" si="24"/>
        <v>0</v>
      </c>
      <c r="AN211" s="202" t="str">
        <f t="shared" si="25"/>
        <v>EMA--</v>
      </c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/>
      <c r="BH211" s="278"/>
      <c r="BI211" s="278"/>
      <c r="BJ211" s="278"/>
      <c r="BK211" s="278"/>
      <c r="BL211" s="278"/>
      <c r="BM211" s="278"/>
      <c r="BN211" s="278"/>
      <c r="BO211" s="278"/>
      <c r="BP211" s="278"/>
      <c r="BQ211" s="278"/>
      <c r="BR211" s="278"/>
      <c r="BS211" s="278"/>
      <c r="BT211" s="278"/>
      <c r="BU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9"/>
      <c r="CM211" s="279"/>
      <c r="CN211" s="279"/>
      <c r="CO211" s="279"/>
      <c r="CP211" s="279"/>
      <c r="CQ211" s="279"/>
      <c r="CR211" s="279"/>
      <c r="CS211" s="279"/>
      <c r="CT211" s="279"/>
      <c r="CU211" s="279"/>
      <c r="CV211" s="279"/>
      <c r="CW211" s="279"/>
      <c r="CX211" s="279"/>
      <c r="CY211" s="279"/>
      <c r="CZ211" s="279"/>
      <c r="DA211" s="279"/>
      <c r="DB211" s="279"/>
      <c r="DC211" s="279"/>
      <c r="DD211" s="279"/>
      <c r="DE211" s="279"/>
      <c r="DF211" s="279"/>
      <c r="DG211" s="279"/>
      <c r="DH211" s="279"/>
      <c r="DI211" s="279"/>
      <c r="DJ211" s="279"/>
      <c r="DK211" s="279"/>
      <c r="DL211" s="279"/>
      <c r="DM211" s="279"/>
      <c r="DN211" s="279"/>
      <c r="DO211" s="279"/>
      <c r="DP211" s="279"/>
      <c r="DQ211" s="279"/>
      <c r="DR211" s="279"/>
      <c r="DS211" s="279"/>
      <c r="DT211" s="279"/>
      <c r="DU211" s="279"/>
    </row>
    <row r="212" spans="5:125">
      <c r="E212" s="287" t="str">
        <f t="shared" si="26"/>
        <v/>
      </c>
      <c r="AM212" s="288">
        <f t="shared" si="24"/>
        <v>0</v>
      </c>
      <c r="AN212" s="202" t="str">
        <f t="shared" si="25"/>
        <v>EMA--</v>
      </c>
      <c r="AO212" s="278"/>
      <c r="AP212" s="278"/>
      <c r="AQ212" s="278"/>
      <c r="AR212" s="278"/>
      <c r="AS212" s="278"/>
      <c r="AT212" s="278"/>
      <c r="AU212" s="278"/>
      <c r="AV212" s="278"/>
      <c r="AW212" s="278"/>
      <c r="AX212" s="278"/>
      <c r="AY212" s="278"/>
      <c r="AZ212" s="278"/>
      <c r="BA212" s="278"/>
      <c r="BB212" s="278"/>
      <c r="BC212" s="278"/>
      <c r="BD212" s="278"/>
      <c r="BE212" s="278"/>
      <c r="BF212" s="278"/>
      <c r="BG212" s="278"/>
      <c r="BH212" s="278"/>
      <c r="BI212" s="278"/>
      <c r="BJ212" s="278"/>
      <c r="BK212" s="278"/>
      <c r="BL212" s="278"/>
      <c r="BM212" s="278"/>
      <c r="BN212" s="278"/>
      <c r="BO212" s="278"/>
      <c r="BP212" s="278"/>
      <c r="BQ212" s="278"/>
      <c r="BR212" s="278"/>
      <c r="BS212" s="278"/>
      <c r="BT212" s="278"/>
      <c r="BU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9"/>
      <c r="CM212" s="279"/>
      <c r="CN212" s="279"/>
      <c r="CO212" s="279"/>
      <c r="CP212" s="279"/>
      <c r="CQ212" s="279"/>
      <c r="CR212" s="279"/>
      <c r="CS212" s="279"/>
      <c r="CT212" s="279"/>
      <c r="CU212" s="279"/>
      <c r="CV212" s="279"/>
      <c r="CW212" s="279"/>
      <c r="CX212" s="279"/>
      <c r="CY212" s="279"/>
      <c r="CZ212" s="279"/>
      <c r="DA212" s="279"/>
      <c r="DB212" s="279"/>
      <c r="DC212" s="279"/>
      <c r="DD212" s="279"/>
      <c r="DE212" s="279"/>
      <c r="DF212" s="279"/>
      <c r="DG212" s="279"/>
      <c r="DH212" s="279"/>
      <c r="DI212" s="279"/>
      <c r="DJ212" s="279"/>
      <c r="DK212" s="279"/>
      <c r="DL212" s="279"/>
      <c r="DM212" s="279"/>
      <c r="DN212" s="279"/>
      <c r="DO212" s="279"/>
      <c r="DP212" s="279"/>
      <c r="DQ212" s="279"/>
      <c r="DR212" s="279"/>
      <c r="DS212" s="279"/>
      <c r="DT212" s="279"/>
      <c r="DU212" s="279"/>
    </row>
    <row r="213" spans="5:125">
      <c r="E213" s="287" t="str">
        <f t="shared" si="26"/>
        <v/>
      </c>
      <c r="AM213" s="288">
        <f t="shared" si="24"/>
        <v>0</v>
      </c>
      <c r="AN213" s="202" t="str">
        <f t="shared" si="25"/>
        <v>EMA--</v>
      </c>
      <c r="AO213" s="278"/>
      <c r="AP213" s="278"/>
      <c r="AQ213" s="278"/>
      <c r="AR213" s="278"/>
      <c r="AS213" s="278"/>
      <c r="AT213" s="278"/>
      <c r="AU213" s="278"/>
      <c r="AV213" s="278"/>
      <c r="AW213" s="278"/>
      <c r="AX213" s="278"/>
      <c r="AY213" s="278"/>
      <c r="AZ213" s="278"/>
      <c r="BA213" s="278"/>
      <c r="BB213" s="278"/>
      <c r="BC213" s="278"/>
      <c r="BD213" s="278"/>
      <c r="BE213" s="278"/>
      <c r="BF213" s="278"/>
      <c r="BG213" s="278"/>
      <c r="BH213" s="278"/>
      <c r="BI213" s="278"/>
      <c r="BJ213" s="278"/>
      <c r="BK213" s="278"/>
      <c r="BL213" s="278"/>
      <c r="BM213" s="278"/>
      <c r="BN213" s="278"/>
      <c r="BO213" s="278"/>
      <c r="BP213" s="278"/>
      <c r="BQ213" s="278"/>
      <c r="BR213" s="278"/>
      <c r="BS213" s="278"/>
      <c r="BT213" s="278"/>
      <c r="BU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9"/>
      <c r="CM213" s="279"/>
      <c r="CN213" s="279"/>
      <c r="CO213" s="279"/>
      <c r="CP213" s="279"/>
      <c r="CQ213" s="279"/>
      <c r="CR213" s="279"/>
      <c r="CS213" s="279"/>
      <c r="CT213" s="279"/>
      <c r="CU213" s="279"/>
      <c r="CV213" s="279"/>
      <c r="CW213" s="279"/>
      <c r="CX213" s="279"/>
      <c r="CY213" s="279"/>
      <c r="CZ213" s="279"/>
      <c r="DA213" s="279"/>
      <c r="DB213" s="279"/>
      <c r="DC213" s="279"/>
      <c r="DD213" s="279"/>
      <c r="DE213" s="279"/>
      <c r="DF213" s="279"/>
      <c r="DG213" s="279"/>
      <c r="DH213" s="279"/>
      <c r="DI213" s="279"/>
      <c r="DJ213" s="279"/>
      <c r="DK213" s="279"/>
      <c r="DL213" s="279"/>
      <c r="DM213" s="279"/>
      <c r="DN213" s="279"/>
      <c r="DO213" s="279"/>
      <c r="DP213" s="279"/>
      <c r="DQ213" s="279"/>
      <c r="DR213" s="279"/>
      <c r="DS213" s="279"/>
      <c r="DT213" s="279"/>
      <c r="DU213" s="279"/>
    </row>
    <row r="214" spans="5:125">
      <c r="E214" s="287" t="str">
        <f t="shared" si="26"/>
        <v/>
      </c>
      <c r="AM214" s="288">
        <f t="shared" si="24"/>
        <v>0</v>
      </c>
      <c r="AN214" s="202" t="str">
        <f t="shared" si="25"/>
        <v>EMA--</v>
      </c>
      <c r="AO214" s="278"/>
      <c r="AP214" s="278"/>
      <c r="AQ214" s="278"/>
      <c r="AR214" s="278"/>
      <c r="AS214" s="278"/>
      <c r="AT214" s="278"/>
      <c r="AU214" s="278"/>
      <c r="AV214" s="278"/>
      <c r="AW214" s="278"/>
      <c r="AX214" s="278"/>
      <c r="AY214" s="278"/>
      <c r="AZ214" s="278"/>
      <c r="BA214" s="278"/>
      <c r="BB214" s="278"/>
      <c r="BC214" s="278"/>
      <c r="BD214" s="278"/>
      <c r="BE214" s="278"/>
      <c r="BF214" s="278"/>
      <c r="BG214" s="278"/>
      <c r="BH214" s="278"/>
      <c r="BI214" s="278"/>
      <c r="BJ214" s="278"/>
      <c r="BK214" s="278"/>
      <c r="BL214" s="278"/>
      <c r="BM214" s="278"/>
      <c r="BN214" s="278"/>
      <c r="BO214" s="278"/>
      <c r="BP214" s="278"/>
      <c r="BQ214" s="278"/>
      <c r="BR214" s="278"/>
      <c r="BS214" s="278"/>
      <c r="BT214" s="278"/>
      <c r="BU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9"/>
      <c r="CM214" s="279"/>
      <c r="CN214" s="279"/>
      <c r="CO214" s="279"/>
      <c r="CP214" s="279"/>
      <c r="CQ214" s="279"/>
      <c r="CR214" s="279"/>
      <c r="CS214" s="279"/>
      <c r="CT214" s="279"/>
      <c r="CU214" s="279"/>
      <c r="CV214" s="279"/>
      <c r="CW214" s="279"/>
      <c r="CX214" s="279"/>
      <c r="CY214" s="279"/>
      <c r="CZ214" s="279"/>
      <c r="DA214" s="279"/>
      <c r="DB214" s="279"/>
      <c r="DC214" s="279"/>
      <c r="DD214" s="279"/>
      <c r="DE214" s="279"/>
      <c r="DF214" s="279"/>
      <c r="DG214" s="279"/>
      <c r="DH214" s="279"/>
      <c r="DI214" s="279"/>
      <c r="DJ214" s="279"/>
      <c r="DK214" s="279"/>
      <c r="DL214" s="279"/>
      <c r="DM214" s="279"/>
      <c r="DN214" s="279"/>
      <c r="DO214" s="279"/>
      <c r="DP214" s="279"/>
      <c r="DQ214" s="279"/>
      <c r="DR214" s="279"/>
      <c r="DS214" s="279"/>
      <c r="DT214" s="279"/>
      <c r="DU214" s="279"/>
    </row>
    <row r="215" spans="5:125">
      <c r="E215" s="287" t="str">
        <f t="shared" si="26"/>
        <v/>
      </c>
      <c r="AM215" s="288">
        <f t="shared" si="24"/>
        <v>0</v>
      </c>
      <c r="AN215" s="202" t="str">
        <f t="shared" si="25"/>
        <v>EMA--</v>
      </c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278"/>
      <c r="BB215" s="278"/>
      <c r="BC215" s="278"/>
      <c r="BD215" s="278"/>
      <c r="BE215" s="278"/>
      <c r="BF215" s="278"/>
      <c r="BG215" s="278"/>
      <c r="BH215" s="278"/>
      <c r="BI215" s="278"/>
      <c r="BJ215" s="278"/>
      <c r="BK215" s="278"/>
      <c r="BL215" s="278"/>
      <c r="BM215" s="278"/>
      <c r="BN215" s="278"/>
      <c r="BO215" s="278"/>
      <c r="BP215" s="278"/>
      <c r="BQ215" s="278"/>
      <c r="BR215" s="278"/>
      <c r="BS215" s="278"/>
      <c r="BT215" s="278"/>
      <c r="BU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9"/>
      <c r="CM215" s="279"/>
      <c r="CN215" s="279"/>
      <c r="CO215" s="279"/>
      <c r="CP215" s="279"/>
      <c r="CQ215" s="279"/>
      <c r="CR215" s="279"/>
      <c r="CS215" s="279"/>
      <c r="CT215" s="279"/>
      <c r="CU215" s="279"/>
      <c r="CV215" s="279"/>
      <c r="CW215" s="279"/>
      <c r="CX215" s="279"/>
      <c r="CY215" s="279"/>
      <c r="CZ215" s="279"/>
      <c r="DA215" s="279"/>
      <c r="DB215" s="279"/>
      <c r="DC215" s="279"/>
      <c r="DD215" s="279"/>
      <c r="DE215" s="279"/>
      <c r="DF215" s="279"/>
      <c r="DG215" s="279"/>
      <c r="DH215" s="279"/>
      <c r="DI215" s="279"/>
      <c r="DJ215" s="279"/>
      <c r="DK215" s="279"/>
      <c r="DL215" s="279"/>
      <c r="DM215" s="279"/>
      <c r="DN215" s="279"/>
      <c r="DO215" s="279"/>
      <c r="DP215" s="279"/>
      <c r="DQ215" s="279"/>
      <c r="DR215" s="279"/>
      <c r="DS215" s="279"/>
      <c r="DT215" s="279"/>
      <c r="DU215" s="279"/>
    </row>
    <row r="216" spans="5:125">
      <c r="E216" s="287" t="str">
        <f t="shared" si="26"/>
        <v/>
      </c>
      <c r="AM216" s="288">
        <f t="shared" si="24"/>
        <v>0</v>
      </c>
      <c r="AN216" s="202" t="str">
        <f t="shared" si="25"/>
        <v>EMA--</v>
      </c>
      <c r="AO216" s="278"/>
      <c r="AP216" s="278"/>
      <c r="AQ216" s="278"/>
      <c r="AR216" s="278"/>
      <c r="AS216" s="278"/>
      <c r="AT216" s="278"/>
      <c r="AU216" s="278"/>
      <c r="AV216" s="278"/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8"/>
      <c r="BG216" s="278"/>
      <c r="BH216" s="278"/>
      <c r="BI216" s="278"/>
      <c r="BJ216" s="278"/>
      <c r="BK216" s="278"/>
      <c r="BL216" s="278"/>
      <c r="BM216" s="278"/>
      <c r="BN216" s="278"/>
      <c r="BO216" s="278"/>
      <c r="BP216" s="278"/>
      <c r="BQ216" s="278"/>
      <c r="BR216" s="278"/>
      <c r="BS216" s="278"/>
      <c r="BT216" s="278"/>
      <c r="BU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9"/>
      <c r="CM216" s="279"/>
      <c r="CN216" s="279"/>
      <c r="CO216" s="279"/>
      <c r="CP216" s="279"/>
      <c r="CQ216" s="279"/>
      <c r="CR216" s="279"/>
      <c r="CS216" s="279"/>
      <c r="CT216" s="279"/>
      <c r="CU216" s="279"/>
      <c r="CV216" s="279"/>
      <c r="CW216" s="279"/>
      <c r="CX216" s="279"/>
      <c r="CY216" s="279"/>
      <c r="CZ216" s="279"/>
      <c r="DA216" s="279"/>
      <c r="DB216" s="279"/>
      <c r="DC216" s="279"/>
      <c r="DD216" s="279"/>
      <c r="DE216" s="279"/>
      <c r="DF216" s="279"/>
      <c r="DG216" s="279"/>
      <c r="DH216" s="279"/>
      <c r="DI216" s="279"/>
      <c r="DJ216" s="279"/>
      <c r="DK216" s="279"/>
      <c r="DL216" s="279"/>
      <c r="DM216" s="279"/>
      <c r="DN216" s="279"/>
      <c r="DO216" s="279"/>
      <c r="DP216" s="279"/>
      <c r="DQ216" s="279"/>
      <c r="DR216" s="279"/>
      <c r="DS216" s="279"/>
      <c r="DT216" s="279"/>
      <c r="DU216" s="279"/>
    </row>
    <row r="217" spans="5:125">
      <c r="E217" s="287" t="str">
        <f t="shared" si="26"/>
        <v/>
      </c>
      <c r="AM217" s="288">
        <f t="shared" si="24"/>
        <v>0</v>
      </c>
      <c r="AN217" s="202" t="str">
        <f t="shared" si="25"/>
        <v>EMA--</v>
      </c>
      <c r="AO217" s="278"/>
      <c r="AP217" s="278"/>
      <c r="AQ217" s="278"/>
      <c r="AR217" s="278"/>
      <c r="AS217" s="278"/>
      <c r="AT217" s="278"/>
      <c r="AU217" s="278"/>
      <c r="AV217" s="278"/>
      <c r="AW217" s="278"/>
      <c r="AX217" s="278"/>
      <c r="AY217" s="278"/>
      <c r="AZ217" s="278"/>
      <c r="BA217" s="278"/>
      <c r="BB217" s="278"/>
      <c r="BC217" s="278"/>
      <c r="BD217" s="278"/>
      <c r="BE217" s="278"/>
      <c r="BF217" s="278"/>
      <c r="BG217" s="278"/>
      <c r="BH217" s="278"/>
      <c r="BI217" s="278"/>
      <c r="BJ217" s="278"/>
      <c r="BK217" s="278"/>
      <c r="BL217" s="278"/>
      <c r="BM217" s="278"/>
      <c r="BN217" s="278"/>
      <c r="BO217" s="278"/>
      <c r="BP217" s="278"/>
      <c r="BQ217" s="278"/>
      <c r="BR217" s="278"/>
      <c r="BS217" s="278"/>
      <c r="BT217" s="278"/>
      <c r="BU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9"/>
      <c r="CM217" s="279"/>
      <c r="CN217" s="279"/>
      <c r="CO217" s="279"/>
      <c r="CP217" s="279"/>
      <c r="CQ217" s="279"/>
      <c r="CR217" s="279"/>
      <c r="CS217" s="279"/>
      <c r="CT217" s="279"/>
      <c r="CU217" s="279"/>
      <c r="CV217" s="279"/>
      <c r="CW217" s="279"/>
      <c r="CX217" s="279"/>
      <c r="CY217" s="279"/>
      <c r="CZ217" s="279"/>
      <c r="DA217" s="279"/>
      <c r="DB217" s="279"/>
      <c r="DC217" s="279"/>
      <c r="DD217" s="279"/>
      <c r="DE217" s="279"/>
      <c r="DF217" s="279"/>
      <c r="DG217" s="279"/>
      <c r="DH217" s="279"/>
      <c r="DI217" s="279"/>
      <c r="DJ217" s="279"/>
      <c r="DK217" s="279"/>
      <c r="DL217" s="279"/>
      <c r="DM217" s="279"/>
      <c r="DN217" s="279"/>
      <c r="DO217" s="279"/>
      <c r="DP217" s="279"/>
      <c r="DQ217" s="279"/>
      <c r="DR217" s="279"/>
      <c r="DS217" s="279"/>
      <c r="DT217" s="279"/>
      <c r="DU217" s="279"/>
    </row>
    <row r="218" spans="5:125">
      <c r="E218" s="287" t="str">
        <f t="shared" si="26"/>
        <v/>
      </c>
      <c r="AM218" s="288">
        <f t="shared" si="24"/>
        <v>0</v>
      </c>
      <c r="AN218" s="202" t="str">
        <f t="shared" si="25"/>
        <v>EMA--</v>
      </c>
      <c r="AO218" s="278"/>
      <c r="AP218" s="278"/>
      <c r="AQ218" s="278"/>
      <c r="AR218" s="278"/>
      <c r="AS218" s="278"/>
      <c r="AT218" s="278"/>
      <c r="AU218" s="278"/>
      <c r="AV218" s="278"/>
      <c r="AW218" s="278"/>
      <c r="AX218" s="278"/>
      <c r="AY218" s="278"/>
      <c r="AZ218" s="278"/>
      <c r="BA218" s="278"/>
      <c r="BB218" s="278"/>
      <c r="BC218" s="278"/>
      <c r="BD218" s="278"/>
      <c r="BE218" s="278"/>
      <c r="BF218" s="278"/>
      <c r="BG218" s="278"/>
      <c r="BH218" s="278"/>
      <c r="BI218" s="278"/>
      <c r="BJ218" s="278"/>
      <c r="BK218" s="278"/>
      <c r="BL218" s="278"/>
      <c r="BM218" s="278"/>
      <c r="BN218" s="278"/>
      <c r="BO218" s="278"/>
      <c r="BP218" s="278"/>
      <c r="BQ218" s="278"/>
      <c r="BR218" s="278"/>
      <c r="BS218" s="278"/>
      <c r="BT218" s="278"/>
      <c r="BU218" s="278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9"/>
      <c r="CM218" s="279"/>
      <c r="CN218" s="279"/>
      <c r="CO218" s="279"/>
      <c r="CP218" s="279"/>
      <c r="CQ218" s="279"/>
      <c r="CR218" s="279"/>
      <c r="CS218" s="279"/>
      <c r="CT218" s="279"/>
      <c r="CU218" s="279"/>
      <c r="CV218" s="279"/>
      <c r="CW218" s="279"/>
      <c r="CX218" s="279"/>
      <c r="CY218" s="279"/>
      <c r="CZ218" s="279"/>
      <c r="DA218" s="279"/>
      <c r="DB218" s="279"/>
      <c r="DC218" s="279"/>
      <c r="DD218" s="279"/>
      <c r="DE218" s="279"/>
      <c r="DF218" s="279"/>
      <c r="DG218" s="279"/>
      <c r="DH218" s="279"/>
      <c r="DI218" s="279"/>
      <c r="DJ218" s="279"/>
      <c r="DK218" s="279"/>
      <c r="DL218" s="279"/>
      <c r="DM218" s="279"/>
      <c r="DN218" s="279"/>
      <c r="DO218" s="279"/>
      <c r="DP218" s="279"/>
      <c r="DQ218" s="279"/>
      <c r="DR218" s="279"/>
      <c r="DS218" s="279"/>
      <c r="DT218" s="279"/>
      <c r="DU218" s="279"/>
    </row>
    <row r="219" spans="5:125">
      <c r="E219" s="287" t="str">
        <f t="shared" si="26"/>
        <v/>
      </c>
      <c r="AM219" s="288">
        <f t="shared" si="24"/>
        <v>0</v>
      </c>
      <c r="AN219" s="202" t="str">
        <f t="shared" si="25"/>
        <v>EMA--</v>
      </c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78"/>
      <c r="BD219" s="278"/>
      <c r="BE219" s="278"/>
      <c r="BF219" s="278"/>
      <c r="BG219" s="278"/>
      <c r="BH219" s="278"/>
      <c r="BI219" s="278"/>
      <c r="BJ219" s="278"/>
      <c r="BK219" s="278"/>
      <c r="BL219" s="278"/>
      <c r="BM219" s="278"/>
      <c r="BN219" s="278"/>
      <c r="BO219" s="278"/>
      <c r="BP219" s="278"/>
      <c r="BQ219" s="278"/>
      <c r="BR219" s="278"/>
      <c r="BS219" s="278"/>
      <c r="BT219" s="278"/>
      <c r="BU219" s="278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9"/>
      <c r="CM219" s="279"/>
      <c r="CN219" s="279"/>
      <c r="CO219" s="279"/>
      <c r="CP219" s="279"/>
      <c r="CQ219" s="279"/>
      <c r="CR219" s="279"/>
      <c r="CS219" s="279"/>
      <c r="CT219" s="279"/>
      <c r="CU219" s="279"/>
      <c r="CV219" s="279"/>
      <c r="CW219" s="279"/>
      <c r="CX219" s="279"/>
      <c r="CY219" s="279"/>
      <c r="CZ219" s="279"/>
      <c r="DA219" s="279"/>
      <c r="DB219" s="279"/>
      <c r="DC219" s="279"/>
      <c r="DD219" s="279"/>
      <c r="DE219" s="279"/>
      <c r="DF219" s="279"/>
      <c r="DG219" s="279"/>
      <c r="DH219" s="279"/>
      <c r="DI219" s="279"/>
      <c r="DJ219" s="279"/>
      <c r="DK219" s="279"/>
      <c r="DL219" s="279"/>
      <c r="DM219" s="279"/>
      <c r="DN219" s="279"/>
      <c r="DO219" s="279"/>
      <c r="DP219" s="279"/>
      <c r="DQ219" s="279"/>
      <c r="DR219" s="279"/>
      <c r="DS219" s="279"/>
      <c r="DT219" s="279"/>
      <c r="DU219" s="279"/>
    </row>
    <row r="220" spans="5:125">
      <c r="E220" s="287" t="str">
        <f t="shared" si="26"/>
        <v/>
      </c>
      <c r="AM220" s="288">
        <f t="shared" si="24"/>
        <v>0</v>
      </c>
      <c r="AN220" s="202" t="str">
        <f t="shared" si="25"/>
        <v>EMA--</v>
      </c>
      <c r="AO220" s="278"/>
      <c r="AP220" s="278"/>
      <c r="AQ220" s="278"/>
      <c r="AR220" s="278"/>
      <c r="AS220" s="278"/>
      <c r="AT220" s="278"/>
      <c r="AU220" s="278"/>
      <c r="AV220" s="278"/>
      <c r="AW220" s="278"/>
      <c r="AX220" s="278"/>
      <c r="AY220" s="278"/>
      <c r="AZ220" s="278"/>
      <c r="BA220" s="278"/>
      <c r="BB220" s="278"/>
      <c r="BC220" s="278"/>
      <c r="BD220" s="278"/>
      <c r="BE220" s="278"/>
      <c r="BF220" s="278"/>
      <c r="BG220" s="278"/>
      <c r="BH220" s="278"/>
      <c r="BI220" s="278"/>
      <c r="BJ220" s="278"/>
      <c r="BK220" s="278"/>
      <c r="BL220" s="278"/>
      <c r="BM220" s="278"/>
      <c r="BN220" s="278"/>
      <c r="BO220" s="278"/>
      <c r="BP220" s="278"/>
      <c r="BQ220" s="278"/>
      <c r="BR220" s="278"/>
      <c r="BS220" s="278"/>
      <c r="BT220" s="278"/>
      <c r="BU220" s="278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9"/>
      <c r="CM220" s="279"/>
      <c r="CN220" s="279"/>
      <c r="CO220" s="279"/>
      <c r="CP220" s="279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  <c r="DA220" s="279"/>
      <c r="DB220" s="279"/>
      <c r="DC220" s="279"/>
      <c r="DD220" s="279"/>
      <c r="DE220" s="279"/>
      <c r="DF220" s="279"/>
      <c r="DG220" s="279"/>
      <c r="DH220" s="279"/>
      <c r="DI220" s="279"/>
      <c r="DJ220" s="279"/>
      <c r="DK220" s="279"/>
      <c r="DL220" s="279"/>
      <c r="DM220" s="279"/>
      <c r="DN220" s="279"/>
      <c r="DO220" s="279"/>
      <c r="DP220" s="279"/>
      <c r="DQ220" s="279"/>
      <c r="DR220" s="279"/>
      <c r="DS220" s="279"/>
      <c r="DT220" s="279"/>
      <c r="DU220" s="279"/>
    </row>
    <row r="221" spans="5:125">
      <c r="E221" s="287" t="str">
        <f t="shared" si="26"/>
        <v/>
      </c>
      <c r="AM221" s="288">
        <f t="shared" si="24"/>
        <v>0</v>
      </c>
      <c r="AN221" s="202" t="str">
        <f t="shared" si="25"/>
        <v>EMA--</v>
      </c>
      <c r="AO221" s="278"/>
      <c r="AP221" s="278"/>
      <c r="AQ221" s="278"/>
      <c r="AR221" s="278"/>
      <c r="AS221" s="278"/>
      <c r="AT221" s="278"/>
      <c r="AU221" s="278"/>
      <c r="AV221" s="278"/>
      <c r="AW221" s="278"/>
      <c r="AX221" s="278"/>
      <c r="AY221" s="278"/>
      <c r="AZ221" s="278"/>
      <c r="BA221" s="278"/>
      <c r="BB221" s="278"/>
      <c r="BC221" s="278"/>
      <c r="BD221" s="278"/>
      <c r="BE221" s="278"/>
      <c r="BF221" s="278"/>
      <c r="BG221" s="278"/>
      <c r="BH221" s="278"/>
      <c r="BI221" s="278"/>
      <c r="BJ221" s="278"/>
      <c r="BK221" s="278"/>
      <c r="BL221" s="278"/>
      <c r="BM221" s="278"/>
      <c r="BN221" s="278"/>
      <c r="BO221" s="278"/>
      <c r="BP221" s="278"/>
      <c r="BQ221" s="278"/>
      <c r="BR221" s="278"/>
      <c r="BS221" s="278"/>
      <c r="BT221" s="278"/>
      <c r="BU221" s="278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9"/>
      <c r="CM221" s="279"/>
      <c r="CN221" s="279"/>
      <c r="CO221" s="279"/>
      <c r="CP221" s="279"/>
      <c r="CQ221" s="279"/>
      <c r="CR221" s="279"/>
      <c r="CS221" s="279"/>
      <c r="CT221" s="279"/>
      <c r="CU221" s="279"/>
      <c r="CV221" s="279"/>
      <c r="CW221" s="279"/>
      <c r="CX221" s="279"/>
      <c r="CY221" s="279"/>
      <c r="CZ221" s="279"/>
      <c r="DA221" s="279"/>
      <c r="DB221" s="279"/>
      <c r="DC221" s="279"/>
      <c r="DD221" s="279"/>
      <c r="DE221" s="279"/>
      <c r="DF221" s="279"/>
      <c r="DG221" s="279"/>
      <c r="DH221" s="279"/>
      <c r="DI221" s="279"/>
      <c r="DJ221" s="279"/>
      <c r="DK221" s="279"/>
      <c r="DL221" s="279"/>
      <c r="DM221" s="279"/>
      <c r="DN221" s="279"/>
      <c r="DO221" s="279"/>
      <c r="DP221" s="279"/>
      <c r="DQ221" s="279"/>
      <c r="DR221" s="279"/>
      <c r="DS221" s="279"/>
      <c r="DT221" s="279"/>
      <c r="DU221" s="279"/>
    </row>
    <row r="222" spans="5:125">
      <c r="E222" s="287" t="str">
        <f t="shared" si="26"/>
        <v/>
      </c>
      <c r="AM222" s="288">
        <f t="shared" si="24"/>
        <v>0</v>
      </c>
      <c r="AN222" s="202" t="str">
        <f t="shared" si="25"/>
        <v>EMA--</v>
      </c>
      <c r="AO222" s="278"/>
      <c r="AP222" s="278"/>
      <c r="AQ222" s="278"/>
      <c r="AR222" s="278"/>
      <c r="AS222" s="278"/>
      <c r="AT222" s="278"/>
      <c r="AU222" s="278"/>
      <c r="AV222" s="278"/>
      <c r="AW222" s="278"/>
      <c r="AX222" s="278"/>
      <c r="AY222" s="278"/>
      <c r="AZ222" s="278"/>
      <c r="BA222" s="278"/>
      <c r="BB222" s="278"/>
      <c r="BC222" s="278"/>
      <c r="BD222" s="278"/>
      <c r="BE222" s="278"/>
      <c r="BF222" s="278"/>
      <c r="BG222" s="278"/>
      <c r="BH222" s="278"/>
      <c r="BI222" s="278"/>
      <c r="BJ222" s="278"/>
      <c r="BK222" s="278"/>
      <c r="BL222" s="278"/>
      <c r="BM222" s="278"/>
      <c r="BN222" s="278"/>
      <c r="BO222" s="278"/>
      <c r="BP222" s="278"/>
      <c r="BQ222" s="278"/>
      <c r="BR222" s="278"/>
      <c r="BS222" s="278"/>
      <c r="BT222" s="278"/>
      <c r="BU222" s="278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9"/>
      <c r="CM222" s="279"/>
      <c r="CN222" s="279"/>
      <c r="CO222" s="279"/>
      <c r="CP222" s="279"/>
      <c r="CQ222" s="279"/>
      <c r="CR222" s="279"/>
      <c r="CS222" s="279"/>
      <c r="CT222" s="279"/>
      <c r="CU222" s="279"/>
      <c r="CV222" s="279"/>
      <c r="CW222" s="279"/>
      <c r="CX222" s="279"/>
      <c r="CY222" s="279"/>
      <c r="CZ222" s="279"/>
      <c r="DA222" s="279"/>
      <c r="DB222" s="279"/>
      <c r="DC222" s="279"/>
      <c r="DD222" s="279"/>
      <c r="DE222" s="279"/>
      <c r="DF222" s="279"/>
      <c r="DG222" s="279"/>
      <c r="DH222" s="279"/>
      <c r="DI222" s="279"/>
      <c r="DJ222" s="279"/>
      <c r="DK222" s="279"/>
      <c r="DL222" s="279"/>
      <c r="DM222" s="279"/>
      <c r="DN222" s="279"/>
      <c r="DO222" s="279"/>
      <c r="DP222" s="279"/>
      <c r="DQ222" s="279"/>
      <c r="DR222" s="279"/>
      <c r="DS222" s="279"/>
      <c r="DT222" s="279"/>
      <c r="DU222" s="279"/>
    </row>
    <row r="223" spans="5:125">
      <c r="E223" s="287" t="str">
        <f t="shared" si="26"/>
        <v/>
      </c>
      <c r="AM223" s="288">
        <f t="shared" si="24"/>
        <v>0</v>
      </c>
      <c r="AN223" s="202" t="str">
        <f t="shared" si="25"/>
        <v>EMA--</v>
      </c>
      <c r="AO223" s="278"/>
      <c r="AP223" s="278"/>
      <c r="AQ223" s="278"/>
      <c r="AR223" s="278"/>
      <c r="AS223" s="278"/>
      <c r="AT223" s="278"/>
      <c r="AU223" s="278"/>
      <c r="AV223" s="278"/>
      <c r="AW223" s="278"/>
      <c r="AX223" s="278"/>
      <c r="AY223" s="278"/>
      <c r="AZ223" s="278"/>
      <c r="BA223" s="278"/>
      <c r="BB223" s="278"/>
      <c r="BC223" s="278"/>
      <c r="BD223" s="278"/>
      <c r="BE223" s="278"/>
      <c r="BF223" s="278"/>
      <c r="BG223" s="278"/>
      <c r="BH223" s="278"/>
      <c r="BI223" s="278"/>
      <c r="BJ223" s="278"/>
      <c r="BK223" s="278"/>
      <c r="BL223" s="278"/>
      <c r="BM223" s="278"/>
      <c r="BN223" s="278"/>
      <c r="BO223" s="278"/>
      <c r="BP223" s="278"/>
      <c r="BQ223" s="278"/>
      <c r="BR223" s="278"/>
      <c r="BS223" s="278"/>
      <c r="BT223" s="278"/>
      <c r="BU223" s="278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9"/>
      <c r="CM223" s="279"/>
      <c r="CN223" s="279"/>
      <c r="CO223" s="279"/>
      <c r="CP223" s="279"/>
      <c r="CQ223" s="279"/>
      <c r="CR223" s="279"/>
      <c r="CS223" s="279"/>
      <c r="CT223" s="279"/>
      <c r="CU223" s="279"/>
      <c r="CV223" s="279"/>
      <c r="CW223" s="279"/>
      <c r="CX223" s="279"/>
      <c r="CY223" s="279"/>
      <c r="CZ223" s="279"/>
      <c r="DA223" s="279"/>
      <c r="DB223" s="279"/>
      <c r="DC223" s="279"/>
      <c r="DD223" s="279"/>
      <c r="DE223" s="279"/>
      <c r="DF223" s="279"/>
      <c r="DG223" s="279"/>
      <c r="DH223" s="279"/>
      <c r="DI223" s="279"/>
      <c r="DJ223" s="279"/>
      <c r="DK223" s="279"/>
      <c r="DL223" s="279"/>
      <c r="DM223" s="279"/>
      <c r="DN223" s="279"/>
      <c r="DO223" s="279"/>
      <c r="DP223" s="279"/>
      <c r="DQ223" s="279"/>
      <c r="DR223" s="279"/>
      <c r="DS223" s="279"/>
      <c r="DT223" s="279"/>
      <c r="DU223" s="279"/>
    </row>
    <row r="224" spans="5:125">
      <c r="E224" s="287" t="str">
        <f t="shared" si="26"/>
        <v/>
      </c>
      <c r="AM224" s="288">
        <f t="shared" si="24"/>
        <v>0</v>
      </c>
      <c r="AN224" s="202" t="str">
        <f t="shared" si="25"/>
        <v>EMA--</v>
      </c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278"/>
      <c r="BB224" s="278"/>
      <c r="BC224" s="278"/>
      <c r="BD224" s="278"/>
      <c r="BE224" s="278"/>
      <c r="BF224" s="278"/>
      <c r="BG224" s="278"/>
      <c r="BH224" s="278"/>
      <c r="BI224" s="278"/>
      <c r="BJ224" s="278"/>
      <c r="BK224" s="278"/>
      <c r="BL224" s="278"/>
      <c r="BM224" s="278"/>
      <c r="BN224" s="278"/>
      <c r="BO224" s="278"/>
      <c r="BP224" s="278"/>
      <c r="BQ224" s="278"/>
      <c r="BR224" s="278"/>
      <c r="BS224" s="278"/>
      <c r="BT224" s="278"/>
      <c r="BU224" s="278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9"/>
      <c r="CM224" s="279"/>
      <c r="CN224" s="279"/>
      <c r="CO224" s="279"/>
      <c r="CP224" s="279"/>
      <c r="CQ224" s="279"/>
      <c r="CR224" s="279"/>
      <c r="CS224" s="279"/>
      <c r="CT224" s="279"/>
      <c r="CU224" s="279"/>
      <c r="CV224" s="279"/>
      <c r="CW224" s="279"/>
      <c r="CX224" s="279"/>
      <c r="CY224" s="279"/>
      <c r="CZ224" s="279"/>
      <c r="DA224" s="279"/>
      <c r="DB224" s="279"/>
      <c r="DC224" s="279"/>
      <c r="DD224" s="279"/>
      <c r="DE224" s="279"/>
      <c r="DF224" s="279"/>
      <c r="DG224" s="279"/>
      <c r="DH224" s="279"/>
      <c r="DI224" s="279"/>
      <c r="DJ224" s="279"/>
      <c r="DK224" s="279"/>
      <c r="DL224" s="279"/>
      <c r="DM224" s="279"/>
      <c r="DN224" s="279"/>
      <c r="DO224" s="279"/>
      <c r="DP224" s="279"/>
      <c r="DQ224" s="279"/>
      <c r="DR224" s="279"/>
      <c r="DS224" s="279"/>
      <c r="DT224" s="279"/>
      <c r="DU224" s="279"/>
    </row>
    <row r="225" spans="5:125">
      <c r="E225" s="287" t="str">
        <f t="shared" si="26"/>
        <v/>
      </c>
      <c r="AM225" s="288">
        <f t="shared" si="24"/>
        <v>0</v>
      </c>
      <c r="AN225" s="202" t="str">
        <f t="shared" si="25"/>
        <v>EMA--</v>
      </c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78"/>
      <c r="BD225" s="278"/>
      <c r="BE225" s="278"/>
      <c r="BF225" s="278"/>
      <c r="BG225" s="278"/>
      <c r="BH225" s="278"/>
      <c r="BI225" s="278"/>
      <c r="BJ225" s="278"/>
      <c r="BK225" s="278"/>
      <c r="BL225" s="278"/>
      <c r="BM225" s="278"/>
      <c r="BN225" s="278"/>
      <c r="BO225" s="278"/>
      <c r="BP225" s="278"/>
      <c r="BQ225" s="278"/>
      <c r="BR225" s="278"/>
      <c r="BS225" s="278"/>
      <c r="BT225" s="278"/>
      <c r="BU225" s="278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9"/>
      <c r="CM225" s="279"/>
      <c r="CN225" s="279"/>
      <c r="CO225" s="279"/>
      <c r="CP225" s="279"/>
      <c r="CQ225" s="279"/>
      <c r="CR225" s="279"/>
      <c r="CS225" s="279"/>
      <c r="CT225" s="279"/>
      <c r="CU225" s="279"/>
      <c r="CV225" s="279"/>
      <c r="CW225" s="279"/>
      <c r="CX225" s="279"/>
      <c r="CY225" s="279"/>
      <c r="CZ225" s="279"/>
      <c r="DA225" s="279"/>
      <c r="DB225" s="279"/>
      <c r="DC225" s="279"/>
      <c r="DD225" s="279"/>
      <c r="DE225" s="279"/>
      <c r="DF225" s="279"/>
      <c r="DG225" s="279"/>
      <c r="DH225" s="279"/>
      <c r="DI225" s="279"/>
      <c r="DJ225" s="279"/>
      <c r="DK225" s="279"/>
      <c r="DL225" s="279"/>
      <c r="DM225" s="279"/>
      <c r="DN225" s="279"/>
      <c r="DO225" s="279"/>
      <c r="DP225" s="279"/>
      <c r="DQ225" s="279"/>
      <c r="DR225" s="279"/>
      <c r="DS225" s="279"/>
      <c r="DT225" s="279"/>
      <c r="DU225" s="279"/>
    </row>
    <row r="226" spans="5:125">
      <c r="E226" s="287" t="str">
        <f t="shared" si="26"/>
        <v/>
      </c>
      <c r="AM226" s="288">
        <f t="shared" si="24"/>
        <v>0</v>
      </c>
      <c r="AN226" s="202" t="str">
        <f t="shared" si="25"/>
        <v>EMA--</v>
      </c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278"/>
      <c r="BB226" s="278"/>
      <c r="BC226" s="278"/>
      <c r="BD226" s="278"/>
      <c r="BE226" s="278"/>
      <c r="BF226" s="278"/>
      <c r="BG226" s="278"/>
      <c r="BH226" s="278"/>
      <c r="BI226" s="278"/>
      <c r="BJ226" s="278"/>
      <c r="BK226" s="278"/>
      <c r="BL226" s="278"/>
      <c r="BM226" s="278"/>
      <c r="BN226" s="278"/>
      <c r="BO226" s="278"/>
      <c r="BP226" s="278"/>
      <c r="BQ226" s="278"/>
      <c r="BR226" s="278"/>
      <c r="BS226" s="278"/>
      <c r="BT226" s="278"/>
      <c r="BU226" s="278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9"/>
      <c r="CM226" s="279"/>
      <c r="CN226" s="279"/>
      <c r="CO226" s="279"/>
      <c r="CP226" s="279"/>
      <c r="CQ226" s="279"/>
      <c r="CR226" s="279"/>
      <c r="CS226" s="279"/>
      <c r="CT226" s="279"/>
      <c r="CU226" s="279"/>
      <c r="CV226" s="279"/>
      <c r="CW226" s="279"/>
      <c r="CX226" s="279"/>
      <c r="CY226" s="279"/>
      <c r="CZ226" s="279"/>
      <c r="DA226" s="279"/>
      <c r="DB226" s="279"/>
      <c r="DC226" s="279"/>
      <c r="DD226" s="279"/>
      <c r="DE226" s="279"/>
      <c r="DF226" s="279"/>
      <c r="DG226" s="279"/>
      <c r="DH226" s="279"/>
      <c r="DI226" s="279"/>
      <c r="DJ226" s="279"/>
      <c r="DK226" s="279"/>
      <c r="DL226" s="279"/>
      <c r="DM226" s="279"/>
      <c r="DN226" s="279"/>
      <c r="DO226" s="279"/>
      <c r="DP226" s="279"/>
      <c r="DQ226" s="279"/>
      <c r="DR226" s="279"/>
      <c r="DS226" s="279"/>
      <c r="DT226" s="279"/>
      <c r="DU226" s="279"/>
    </row>
    <row r="227" spans="5:125">
      <c r="E227" s="287" t="str">
        <f t="shared" si="26"/>
        <v/>
      </c>
      <c r="AM227" s="288">
        <f t="shared" si="24"/>
        <v>0</v>
      </c>
      <c r="AN227" s="202" t="str">
        <f t="shared" si="25"/>
        <v>EMA--</v>
      </c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278"/>
      <c r="BB227" s="278"/>
      <c r="BC227" s="278"/>
      <c r="BD227" s="278"/>
      <c r="BE227" s="278"/>
      <c r="BF227" s="278"/>
      <c r="BG227" s="278"/>
      <c r="BH227" s="278"/>
      <c r="BI227" s="278"/>
      <c r="BJ227" s="278"/>
      <c r="BK227" s="278"/>
      <c r="BL227" s="278"/>
      <c r="BM227" s="278"/>
      <c r="BN227" s="278"/>
      <c r="BO227" s="278"/>
      <c r="BP227" s="278"/>
      <c r="BQ227" s="278"/>
      <c r="BR227" s="278"/>
      <c r="BS227" s="278"/>
      <c r="BT227" s="278"/>
      <c r="BU227" s="278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9"/>
      <c r="CM227" s="279"/>
      <c r="CN227" s="279"/>
      <c r="CO227" s="279"/>
      <c r="CP227" s="279"/>
      <c r="CQ227" s="279"/>
      <c r="CR227" s="279"/>
      <c r="CS227" s="279"/>
      <c r="CT227" s="279"/>
      <c r="CU227" s="279"/>
      <c r="CV227" s="279"/>
      <c r="CW227" s="279"/>
      <c r="CX227" s="279"/>
      <c r="CY227" s="279"/>
      <c r="CZ227" s="279"/>
      <c r="DA227" s="279"/>
      <c r="DB227" s="279"/>
      <c r="DC227" s="279"/>
      <c r="DD227" s="279"/>
      <c r="DE227" s="279"/>
      <c r="DF227" s="279"/>
      <c r="DG227" s="279"/>
      <c r="DH227" s="279"/>
      <c r="DI227" s="279"/>
      <c r="DJ227" s="279"/>
      <c r="DK227" s="279"/>
      <c r="DL227" s="279"/>
      <c r="DM227" s="279"/>
      <c r="DN227" s="279"/>
      <c r="DO227" s="279"/>
      <c r="DP227" s="279"/>
      <c r="DQ227" s="279"/>
      <c r="DR227" s="279"/>
      <c r="DS227" s="279"/>
      <c r="DT227" s="279"/>
      <c r="DU227" s="279"/>
    </row>
    <row r="228" spans="5:125">
      <c r="E228" s="287" t="str">
        <f t="shared" si="26"/>
        <v/>
      </c>
      <c r="AM228" s="288">
        <f t="shared" si="24"/>
        <v>0</v>
      </c>
      <c r="AN228" s="202" t="str">
        <f t="shared" si="25"/>
        <v>EMA--</v>
      </c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78"/>
      <c r="BD228" s="278"/>
      <c r="BE228" s="278"/>
      <c r="BF228" s="278"/>
      <c r="BG228" s="278"/>
      <c r="BH228" s="278"/>
      <c r="BI228" s="278"/>
      <c r="BJ228" s="278"/>
      <c r="BK228" s="278"/>
      <c r="BL228" s="278"/>
      <c r="BM228" s="278"/>
      <c r="BN228" s="278"/>
      <c r="BO228" s="278"/>
      <c r="BP228" s="278"/>
      <c r="BQ228" s="278"/>
      <c r="BR228" s="278"/>
      <c r="BS228" s="278"/>
      <c r="BT228" s="278"/>
      <c r="BU228" s="278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9"/>
      <c r="CM228" s="279"/>
      <c r="CN228" s="279"/>
      <c r="CO228" s="279"/>
      <c r="CP228" s="279"/>
      <c r="CQ228" s="279"/>
      <c r="CR228" s="279"/>
      <c r="CS228" s="279"/>
      <c r="CT228" s="279"/>
      <c r="CU228" s="279"/>
      <c r="CV228" s="279"/>
      <c r="CW228" s="279"/>
      <c r="CX228" s="279"/>
      <c r="CY228" s="279"/>
      <c r="CZ228" s="279"/>
      <c r="DA228" s="279"/>
      <c r="DB228" s="279"/>
      <c r="DC228" s="279"/>
      <c r="DD228" s="279"/>
      <c r="DE228" s="279"/>
      <c r="DF228" s="279"/>
      <c r="DG228" s="279"/>
      <c r="DH228" s="279"/>
      <c r="DI228" s="279"/>
      <c r="DJ228" s="279"/>
      <c r="DK228" s="279"/>
      <c r="DL228" s="279"/>
      <c r="DM228" s="279"/>
      <c r="DN228" s="279"/>
      <c r="DO228" s="279"/>
      <c r="DP228" s="279"/>
      <c r="DQ228" s="279"/>
      <c r="DR228" s="279"/>
      <c r="DS228" s="279"/>
      <c r="DT228" s="279"/>
      <c r="DU228" s="279"/>
    </row>
    <row r="229" spans="5:125">
      <c r="E229" s="287" t="str">
        <f t="shared" si="26"/>
        <v/>
      </c>
      <c r="AM229" s="288">
        <f t="shared" si="24"/>
        <v>0</v>
      </c>
      <c r="AN229" s="202" t="str">
        <f t="shared" si="25"/>
        <v>EMA--</v>
      </c>
      <c r="AO229" s="278"/>
      <c r="AP229" s="278"/>
      <c r="AQ229" s="278"/>
      <c r="AR229" s="278"/>
      <c r="AS229" s="278"/>
      <c r="AT229" s="278"/>
      <c r="AU229" s="278"/>
      <c r="AV229" s="278"/>
      <c r="AW229" s="278"/>
      <c r="AX229" s="278"/>
      <c r="AY229" s="278"/>
      <c r="AZ229" s="278"/>
      <c r="BA229" s="278"/>
      <c r="BB229" s="278"/>
      <c r="BC229" s="278"/>
      <c r="BD229" s="278"/>
      <c r="BE229" s="278"/>
      <c r="BF229" s="278"/>
      <c r="BG229" s="278"/>
      <c r="BH229" s="278"/>
      <c r="BI229" s="278"/>
      <c r="BJ229" s="278"/>
      <c r="BK229" s="278"/>
      <c r="BL229" s="278"/>
      <c r="BM229" s="278"/>
      <c r="BN229" s="278"/>
      <c r="BO229" s="278"/>
      <c r="BP229" s="278"/>
      <c r="BQ229" s="278"/>
      <c r="BR229" s="278"/>
      <c r="BS229" s="278"/>
      <c r="BT229" s="278"/>
      <c r="BU229" s="278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9"/>
      <c r="CM229" s="279"/>
      <c r="CN229" s="279"/>
      <c r="CO229" s="279"/>
      <c r="CP229" s="279"/>
      <c r="CQ229" s="279"/>
      <c r="CR229" s="279"/>
      <c r="CS229" s="279"/>
      <c r="CT229" s="279"/>
      <c r="CU229" s="279"/>
      <c r="CV229" s="279"/>
      <c r="CW229" s="279"/>
      <c r="CX229" s="279"/>
      <c r="CY229" s="279"/>
      <c r="CZ229" s="279"/>
      <c r="DA229" s="279"/>
      <c r="DB229" s="279"/>
      <c r="DC229" s="279"/>
      <c r="DD229" s="279"/>
      <c r="DE229" s="279"/>
      <c r="DF229" s="279"/>
      <c r="DG229" s="279"/>
      <c r="DH229" s="279"/>
      <c r="DI229" s="279"/>
      <c r="DJ229" s="279"/>
      <c r="DK229" s="279"/>
      <c r="DL229" s="279"/>
      <c r="DM229" s="279"/>
      <c r="DN229" s="279"/>
      <c r="DO229" s="279"/>
      <c r="DP229" s="279"/>
      <c r="DQ229" s="279"/>
      <c r="DR229" s="279"/>
      <c r="DS229" s="279"/>
      <c r="DT229" s="279"/>
      <c r="DU229" s="279"/>
    </row>
    <row r="230" spans="5:125">
      <c r="E230" s="287" t="str">
        <f t="shared" si="26"/>
        <v/>
      </c>
      <c r="AM230" s="288">
        <f t="shared" si="24"/>
        <v>0</v>
      </c>
      <c r="AN230" s="202" t="str">
        <f t="shared" si="25"/>
        <v>EMA--</v>
      </c>
      <c r="AO230" s="278"/>
      <c r="AP230" s="278"/>
      <c r="AQ230" s="278"/>
      <c r="AR230" s="278"/>
      <c r="AS230" s="278"/>
      <c r="AT230" s="278"/>
      <c r="AU230" s="278"/>
      <c r="AV230" s="278"/>
      <c r="AW230" s="278"/>
      <c r="AX230" s="278"/>
      <c r="AY230" s="278"/>
      <c r="AZ230" s="278"/>
      <c r="BA230" s="278"/>
      <c r="BB230" s="278"/>
      <c r="BC230" s="278"/>
      <c r="BD230" s="278"/>
      <c r="BE230" s="278"/>
      <c r="BF230" s="278"/>
      <c r="BG230" s="278"/>
      <c r="BH230" s="278"/>
      <c r="BI230" s="278"/>
      <c r="BJ230" s="278"/>
      <c r="BK230" s="278"/>
      <c r="BL230" s="278"/>
      <c r="BM230" s="278"/>
      <c r="BN230" s="278"/>
      <c r="BO230" s="278"/>
      <c r="BP230" s="278"/>
      <c r="BQ230" s="278"/>
      <c r="BR230" s="278"/>
      <c r="BS230" s="278"/>
      <c r="BT230" s="278"/>
      <c r="BU230" s="278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9"/>
      <c r="CM230" s="279"/>
      <c r="CN230" s="279"/>
      <c r="CO230" s="279"/>
      <c r="CP230" s="279"/>
      <c r="CQ230" s="279"/>
      <c r="CR230" s="279"/>
      <c r="CS230" s="279"/>
      <c r="CT230" s="279"/>
      <c r="CU230" s="279"/>
      <c r="CV230" s="279"/>
      <c r="CW230" s="279"/>
      <c r="CX230" s="279"/>
      <c r="CY230" s="279"/>
      <c r="CZ230" s="279"/>
      <c r="DA230" s="279"/>
      <c r="DB230" s="279"/>
      <c r="DC230" s="279"/>
      <c r="DD230" s="279"/>
      <c r="DE230" s="279"/>
      <c r="DF230" s="279"/>
      <c r="DG230" s="279"/>
      <c r="DH230" s="279"/>
      <c r="DI230" s="279"/>
      <c r="DJ230" s="279"/>
      <c r="DK230" s="279"/>
      <c r="DL230" s="279"/>
      <c r="DM230" s="279"/>
      <c r="DN230" s="279"/>
      <c r="DO230" s="279"/>
      <c r="DP230" s="279"/>
      <c r="DQ230" s="279"/>
      <c r="DR230" s="279"/>
      <c r="DS230" s="279"/>
      <c r="DT230" s="279"/>
      <c r="DU230" s="279"/>
    </row>
    <row r="231" spans="5:125">
      <c r="E231" s="287" t="str">
        <f t="shared" si="26"/>
        <v/>
      </c>
      <c r="AM231" s="288">
        <f t="shared" si="24"/>
        <v>0</v>
      </c>
      <c r="AN231" s="202" t="str">
        <f t="shared" si="25"/>
        <v>EMA--</v>
      </c>
      <c r="AO231" s="278"/>
      <c r="AP231" s="278"/>
      <c r="AQ231" s="278"/>
      <c r="AR231" s="278"/>
      <c r="AS231" s="278"/>
      <c r="AT231" s="278"/>
      <c r="AU231" s="278"/>
      <c r="AV231" s="278"/>
      <c r="AW231" s="278"/>
      <c r="AX231" s="278"/>
      <c r="AY231" s="278"/>
      <c r="AZ231" s="278"/>
      <c r="BA231" s="278"/>
      <c r="BB231" s="278"/>
      <c r="BC231" s="278"/>
      <c r="BD231" s="278"/>
      <c r="BE231" s="278"/>
      <c r="BF231" s="278"/>
      <c r="BG231" s="278"/>
      <c r="BH231" s="278"/>
      <c r="BI231" s="278"/>
      <c r="BJ231" s="278"/>
      <c r="BK231" s="278"/>
      <c r="BL231" s="278"/>
      <c r="BM231" s="278"/>
      <c r="BN231" s="278"/>
      <c r="BO231" s="278"/>
      <c r="BP231" s="278"/>
      <c r="BQ231" s="278"/>
      <c r="BR231" s="278"/>
      <c r="BS231" s="278"/>
      <c r="BT231" s="278"/>
      <c r="BU231" s="278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9"/>
      <c r="CM231" s="279"/>
      <c r="CN231" s="279"/>
      <c r="CO231" s="279"/>
      <c r="CP231" s="279"/>
      <c r="CQ231" s="279"/>
      <c r="CR231" s="279"/>
      <c r="CS231" s="279"/>
      <c r="CT231" s="279"/>
      <c r="CU231" s="279"/>
      <c r="CV231" s="279"/>
      <c r="CW231" s="279"/>
      <c r="CX231" s="279"/>
      <c r="CY231" s="279"/>
      <c r="CZ231" s="279"/>
      <c r="DA231" s="279"/>
      <c r="DB231" s="279"/>
      <c r="DC231" s="279"/>
      <c r="DD231" s="279"/>
      <c r="DE231" s="279"/>
      <c r="DF231" s="279"/>
      <c r="DG231" s="279"/>
      <c r="DH231" s="279"/>
      <c r="DI231" s="279"/>
      <c r="DJ231" s="279"/>
      <c r="DK231" s="279"/>
      <c r="DL231" s="279"/>
      <c r="DM231" s="279"/>
      <c r="DN231" s="279"/>
      <c r="DO231" s="279"/>
      <c r="DP231" s="279"/>
      <c r="DQ231" s="279"/>
      <c r="DR231" s="279"/>
      <c r="DS231" s="279"/>
      <c r="DT231" s="279"/>
      <c r="DU231" s="279"/>
    </row>
    <row r="232" spans="5:125">
      <c r="E232" s="287" t="str">
        <f t="shared" si="26"/>
        <v/>
      </c>
      <c r="AM232" s="288">
        <f t="shared" si="24"/>
        <v>0</v>
      </c>
      <c r="AN232" s="202" t="str">
        <f t="shared" si="25"/>
        <v>EMA--</v>
      </c>
      <c r="AO232" s="278"/>
      <c r="AP232" s="278"/>
      <c r="AQ232" s="278"/>
      <c r="AR232" s="278"/>
      <c r="AS232" s="278"/>
      <c r="AT232" s="278"/>
      <c r="AU232" s="278"/>
      <c r="AV232" s="278"/>
      <c r="AW232" s="278"/>
      <c r="AX232" s="278"/>
      <c r="AY232" s="278"/>
      <c r="AZ232" s="278"/>
      <c r="BA232" s="278"/>
      <c r="BB232" s="278"/>
      <c r="BC232" s="278"/>
      <c r="BD232" s="278"/>
      <c r="BE232" s="278"/>
      <c r="BF232" s="278"/>
      <c r="BG232" s="278"/>
      <c r="BH232" s="278"/>
      <c r="BI232" s="278"/>
      <c r="BJ232" s="278"/>
      <c r="BK232" s="278"/>
      <c r="BL232" s="278"/>
      <c r="BM232" s="278"/>
      <c r="BN232" s="278"/>
      <c r="BO232" s="278"/>
      <c r="BP232" s="278"/>
      <c r="BQ232" s="278"/>
      <c r="BR232" s="278"/>
      <c r="BS232" s="278"/>
      <c r="BT232" s="278"/>
      <c r="BU232" s="278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9"/>
      <c r="CM232" s="279"/>
      <c r="CN232" s="279"/>
      <c r="CO232" s="279"/>
      <c r="CP232" s="279"/>
      <c r="CQ232" s="279"/>
      <c r="CR232" s="279"/>
      <c r="CS232" s="279"/>
      <c r="CT232" s="279"/>
      <c r="CU232" s="279"/>
      <c r="CV232" s="279"/>
      <c r="CW232" s="279"/>
      <c r="CX232" s="279"/>
      <c r="CY232" s="279"/>
      <c r="CZ232" s="279"/>
      <c r="DA232" s="279"/>
      <c r="DB232" s="279"/>
      <c r="DC232" s="279"/>
      <c r="DD232" s="279"/>
      <c r="DE232" s="279"/>
      <c r="DF232" s="279"/>
      <c r="DG232" s="279"/>
      <c r="DH232" s="279"/>
      <c r="DI232" s="279"/>
      <c r="DJ232" s="279"/>
      <c r="DK232" s="279"/>
      <c r="DL232" s="279"/>
      <c r="DM232" s="279"/>
      <c r="DN232" s="279"/>
      <c r="DO232" s="279"/>
      <c r="DP232" s="279"/>
      <c r="DQ232" s="279"/>
      <c r="DR232" s="279"/>
      <c r="DS232" s="279"/>
      <c r="DT232" s="279"/>
      <c r="DU232" s="279"/>
    </row>
    <row r="233" spans="5:125">
      <c r="E233" s="287" t="str">
        <f t="shared" si="26"/>
        <v/>
      </c>
      <c r="AM233" s="288">
        <f t="shared" si="24"/>
        <v>0</v>
      </c>
      <c r="AN233" s="202" t="str">
        <f t="shared" si="25"/>
        <v>EMA--</v>
      </c>
      <c r="AO233" s="278"/>
      <c r="AP233" s="278"/>
      <c r="AQ233" s="278"/>
      <c r="AR233" s="278"/>
      <c r="AS233" s="278"/>
      <c r="AT233" s="278"/>
      <c r="AU233" s="278"/>
      <c r="AV233" s="278"/>
      <c r="AW233" s="278"/>
      <c r="AX233" s="278"/>
      <c r="AY233" s="278"/>
      <c r="AZ233" s="278"/>
      <c r="BA233" s="278"/>
      <c r="BB233" s="278"/>
      <c r="BC233" s="278"/>
      <c r="BD233" s="278"/>
      <c r="BE233" s="278"/>
      <c r="BF233" s="278"/>
      <c r="BG233" s="278"/>
      <c r="BH233" s="278"/>
      <c r="BI233" s="278"/>
      <c r="BJ233" s="278"/>
      <c r="BK233" s="278"/>
      <c r="BL233" s="278"/>
      <c r="BM233" s="278"/>
      <c r="BN233" s="278"/>
      <c r="BO233" s="278"/>
      <c r="BP233" s="278"/>
      <c r="BQ233" s="278"/>
      <c r="BR233" s="278"/>
      <c r="BS233" s="278"/>
      <c r="BT233" s="278"/>
      <c r="BU233" s="278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9"/>
      <c r="CM233" s="279"/>
      <c r="CN233" s="279"/>
      <c r="CO233" s="279"/>
      <c r="CP233" s="279"/>
      <c r="CQ233" s="279"/>
      <c r="CR233" s="279"/>
      <c r="CS233" s="279"/>
      <c r="CT233" s="279"/>
      <c r="CU233" s="279"/>
      <c r="CV233" s="279"/>
      <c r="CW233" s="279"/>
      <c r="CX233" s="279"/>
      <c r="CY233" s="279"/>
      <c r="CZ233" s="279"/>
      <c r="DA233" s="279"/>
      <c r="DB233" s="279"/>
      <c r="DC233" s="279"/>
      <c r="DD233" s="279"/>
      <c r="DE233" s="279"/>
      <c r="DF233" s="279"/>
      <c r="DG233" s="279"/>
      <c r="DH233" s="279"/>
      <c r="DI233" s="279"/>
      <c r="DJ233" s="279"/>
      <c r="DK233" s="279"/>
      <c r="DL233" s="279"/>
      <c r="DM233" s="279"/>
      <c r="DN233" s="279"/>
      <c r="DO233" s="279"/>
      <c r="DP233" s="279"/>
      <c r="DQ233" s="279"/>
      <c r="DR233" s="279"/>
      <c r="DS233" s="279"/>
      <c r="DT233" s="279"/>
      <c r="DU233" s="279"/>
    </row>
    <row r="234" spans="5:125">
      <c r="E234" s="287" t="str">
        <f t="shared" si="26"/>
        <v/>
      </c>
      <c r="AM234" s="288">
        <f t="shared" si="24"/>
        <v>0</v>
      </c>
      <c r="AN234" s="202" t="str">
        <f t="shared" si="25"/>
        <v>EMA--</v>
      </c>
      <c r="AO234" s="278"/>
      <c r="AP234" s="278"/>
      <c r="AQ234" s="278"/>
      <c r="AR234" s="278"/>
      <c r="AS234" s="278"/>
      <c r="AT234" s="278"/>
      <c r="AU234" s="278"/>
      <c r="AV234" s="278"/>
      <c r="AW234" s="278"/>
      <c r="AX234" s="278"/>
      <c r="AY234" s="278"/>
      <c r="AZ234" s="278"/>
      <c r="BA234" s="278"/>
      <c r="BB234" s="278"/>
      <c r="BC234" s="278"/>
      <c r="BD234" s="278"/>
      <c r="BE234" s="278"/>
      <c r="BF234" s="278"/>
      <c r="BG234" s="278"/>
      <c r="BH234" s="278"/>
      <c r="BI234" s="278"/>
      <c r="BJ234" s="278"/>
      <c r="BK234" s="278"/>
      <c r="BL234" s="278"/>
      <c r="BM234" s="278"/>
      <c r="BN234" s="278"/>
      <c r="BO234" s="278"/>
      <c r="BP234" s="278"/>
      <c r="BQ234" s="278"/>
      <c r="BR234" s="278"/>
      <c r="BS234" s="278"/>
      <c r="BT234" s="278"/>
      <c r="BU234" s="278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9"/>
      <c r="CM234" s="279"/>
      <c r="CN234" s="279"/>
      <c r="CO234" s="279"/>
      <c r="CP234" s="279"/>
      <c r="CQ234" s="279"/>
      <c r="CR234" s="279"/>
      <c r="CS234" s="279"/>
      <c r="CT234" s="279"/>
      <c r="CU234" s="279"/>
      <c r="CV234" s="279"/>
      <c r="CW234" s="279"/>
      <c r="CX234" s="279"/>
      <c r="CY234" s="279"/>
      <c r="CZ234" s="279"/>
      <c r="DA234" s="279"/>
      <c r="DB234" s="279"/>
      <c r="DC234" s="279"/>
      <c r="DD234" s="279"/>
      <c r="DE234" s="279"/>
      <c r="DF234" s="279"/>
      <c r="DG234" s="279"/>
      <c r="DH234" s="279"/>
      <c r="DI234" s="279"/>
      <c r="DJ234" s="279"/>
      <c r="DK234" s="279"/>
      <c r="DL234" s="279"/>
      <c r="DM234" s="279"/>
      <c r="DN234" s="279"/>
      <c r="DO234" s="279"/>
      <c r="DP234" s="279"/>
      <c r="DQ234" s="279"/>
      <c r="DR234" s="279"/>
      <c r="DS234" s="279"/>
      <c r="DT234" s="279"/>
      <c r="DU234" s="279"/>
    </row>
    <row r="235" spans="5:125">
      <c r="E235" s="287" t="str">
        <f t="shared" si="26"/>
        <v/>
      </c>
      <c r="AM235" s="288">
        <f t="shared" si="24"/>
        <v>0</v>
      </c>
      <c r="AN235" s="202" t="str">
        <f t="shared" si="25"/>
        <v>EMA--</v>
      </c>
      <c r="AO235" s="278"/>
      <c r="AP235" s="278"/>
      <c r="AQ235" s="278"/>
      <c r="AR235" s="278"/>
      <c r="AS235" s="278"/>
      <c r="AT235" s="278"/>
      <c r="AU235" s="278"/>
      <c r="AV235" s="278"/>
      <c r="AW235" s="278"/>
      <c r="AX235" s="278"/>
      <c r="AY235" s="278"/>
      <c r="AZ235" s="278"/>
      <c r="BA235" s="278"/>
      <c r="BB235" s="278"/>
      <c r="BC235" s="278"/>
      <c r="BD235" s="278"/>
      <c r="BE235" s="278"/>
      <c r="BF235" s="278"/>
      <c r="BG235" s="278"/>
      <c r="BH235" s="278"/>
      <c r="BI235" s="278"/>
      <c r="BJ235" s="278"/>
      <c r="BK235" s="278"/>
      <c r="BL235" s="278"/>
      <c r="BM235" s="278"/>
      <c r="BN235" s="278"/>
      <c r="BO235" s="278"/>
      <c r="BP235" s="278"/>
      <c r="BQ235" s="278"/>
      <c r="BR235" s="278"/>
      <c r="BS235" s="278"/>
      <c r="BT235" s="278"/>
      <c r="BU235" s="278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9"/>
      <c r="CM235" s="279"/>
      <c r="CN235" s="279"/>
      <c r="CO235" s="279"/>
      <c r="CP235" s="279"/>
      <c r="CQ235" s="279"/>
      <c r="CR235" s="279"/>
      <c r="CS235" s="279"/>
      <c r="CT235" s="279"/>
      <c r="CU235" s="279"/>
      <c r="CV235" s="279"/>
      <c r="CW235" s="279"/>
      <c r="CX235" s="279"/>
      <c r="CY235" s="279"/>
      <c r="CZ235" s="279"/>
      <c r="DA235" s="279"/>
      <c r="DB235" s="279"/>
      <c r="DC235" s="279"/>
      <c r="DD235" s="279"/>
      <c r="DE235" s="279"/>
      <c r="DF235" s="279"/>
      <c r="DG235" s="279"/>
      <c r="DH235" s="279"/>
      <c r="DI235" s="279"/>
      <c r="DJ235" s="279"/>
      <c r="DK235" s="279"/>
      <c r="DL235" s="279"/>
      <c r="DM235" s="279"/>
      <c r="DN235" s="279"/>
      <c r="DO235" s="279"/>
      <c r="DP235" s="279"/>
      <c r="DQ235" s="279"/>
      <c r="DR235" s="279"/>
      <c r="DS235" s="279"/>
      <c r="DT235" s="279"/>
      <c r="DU235" s="279"/>
    </row>
    <row r="236" spans="5:125">
      <c r="E236" s="287" t="str">
        <f t="shared" si="26"/>
        <v/>
      </c>
      <c r="AM236" s="288">
        <f t="shared" si="24"/>
        <v>0</v>
      </c>
      <c r="AN236" s="202" t="str">
        <f t="shared" si="25"/>
        <v>EMA--</v>
      </c>
      <c r="AO236" s="278"/>
      <c r="AP236" s="278"/>
      <c r="AQ236" s="278"/>
      <c r="AR236" s="278"/>
      <c r="AS236" s="278"/>
      <c r="AT236" s="278"/>
      <c r="AU236" s="278"/>
      <c r="AV236" s="278"/>
      <c r="AW236" s="278"/>
      <c r="AX236" s="278"/>
      <c r="AY236" s="278"/>
      <c r="AZ236" s="278"/>
      <c r="BA236" s="278"/>
      <c r="BB236" s="278"/>
      <c r="BC236" s="278"/>
      <c r="BD236" s="278"/>
      <c r="BE236" s="278"/>
      <c r="BF236" s="278"/>
      <c r="BG236" s="278"/>
      <c r="BH236" s="278"/>
      <c r="BI236" s="278"/>
      <c r="BJ236" s="278"/>
      <c r="BK236" s="278"/>
      <c r="BL236" s="278"/>
      <c r="BM236" s="278"/>
      <c r="BN236" s="278"/>
      <c r="BO236" s="278"/>
      <c r="BP236" s="278"/>
      <c r="BQ236" s="278"/>
      <c r="BR236" s="278"/>
      <c r="BS236" s="278"/>
      <c r="BT236" s="278"/>
      <c r="BU236" s="278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9"/>
      <c r="CM236" s="279"/>
      <c r="CN236" s="279"/>
      <c r="CO236" s="279"/>
      <c r="CP236" s="279"/>
      <c r="CQ236" s="279"/>
      <c r="CR236" s="279"/>
      <c r="CS236" s="279"/>
      <c r="CT236" s="279"/>
      <c r="CU236" s="279"/>
      <c r="CV236" s="279"/>
      <c r="CW236" s="279"/>
      <c r="CX236" s="279"/>
      <c r="CY236" s="279"/>
      <c r="CZ236" s="279"/>
      <c r="DA236" s="279"/>
      <c r="DB236" s="279"/>
      <c r="DC236" s="279"/>
      <c r="DD236" s="279"/>
      <c r="DE236" s="279"/>
      <c r="DF236" s="279"/>
      <c r="DG236" s="279"/>
      <c r="DH236" s="279"/>
      <c r="DI236" s="279"/>
      <c r="DJ236" s="279"/>
      <c r="DK236" s="279"/>
      <c r="DL236" s="279"/>
      <c r="DM236" s="279"/>
      <c r="DN236" s="279"/>
      <c r="DO236" s="279"/>
      <c r="DP236" s="279"/>
      <c r="DQ236" s="279"/>
      <c r="DR236" s="279"/>
      <c r="DS236" s="279"/>
      <c r="DT236" s="279"/>
      <c r="DU236" s="279"/>
    </row>
    <row r="237" spans="5:125">
      <c r="E237" s="287" t="str">
        <f t="shared" si="26"/>
        <v/>
      </c>
      <c r="AM237" s="288">
        <f t="shared" si="24"/>
        <v>0</v>
      </c>
      <c r="AN237" s="202" t="str">
        <f t="shared" si="25"/>
        <v>EMA--</v>
      </c>
      <c r="AO237" s="278"/>
      <c r="AP237" s="278"/>
      <c r="AQ237" s="278"/>
      <c r="AR237" s="278"/>
      <c r="AS237" s="278"/>
      <c r="AT237" s="278"/>
      <c r="AU237" s="278"/>
      <c r="AV237" s="278"/>
      <c r="AW237" s="278"/>
      <c r="AX237" s="278"/>
      <c r="AY237" s="278"/>
      <c r="AZ237" s="278"/>
      <c r="BA237" s="278"/>
      <c r="BB237" s="278"/>
      <c r="BC237" s="278"/>
      <c r="BD237" s="278"/>
      <c r="BE237" s="278"/>
      <c r="BF237" s="278"/>
      <c r="BG237" s="278"/>
      <c r="BH237" s="278"/>
      <c r="BI237" s="278"/>
      <c r="BJ237" s="278"/>
      <c r="BK237" s="278"/>
      <c r="BL237" s="278"/>
      <c r="BM237" s="278"/>
      <c r="BN237" s="278"/>
      <c r="BO237" s="278"/>
      <c r="BP237" s="278"/>
      <c r="BQ237" s="278"/>
      <c r="BR237" s="278"/>
      <c r="BS237" s="278"/>
      <c r="BT237" s="278"/>
      <c r="BU237" s="278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9"/>
      <c r="CM237" s="279"/>
      <c r="CN237" s="279"/>
      <c r="CO237" s="279"/>
      <c r="CP237" s="279"/>
      <c r="CQ237" s="279"/>
      <c r="CR237" s="279"/>
      <c r="CS237" s="279"/>
      <c r="CT237" s="279"/>
      <c r="CU237" s="279"/>
      <c r="CV237" s="279"/>
      <c r="CW237" s="279"/>
      <c r="CX237" s="279"/>
      <c r="CY237" s="279"/>
      <c r="CZ237" s="279"/>
      <c r="DA237" s="279"/>
      <c r="DB237" s="279"/>
      <c r="DC237" s="279"/>
      <c r="DD237" s="279"/>
      <c r="DE237" s="279"/>
      <c r="DF237" s="279"/>
      <c r="DG237" s="279"/>
      <c r="DH237" s="279"/>
      <c r="DI237" s="279"/>
      <c r="DJ237" s="279"/>
      <c r="DK237" s="279"/>
      <c r="DL237" s="279"/>
      <c r="DM237" s="279"/>
      <c r="DN237" s="279"/>
      <c r="DO237" s="279"/>
      <c r="DP237" s="279"/>
      <c r="DQ237" s="279"/>
      <c r="DR237" s="279"/>
      <c r="DS237" s="279"/>
      <c r="DT237" s="279"/>
      <c r="DU237" s="279"/>
    </row>
    <row r="238" spans="5:125">
      <c r="E238" s="287" t="str">
        <f t="shared" si="26"/>
        <v/>
      </c>
      <c r="AM238" s="288">
        <f t="shared" si="24"/>
        <v>0</v>
      </c>
      <c r="AN238" s="202" t="str">
        <f t="shared" si="25"/>
        <v>EMA--</v>
      </c>
      <c r="AO238" s="278"/>
      <c r="AP238" s="278"/>
      <c r="AQ238" s="278"/>
      <c r="AR238" s="278"/>
      <c r="AS238" s="278"/>
      <c r="AT238" s="278"/>
      <c r="AU238" s="278"/>
      <c r="AV238" s="278"/>
      <c r="AW238" s="278"/>
      <c r="AX238" s="278"/>
      <c r="AY238" s="278"/>
      <c r="AZ238" s="278"/>
      <c r="BA238" s="278"/>
      <c r="BB238" s="278"/>
      <c r="BC238" s="278"/>
      <c r="BD238" s="278"/>
      <c r="BE238" s="278"/>
      <c r="BF238" s="278"/>
      <c r="BG238" s="278"/>
      <c r="BH238" s="278"/>
      <c r="BI238" s="278"/>
      <c r="BJ238" s="278"/>
      <c r="BK238" s="278"/>
      <c r="BL238" s="278"/>
      <c r="BM238" s="278"/>
      <c r="BN238" s="278"/>
      <c r="BO238" s="278"/>
      <c r="BP238" s="278"/>
      <c r="BQ238" s="278"/>
      <c r="BR238" s="278"/>
      <c r="BS238" s="278"/>
      <c r="BT238" s="278"/>
      <c r="BU238" s="278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9"/>
      <c r="CM238" s="279"/>
      <c r="CN238" s="279"/>
      <c r="CO238" s="279"/>
      <c r="CP238" s="279"/>
      <c r="CQ238" s="279"/>
      <c r="CR238" s="279"/>
      <c r="CS238" s="279"/>
      <c r="CT238" s="279"/>
      <c r="CU238" s="279"/>
      <c r="CV238" s="279"/>
      <c r="CW238" s="279"/>
      <c r="CX238" s="279"/>
      <c r="CY238" s="279"/>
      <c r="CZ238" s="279"/>
      <c r="DA238" s="279"/>
      <c r="DB238" s="279"/>
      <c r="DC238" s="279"/>
      <c r="DD238" s="279"/>
      <c r="DE238" s="279"/>
      <c r="DF238" s="279"/>
      <c r="DG238" s="279"/>
      <c r="DH238" s="279"/>
      <c r="DI238" s="279"/>
      <c r="DJ238" s="279"/>
      <c r="DK238" s="279"/>
      <c r="DL238" s="279"/>
      <c r="DM238" s="279"/>
      <c r="DN238" s="279"/>
      <c r="DO238" s="279"/>
      <c r="DP238" s="279"/>
      <c r="DQ238" s="279"/>
      <c r="DR238" s="279"/>
      <c r="DS238" s="279"/>
      <c r="DT238" s="279"/>
      <c r="DU238" s="279"/>
    </row>
    <row r="239" spans="5:125">
      <c r="E239" s="287" t="str">
        <f t="shared" si="26"/>
        <v/>
      </c>
      <c r="AM239" s="288">
        <f t="shared" si="24"/>
        <v>0</v>
      </c>
      <c r="AN239" s="202" t="str">
        <f t="shared" si="25"/>
        <v>EMA--</v>
      </c>
      <c r="AO239" s="278"/>
      <c r="AP239" s="278"/>
      <c r="AQ239" s="278"/>
      <c r="AR239" s="278"/>
      <c r="AS239" s="278"/>
      <c r="AT239" s="278"/>
      <c r="AU239" s="278"/>
      <c r="AV239" s="278"/>
      <c r="AW239" s="278"/>
      <c r="AX239" s="278"/>
      <c r="AY239" s="278"/>
      <c r="AZ239" s="278"/>
      <c r="BA239" s="278"/>
      <c r="BB239" s="278"/>
      <c r="BC239" s="278"/>
      <c r="BD239" s="278"/>
      <c r="BE239" s="278"/>
      <c r="BF239" s="278"/>
      <c r="BG239" s="278"/>
      <c r="BH239" s="278"/>
      <c r="BI239" s="278"/>
      <c r="BJ239" s="278"/>
      <c r="BK239" s="278"/>
      <c r="BL239" s="278"/>
      <c r="BM239" s="278"/>
      <c r="BN239" s="278"/>
      <c r="BO239" s="278"/>
      <c r="BP239" s="278"/>
      <c r="BQ239" s="278"/>
      <c r="BR239" s="278"/>
      <c r="BS239" s="278"/>
      <c r="BT239" s="278"/>
      <c r="BU239" s="278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9"/>
      <c r="CM239" s="279"/>
      <c r="CN239" s="279"/>
      <c r="CO239" s="279"/>
      <c r="CP239" s="279"/>
      <c r="CQ239" s="279"/>
      <c r="CR239" s="279"/>
      <c r="CS239" s="279"/>
      <c r="CT239" s="279"/>
      <c r="CU239" s="279"/>
      <c r="CV239" s="279"/>
      <c r="CW239" s="279"/>
      <c r="CX239" s="279"/>
      <c r="CY239" s="279"/>
      <c r="CZ239" s="279"/>
      <c r="DA239" s="279"/>
      <c r="DB239" s="279"/>
      <c r="DC239" s="279"/>
      <c r="DD239" s="279"/>
      <c r="DE239" s="279"/>
      <c r="DF239" s="279"/>
      <c r="DG239" s="279"/>
      <c r="DH239" s="279"/>
      <c r="DI239" s="279"/>
      <c r="DJ239" s="279"/>
      <c r="DK239" s="279"/>
      <c r="DL239" s="279"/>
      <c r="DM239" s="279"/>
      <c r="DN239" s="279"/>
      <c r="DO239" s="279"/>
      <c r="DP239" s="279"/>
      <c r="DQ239" s="279"/>
      <c r="DR239" s="279"/>
      <c r="DS239" s="279"/>
      <c r="DT239" s="279"/>
      <c r="DU239" s="279"/>
    </row>
    <row r="240" spans="5:125">
      <c r="E240" s="287" t="str">
        <f t="shared" si="26"/>
        <v/>
      </c>
      <c r="AM240" s="288">
        <f t="shared" ref="AM240:AM249" si="27">G240</f>
        <v>0</v>
      </c>
      <c r="AN240" s="202" t="str">
        <f t="shared" ref="AN240:AN248" si="28">$F$4&amp;TEXT("-",1)&amp;F240&amp;TEXT("-",1)&amp;G240</f>
        <v>EMA--</v>
      </c>
      <c r="AO240" s="278"/>
      <c r="AP240" s="278"/>
      <c r="AQ240" s="278"/>
      <c r="AR240" s="278"/>
      <c r="AS240" s="278"/>
      <c r="AT240" s="278"/>
      <c r="AU240" s="278"/>
      <c r="AV240" s="278"/>
      <c r="AW240" s="278"/>
      <c r="AX240" s="278"/>
      <c r="AY240" s="278"/>
      <c r="AZ240" s="278"/>
      <c r="BA240" s="278"/>
      <c r="BB240" s="278"/>
      <c r="BC240" s="278"/>
      <c r="BD240" s="278"/>
      <c r="BE240" s="278"/>
      <c r="BF240" s="278"/>
      <c r="BG240" s="278"/>
      <c r="BH240" s="278"/>
      <c r="BI240" s="278"/>
      <c r="BJ240" s="278"/>
      <c r="BK240" s="278"/>
      <c r="BL240" s="278"/>
      <c r="BM240" s="278"/>
      <c r="BN240" s="278"/>
      <c r="BO240" s="278"/>
      <c r="BP240" s="278"/>
      <c r="BQ240" s="278"/>
      <c r="BR240" s="278"/>
      <c r="BS240" s="278"/>
      <c r="BT240" s="278"/>
      <c r="BU240" s="278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9"/>
      <c r="CM240" s="279"/>
      <c r="CN240" s="279"/>
      <c r="CO240" s="279"/>
      <c r="CP240" s="279"/>
      <c r="CQ240" s="279"/>
      <c r="CR240" s="279"/>
      <c r="CS240" s="279"/>
      <c r="CT240" s="279"/>
      <c r="CU240" s="279"/>
      <c r="CV240" s="279"/>
      <c r="CW240" s="279"/>
      <c r="CX240" s="279"/>
      <c r="CY240" s="279"/>
      <c r="CZ240" s="279"/>
      <c r="DA240" s="279"/>
      <c r="DB240" s="279"/>
      <c r="DC240" s="279"/>
      <c r="DD240" s="279"/>
      <c r="DE240" s="279"/>
      <c r="DF240" s="279"/>
      <c r="DG240" s="279"/>
      <c r="DH240" s="279"/>
      <c r="DI240" s="279"/>
      <c r="DJ240" s="279"/>
      <c r="DK240" s="279"/>
      <c r="DL240" s="279"/>
      <c r="DM240" s="279"/>
      <c r="DN240" s="279"/>
      <c r="DO240" s="279"/>
      <c r="DP240" s="279"/>
      <c r="DQ240" s="279"/>
      <c r="DR240" s="279"/>
      <c r="DS240" s="279"/>
      <c r="DT240" s="279"/>
      <c r="DU240" s="279"/>
    </row>
    <row r="241" spans="5:125">
      <c r="E241" s="287" t="str">
        <f t="shared" si="26"/>
        <v/>
      </c>
      <c r="AM241" s="288">
        <f t="shared" si="27"/>
        <v>0</v>
      </c>
      <c r="AN241" s="202" t="str">
        <f t="shared" si="28"/>
        <v>EMA--</v>
      </c>
      <c r="AO241" s="278"/>
      <c r="AP241" s="278"/>
      <c r="AQ241" s="278"/>
      <c r="AR241" s="278"/>
      <c r="AS241" s="278"/>
      <c r="AT241" s="278"/>
      <c r="AU241" s="278"/>
      <c r="AV241" s="278"/>
      <c r="AW241" s="278"/>
      <c r="AX241" s="278"/>
      <c r="AY241" s="278"/>
      <c r="AZ241" s="278"/>
      <c r="BA241" s="278"/>
      <c r="BB241" s="278"/>
      <c r="BC241" s="278"/>
      <c r="BD241" s="278"/>
      <c r="BE241" s="278"/>
      <c r="BF241" s="278"/>
      <c r="BG241" s="278"/>
      <c r="BH241" s="278"/>
      <c r="BI241" s="278"/>
      <c r="BJ241" s="278"/>
      <c r="BK241" s="278"/>
      <c r="BL241" s="278"/>
      <c r="BM241" s="278"/>
      <c r="BN241" s="278"/>
      <c r="BO241" s="278"/>
      <c r="BP241" s="278"/>
      <c r="BQ241" s="278"/>
      <c r="BR241" s="278"/>
      <c r="BS241" s="278"/>
      <c r="BT241" s="278"/>
      <c r="BU241" s="278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9"/>
      <c r="CM241" s="279"/>
      <c r="CN241" s="279"/>
      <c r="CO241" s="279"/>
      <c r="CP241" s="279"/>
      <c r="CQ241" s="279"/>
      <c r="CR241" s="279"/>
      <c r="CS241" s="279"/>
      <c r="CT241" s="279"/>
      <c r="CU241" s="279"/>
      <c r="CV241" s="279"/>
      <c r="CW241" s="279"/>
      <c r="CX241" s="279"/>
      <c r="CY241" s="279"/>
      <c r="CZ241" s="279"/>
      <c r="DA241" s="279"/>
      <c r="DB241" s="279"/>
      <c r="DC241" s="279"/>
      <c r="DD241" s="279"/>
      <c r="DE241" s="279"/>
      <c r="DF241" s="279"/>
      <c r="DG241" s="279"/>
      <c r="DH241" s="279"/>
      <c r="DI241" s="279"/>
      <c r="DJ241" s="279"/>
      <c r="DK241" s="279"/>
      <c r="DL241" s="279"/>
      <c r="DM241" s="279"/>
      <c r="DN241" s="279"/>
      <c r="DO241" s="279"/>
      <c r="DP241" s="279"/>
      <c r="DQ241" s="279"/>
      <c r="DR241" s="279"/>
      <c r="DS241" s="279"/>
      <c r="DT241" s="279"/>
      <c r="DU241" s="279"/>
    </row>
    <row r="242" spans="5:125">
      <c r="E242" s="287" t="str">
        <f t="shared" si="26"/>
        <v/>
      </c>
      <c r="AM242" s="288">
        <f t="shared" si="27"/>
        <v>0</v>
      </c>
      <c r="AN242" s="202" t="str">
        <f t="shared" si="28"/>
        <v>EMA--</v>
      </c>
      <c r="AO242" s="278"/>
      <c r="AP242" s="278"/>
      <c r="AQ242" s="278"/>
      <c r="AR242" s="278"/>
      <c r="AS242" s="278"/>
      <c r="AT242" s="278"/>
      <c r="AU242" s="278"/>
      <c r="AV242" s="278"/>
      <c r="AW242" s="278"/>
      <c r="AX242" s="278"/>
      <c r="AY242" s="278"/>
      <c r="AZ242" s="278"/>
      <c r="BA242" s="278"/>
      <c r="BB242" s="278"/>
      <c r="BC242" s="278"/>
      <c r="BD242" s="278"/>
      <c r="BE242" s="278"/>
      <c r="BF242" s="278"/>
      <c r="BG242" s="278"/>
      <c r="BH242" s="278"/>
      <c r="BI242" s="278"/>
      <c r="BJ242" s="278"/>
      <c r="BK242" s="278"/>
      <c r="BL242" s="278"/>
      <c r="BM242" s="278"/>
      <c r="BN242" s="278"/>
      <c r="BO242" s="278"/>
      <c r="BP242" s="278"/>
      <c r="BQ242" s="278"/>
      <c r="BR242" s="278"/>
      <c r="BS242" s="278"/>
      <c r="BT242" s="278"/>
      <c r="BU242" s="278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9"/>
      <c r="CM242" s="279"/>
      <c r="CN242" s="279"/>
      <c r="CO242" s="279"/>
      <c r="CP242" s="279"/>
      <c r="CQ242" s="279"/>
      <c r="CR242" s="279"/>
      <c r="CS242" s="279"/>
      <c r="CT242" s="279"/>
      <c r="CU242" s="279"/>
      <c r="CV242" s="279"/>
      <c r="CW242" s="279"/>
      <c r="CX242" s="279"/>
      <c r="CY242" s="279"/>
      <c r="CZ242" s="279"/>
      <c r="DA242" s="279"/>
      <c r="DB242" s="279"/>
      <c r="DC242" s="279"/>
      <c r="DD242" s="279"/>
      <c r="DE242" s="279"/>
      <c r="DF242" s="279"/>
      <c r="DG242" s="279"/>
      <c r="DH242" s="279"/>
      <c r="DI242" s="279"/>
      <c r="DJ242" s="279"/>
      <c r="DK242" s="279"/>
      <c r="DL242" s="279"/>
      <c r="DM242" s="279"/>
      <c r="DN242" s="279"/>
      <c r="DO242" s="279"/>
      <c r="DP242" s="279"/>
      <c r="DQ242" s="279"/>
      <c r="DR242" s="279"/>
      <c r="DS242" s="279"/>
      <c r="DT242" s="279"/>
      <c r="DU242" s="279"/>
    </row>
    <row r="243" spans="5:125">
      <c r="E243" s="287" t="str">
        <f t="shared" si="26"/>
        <v/>
      </c>
      <c r="AM243" s="288">
        <f t="shared" si="27"/>
        <v>0</v>
      </c>
      <c r="AN243" s="202" t="str">
        <f t="shared" si="28"/>
        <v>EMA--</v>
      </c>
      <c r="AO243" s="278"/>
      <c r="AP243" s="278"/>
      <c r="AQ243" s="278"/>
      <c r="AR243" s="278"/>
      <c r="AS243" s="278"/>
      <c r="AT243" s="278"/>
      <c r="AU243" s="278"/>
      <c r="AV243" s="278"/>
      <c r="AW243" s="278"/>
      <c r="AX243" s="278"/>
      <c r="AY243" s="278"/>
      <c r="AZ243" s="278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  <c r="BK243" s="278"/>
      <c r="BL243" s="278"/>
      <c r="BM243" s="278"/>
      <c r="BN243" s="278"/>
      <c r="BO243" s="278"/>
      <c r="BP243" s="278"/>
      <c r="BQ243" s="278"/>
      <c r="BR243" s="278"/>
      <c r="BS243" s="278"/>
      <c r="BT243" s="278"/>
      <c r="BU243" s="278"/>
      <c r="BV243" s="278"/>
      <c r="BW243" s="278"/>
      <c r="BX243" s="278"/>
      <c r="BY243" s="278"/>
      <c r="BZ243" s="278"/>
      <c r="CA243" s="278"/>
      <c r="CB243" s="278"/>
      <c r="CC243" s="278"/>
      <c r="CD243" s="278"/>
      <c r="CE243" s="278"/>
      <c r="CF243" s="278"/>
      <c r="CG243" s="278"/>
      <c r="CH243" s="278"/>
      <c r="CI243" s="278"/>
      <c r="CJ243" s="278"/>
      <c r="CK243" s="278"/>
      <c r="CL243" s="279"/>
      <c r="CM243" s="279"/>
      <c r="CN243" s="279"/>
      <c r="CO243" s="279"/>
      <c r="CP243" s="279"/>
      <c r="CQ243" s="279"/>
      <c r="CR243" s="279"/>
      <c r="CS243" s="279"/>
      <c r="CT243" s="279"/>
      <c r="CU243" s="279"/>
      <c r="CV243" s="279"/>
      <c r="CW243" s="279"/>
      <c r="CX243" s="279"/>
      <c r="CY243" s="279"/>
      <c r="CZ243" s="279"/>
      <c r="DA243" s="279"/>
      <c r="DB243" s="279"/>
      <c r="DC243" s="279"/>
      <c r="DD243" s="279"/>
      <c r="DE243" s="279"/>
      <c r="DF243" s="279"/>
      <c r="DG243" s="279"/>
      <c r="DH243" s="279"/>
      <c r="DI243" s="279"/>
      <c r="DJ243" s="279"/>
      <c r="DK243" s="279"/>
      <c r="DL243" s="279"/>
      <c r="DM243" s="279"/>
      <c r="DN243" s="279"/>
      <c r="DO243" s="279"/>
      <c r="DP243" s="279"/>
      <c r="DQ243" s="279"/>
      <c r="DR243" s="279"/>
      <c r="DS243" s="279"/>
      <c r="DT243" s="279"/>
      <c r="DU243" s="279"/>
    </row>
    <row r="244" spans="5:125">
      <c r="E244" s="287" t="str">
        <f t="shared" si="26"/>
        <v/>
      </c>
      <c r="AM244" s="288">
        <f t="shared" si="27"/>
        <v>0</v>
      </c>
      <c r="AN244" s="202" t="str">
        <f t="shared" si="28"/>
        <v>EMA--</v>
      </c>
      <c r="AO244" s="278"/>
      <c r="AP244" s="278"/>
      <c r="AQ244" s="278"/>
      <c r="AR244" s="278"/>
      <c r="AS244" s="278"/>
      <c r="AT244" s="278"/>
      <c r="AU244" s="278"/>
      <c r="AV244" s="278"/>
      <c r="AW244" s="278"/>
      <c r="AX244" s="278"/>
      <c r="AY244" s="278"/>
      <c r="AZ244" s="278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  <c r="BK244" s="278"/>
      <c r="BL244" s="278"/>
      <c r="BM244" s="278"/>
      <c r="BN244" s="278"/>
      <c r="BO244" s="278"/>
      <c r="BP244" s="278"/>
      <c r="BQ244" s="278"/>
      <c r="BR244" s="278"/>
      <c r="BS244" s="278"/>
      <c r="BT244" s="278"/>
      <c r="BU244" s="278"/>
      <c r="BV244" s="278"/>
      <c r="BW244" s="278"/>
      <c r="BX244" s="278"/>
      <c r="BY244" s="278"/>
      <c r="BZ244" s="278"/>
      <c r="CA244" s="278"/>
      <c r="CB244" s="278"/>
      <c r="CC244" s="278"/>
      <c r="CD244" s="278"/>
      <c r="CE244" s="278"/>
      <c r="CF244" s="278"/>
      <c r="CG244" s="278"/>
      <c r="CH244" s="278"/>
      <c r="CI244" s="278"/>
      <c r="CJ244" s="278"/>
      <c r="CK244" s="278"/>
      <c r="CL244" s="279"/>
      <c r="CM244" s="279"/>
      <c r="CN244" s="279"/>
      <c r="CO244" s="279"/>
      <c r="CP244" s="279"/>
      <c r="CQ244" s="279"/>
      <c r="CR244" s="279"/>
      <c r="CS244" s="279"/>
      <c r="CT244" s="279"/>
      <c r="CU244" s="279"/>
      <c r="CV244" s="279"/>
      <c r="CW244" s="279"/>
      <c r="CX244" s="279"/>
      <c r="CY244" s="279"/>
      <c r="CZ244" s="279"/>
      <c r="DA244" s="279"/>
      <c r="DB244" s="279"/>
      <c r="DC244" s="279"/>
      <c r="DD244" s="279"/>
      <c r="DE244" s="279"/>
      <c r="DF244" s="279"/>
      <c r="DG244" s="279"/>
      <c r="DH244" s="279"/>
      <c r="DI244" s="279"/>
      <c r="DJ244" s="279"/>
      <c r="DK244" s="279"/>
      <c r="DL244" s="279"/>
      <c r="DM244" s="279"/>
      <c r="DN244" s="279"/>
      <c r="DO244" s="279"/>
      <c r="DP244" s="279"/>
      <c r="DQ244" s="279"/>
      <c r="DR244" s="279"/>
      <c r="DS244" s="279"/>
      <c r="DT244" s="279"/>
      <c r="DU244" s="279"/>
    </row>
    <row r="245" spans="5:125">
      <c r="AM245" s="288">
        <f t="shared" si="27"/>
        <v>0</v>
      </c>
      <c r="AN245" s="202" t="str">
        <f t="shared" si="28"/>
        <v>EMA--</v>
      </c>
      <c r="AO245" s="278"/>
      <c r="AP245" s="278"/>
      <c r="AQ245" s="278"/>
      <c r="AR245" s="278"/>
      <c r="AS245" s="278"/>
      <c r="AT245" s="278"/>
      <c r="AU245" s="278"/>
      <c r="AV245" s="278"/>
      <c r="AW245" s="278"/>
      <c r="AX245" s="278"/>
      <c r="AY245" s="278"/>
      <c r="AZ245" s="278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  <c r="BK245" s="278"/>
      <c r="BL245" s="278"/>
      <c r="BM245" s="278"/>
      <c r="BN245" s="278"/>
      <c r="BO245" s="278"/>
      <c r="BP245" s="278"/>
      <c r="BQ245" s="278"/>
      <c r="BR245" s="278"/>
      <c r="BS245" s="278"/>
      <c r="BT245" s="278"/>
      <c r="BU245" s="278"/>
      <c r="BV245" s="278"/>
      <c r="BW245" s="278"/>
      <c r="BX245" s="278"/>
      <c r="BY245" s="278"/>
      <c r="BZ245" s="278"/>
      <c r="CA245" s="278"/>
      <c r="CB245" s="278"/>
      <c r="CC245" s="278"/>
      <c r="CD245" s="278"/>
      <c r="CE245" s="278"/>
      <c r="CF245" s="278"/>
      <c r="CG245" s="278"/>
      <c r="CH245" s="278"/>
      <c r="CI245" s="278"/>
      <c r="CJ245" s="278"/>
      <c r="CK245" s="278"/>
      <c r="CL245" s="279"/>
      <c r="CM245" s="279"/>
      <c r="CN245" s="279"/>
      <c r="CO245" s="279"/>
      <c r="CP245" s="279"/>
      <c r="CQ245" s="279"/>
      <c r="CR245" s="279"/>
      <c r="CS245" s="279"/>
      <c r="CT245" s="279"/>
      <c r="CU245" s="279"/>
      <c r="CV245" s="279"/>
      <c r="CW245" s="279"/>
      <c r="CX245" s="279"/>
      <c r="CY245" s="279"/>
      <c r="CZ245" s="279"/>
      <c r="DA245" s="279"/>
      <c r="DB245" s="279"/>
      <c r="DC245" s="279"/>
      <c r="DD245" s="279"/>
      <c r="DE245" s="279"/>
      <c r="DF245" s="279"/>
      <c r="DG245" s="279"/>
      <c r="DH245" s="279"/>
      <c r="DI245" s="279"/>
      <c r="DJ245" s="279"/>
      <c r="DK245" s="279"/>
      <c r="DL245" s="279"/>
      <c r="DM245" s="279"/>
      <c r="DN245" s="279"/>
      <c r="DO245" s="279"/>
      <c r="DP245" s="279"/>
      <c r="DQ245" s="279"/>
      <c r="DR245" s="279"/>
      <c r="DS245" s="279"/>
      <c r="DT245" s="279"/>
      <c r="DU245" s="279"/>
    </row>
    <row r="246" spans="5:125">
      <c r="AM246" s="288">
        <f t="shared" si="27"/>
        <v>0</v>
      </c>
      <c r="AN246" s="202" t="str">
        <f t="shared" si="28"/>
        <v>EMA--</v>
      </c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8"/>
      <c r="BM246" s="278"/>
      <c r="BN246" s="278"/>
      <c r="BO246" s="278"/>
      <c r="BP246" s="278"/>
      <c r="BQ246" s="278"/>
      <c r="BR246" s="278"/>
      <c r="BS246" s="278"/>
      <c r="BT246" s="278"/>
      <c r="BU246" s="278"/>
      <c r="BV246" s="278"/>
      <c r="BW246" s="278"/>
      <c r="BX246" s="278"/>
      <c r="BY246" s="278"/>
      <c r="BZ246" s="278"/>
      <c r="CA246" s="278"/>
      <c r="CB246" s="278"/>
      <c r="CC246" s="278"/>
      <c r="CD246" s="278"/>
      <c r="CE246" s="278"/>
      <c r="CF246" s="278"/>
      <c r="CG246" s="278"/>
      <c r="CH246" s="278"/>
      <c r="CI246" s="278"/>
      <c r="CJ246" s="278"/>
      <c r="CK246" s="278"/>
      <c r="CL246" s="279"/>
      <c r="CM246" s="279"/>
      <c r="CN246" s="279"/>
      <c r="CO246" s="279"/>
      <c r="CP246" s="279"/>
      <c r="CQ246" s="279"/>
      <c r="CR246" s="279"/>
      <c r="CS246" s="279"/>
      <c r="CT246" s="279"/>
      <c r="CU246" s="279"/>
      <c r="CV246" s="279"/>
      <c r="CW246" s="279"/>
      <c r="CX246" s="279"/>
      <c r="CY246" s="279"/>
      <c r="CZ246" s="279"/>
      <c r="DA246" s="279"/>
      <c r="DB246" s="279"/>
      <c r="DC246" s="279"/>
      <c r="DD246" s="279"/>
      <c r="DE246" s="279"/>
      <c r="DF246" s="279"/>
      <c r="DG246" s="279"/>
      <c r="DH246" s="279"/>
      <c r="DI246" s="279"/>
      <c r="DJ246" s="279"/>
      <c r="DK246" s="279"/>
      <c r="DL246" s="279"/>
      <c r="DM246" s="279"/>
      <c r="DN246" s="279"/>
      <c r="DO246" s="279"/>
      <c r="DP246" s="279"/>
      <c r="DQ246" s="279"/>
      <c r="DR246" s="279"/>
      <c r="DS246" s="279"/>
      <c r="DT246" s="279"/>
      <c r="DU246" s="279"/>
    </row>
    <row r="247" spans="5:125">
      <c r="AM247" s="288">
        <f t="shared" si="27"/>
        <v>0</v>
      </c>
      <c r="AN247" s="202" t="str">
        <f t="shared" si="28"/>
        <v>EMA--</v>
      </c>
      <c r="AO247" s="278"/>
      <c r="AP247" s="278"/>
      <c r="AQ247" s="278"/>
      <c r="AR247" s="278"/>
      <c r="AS247" s="278"/>
      <c r="AT247" s="278"/>
      <c r="AU247" s="278"/>
      <c r="AV247" s="278"/>
      <c r="AW247" s="278"/>
      <c r="AX247" s="278"/>
      <c r="AY247" s="278"/>
      <c r="AZ247" s="278"/>
      <c r="BA247" s="278"/>
      <c r="BB247" s="278"/>
      <c r="BC247" s="278"/>
      <c r="BD247" s="278"/>
      <c r="BE247" s="278"/>
      <c r="BF247" s="278"/>
      <c r="BG247" s="278"/>
      <c r="BH247" s="278"/>
      <c r="BI247" s="278"/>
      <c r="BJ247" s="278"/>
      <c r="BK247" s="278"/>
      <c r="BL247" s="278"/>
      <c r="BM247" s="278"/>
      <c r="BN247" s="278"/>
      <c r="BO247" s="278"/>
      <c r="BP247" s="278"/>
      <c r="BQ247" s="278"/>
      <c r="BR247" s="278"/>
      <c r="BS247" s="278"/>
      <c r="BT247" s="278"/>
      <c r="BU247" s="278"/>
      <c r="BV247" s="278"/>
      <c r="BW247" s="278"/>
      <c r="BX247" s="278"/>
      <c r="BY247" s="278"/>
      <c r="BZ247" s="278"/>
      <c r="CA247" s="278"/>
      <c r="CB247" s="278"/>
      <c r="CC247" s="278"/>
      <c r="CD247" s="278"/>
      <c r="CE247" s="278"/>
      <c r="CF247" s="278"/>
      <c r="CG247" s="278"/>
      <c r="CH247" s="278"/>
      <c r="CI247" s="278"/>
      <c r="CJ247" s="278"/>
      <c r="CK247" s="278"/>
      <c r="CL247" s="279"/>
      <c r="CM247" s="279"/>
      <c r="CN247" s="279"/>
      <c r="CO247" s="279"/>
      <c r="CP247" s="279"/>
      <c r="CQ247" s="279"/>
      <c r="CR247" s="279"/>
      <c r="CS247" s="279"/>
      <c r="CT247" s="279"/>
      <c r="CU247" s="279"/>
      <c r="CV247" s="279"/>
      <c r="CW247" s="279"/>
      <c r="CX247" s="279"/>
      <c r="CY247" s="279"/>
      <c r="CZ247" s="279"/>
      <c r="DA247" s="279"/>
      <c r="DB247" s="279"/>
      <c r="DC247" s="279"/>
      <c r="DD247" s="279"/>
      <c r="DE247" s="279"/>
      <c r="DF247" s="279"/>
      <c r="DG247" s="279"/>
      <c r="DH247" s="279"/>
      <c r="DI247" s="279"/>
      <c r="DJ247" s="279"/>
      <c r="DK247" s="279"/>
      <c r="DL247" s="279"/>
      <c r="DM247" s="279"/>
      <c r="DN247" s="279"/>
      <c r="DO247" s="279"/>
      <c r="DP247" s="279"/>
      <c r="DQ247" s="279"/>
      <c r="DR247" s="279"/>
      <c r="DS247" s="279"/>
      <c r="DT247" s="279"/>
      <c r="DU247" s="279"/>
    </row>
    <row r="248" spans="5:125">
      <c r="AM248" s="288">
        <f t="shared" si="27"/>
        <v>0</v>
      </c>
      <c r="AN248" s="202" t="str">
        <f t="shared" si="28"/>
        <v>EMA--</v>
      </c>
      <c r="AO248" s="278"/>
      <c r="AP248" s="278"/>
      <c r="AQ248" s="278"/>
      <c r="AR248" s="278"/>
      <c r="AS248" s="278"/>
      <c r="AT248" s="278"/>
      <c r="AU248" s="278"/>
      <c r="AV248" s="278"/>
      <c r="AW248" s="278"/>
      <c r="AX248" s="278"/>
      <c r="AY248" s="278"/>
      <c r="AZ248" s="278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8"/>
      <c r="BM248" s="278"/>
      <c r="BN248" s="278"/>
      <c r="BO248" s="278"/>
      <c r="BP248" s="278"/>
      <c r="BQ248" s="278"/>
      <c r="BR248" s="278"/>
      <c r="BS248" s="278"/>
      <c r="BT248" s="278"/>
      <c r="BU248" s="278"/>
      <c r="BV248" s="278"/>
      <c r="BW248" s="278"/>
      <c r="BX248" s="278"/>
      <c r="BY248" s="278"/>
      <c r="BZ248" s="278"/>
      <c r="CA248" s="278"/>
      <c r="CB248" s="278"/>
      <c r="CC248" s="278"/>
      <c r="CD248" s="278"/>
      <c r="CE248" s="278"/>
      <c r="CF248" s="278"/>
      <c r="CG248" s="278"/>
      <c r="CH248" s="278"/>
      <c r="CI248" s="278"/>
      <c r="CJ248" s="278"/>
      <c r="CK248" s="278"/>
      <c r="CL248" s="279"/>
      <c r="CM248" s="279"/>
      <c r="CN248" s="279"/>
      <c r="CO248" s="279"/>
      <c r="CP248" s="279"/>
      <c r="CQ248" s="279"/>
      <c r="CR248" s="279"/>
      <c r="CS248" s="279"/>
      <c r="CT248" s="279"/>
      <c r="CU248" s="279"/>
      <c r="CV248" s="279"/>
      <c r="CW248" s="279"/>
      <c r="CX248" s="279"/>
      <c r="CY248" s="279"/>
      <c r="CZ248" s="279"/>
      <c r="DA248" s="279"/>
      <c r="DB248" s="279"/>
      <c r="DC248" s="279"/>
      <c r="DD248" s="279"/>
      <c r="DE248" s="279"/>
      <c r="DF248" s="279"/>
      <c r="DG248" s="279"/>
      <c r="DH248" s="279"/>
      <c r="DI248" s="279"/>
      <c r="DJ248" s="279"/>
      <c r="DK248" s="279"/>
      <c r="DL248" s="279"/>
      <c r="DM248" s="279"/>
      <c r="DN248" s="279"/>
      <c r="DO248" s="279"/>
      <c r="DP248" s="279"/>
      <c r="DQ248" s="279"/>
      <c r="DR248" s="279"/>
      <c r="DS248" s="279"/>
      <c r="DT248" s="279"/>
      <c r="DU248" s="279"/>
    </row>
    <row r="249" spans="5:125">
      <c r="AM249" s="288">
        <f t="shared" si="27"/>
        <v>0</v>
      </c>
      <c r="AN249" s="202" t="str">
        <f t="shared" ref="AN249:AN312" si="29">$F$4&amp;TEXT("-",1)&amp;F249&amp;TEXT("-",1)&amp;G249</f>
        <v>EMA--</v>
      </c>
      <c r="AO249" s="278"/>
      <c r="AP249" s="278"/>
      <c r="AQ249" s="278"/>
      <c r="AR249" s="278"/>
      <c r="AS249" s="278"/>
      <c r="AT249" s="278"/>
      <c r="AU249" s="278"/>
      <c r="AV249" s="278"/>
      <c r="AW249" s="278"/>
      <c r="AX249" s="278"/>
      <c r="AY249" s="278"/>
      <c r="AZ249" s="278"/>
      <c r="BA249" s="278"/>
      <c r="BB249" s="278"/>
      <c r="BC249" s="278"/>
      <c r="BD249" s="278"/>
      <c r="BE249" s="278"/>
      <c r="BF249" s="278"/>
      <c r="BG249" s="278"/>
      <c r="BH249" s="278"/>
      <c r="BI249" s="278"/>
      <c r="BJ249" s="278"/>
      <c r="BK249" s="278"/>
      <c r="BL249" s="278"/>
      <c r="BM249" s="278"/>
      <c r="BN249" s="278"/>
      <c r="BO249" s="278"/>
      <c r="BP249" s="278"/>
      <c r="BQ249" s="278"/>
      <c r="BR249" s="278"/>
      <c r="BS249" s="278"/>
      <c r="BT249" s="278"/>
      <c r="BU249" s="278"/>
      <c r="BV249" s="278"/>
      <c r="BW249" s="278"/>
      <c r="BX249" s="278"/>
      <c r="BY249" s="278"/>
      <c r="BZ249" s="278"/>
      <c r="CA249" s="278"/>
      <c r="CB249" s="278"/>
      <c r="CC249" s="278"/>
      <c r="CD249" s="278"/>
      <c r="CE249" s="278"/>
      <c r="CF249" s="278"/>
      <c r="CG249" s="278"/>
      <c r="CH249" s="278"/>
      <c r="CI249" s="278"/>
      <c r="CJ249" s="278"/>
      <c r="CK249" s="278"/>
      <c r="CL249" s="279"/>
      <c r="CM249" s="279"/>
      <c r="CN249" s="279"/>
      <c r="CO249" s="279"/>
      <c r="CP249" s="279"/>
      <c r="CQ249" s="279"/>
      <c r="CR249" s="279"/>
      <c r="CS249" s="279"/>
      <c r="CT249" s="279"/>
      <c r="CU249" s="279"/>
      <c r="CV249" s="279"/>
      <c r="CW249" s="279"/>
      <c r="CX249" s="279"/>
      <c r="CY249" s="279"/>
      <c r="CZ249" s="279"/>
      <c r="DA249" s="279"/>
      <c r="DB249" s="279"/>
      <c r="DC249" s="279"/>
      <c r="DD249" s="279"/>
      <c r="DE249" s="279"/>
      <c r="DF249" s="279"/>
      <c r="DG249" s="279"/>
      <c r="DH249" s="279"/>
      <c r="DI249" s="279"/>
      <c r="DJ249" s="279"/>
      <c r="DK249" s="279"/>
      <c r="DL249" s="279"/>
      <c r="DM249" s="279"/>
      <c r="DN249" s="279"/>
      <c r="DO249" s="279"/>
      <c r="DP249" s="279"/>
      <c r="DQ249" s="279"/>
      <c r="DR249" s="279"/>
      <c r="DS249" s="279"/>
      <c r="DT249" s="279"/>
      <c r="DU249" s="279"/>
    </row>
    <row r="250" spans="5:125">
      <c r="AM250" s="288">
        <f t="shared" ref="AM250:AM313" si="30">G250</f>
        <v>0</v>
      </c>
      <c r="AN250" s="202" t="str">
        <f t="shared" si="29"/>
        <v>EMA--</v>
      </c>
      <c r="AO250" s="278"/>
      <c r="AP250" s="278"/>
      <c r="AQ250" s="278"/>
      <c r="AR250" s="278"/>
      <c r="AS250" s="278"/>
      <c r="AT250" s="278"/>
      <c r="AU250" s="278"/>
      <c r="AV250" s="278"/>
      <c r="AW250" s="278"/>
      <c r="AX250" s="278"/>
      <c r="AY250" s="278"/>
      <c r="AZ250" s="278"/>
      <c r="BA250" s="278"/>
      <c r="BB250" s="278"/>
      <c r="BC250" s="278"/>
      <c r="BD250" s="278"/>
      <c r="BE250" s="278"/>
      <c r="BF250" s="278"/>
      <c r="BG250" s="278"/>
      <c r="BH250" s="278"/>
      <c r="BI250" s="278"/>
      <c r="BJ250" s="278"/>
      <c r="BK250" s="278"/>
      <c r="BL250" s="278"/>
      <c r="BM250" s="278"/>
      <c r="BN250" s="278"/>
      <c r="BO250" s="278"/>
      <c r="BP250" s="278"/>
      <c r="BQ250" s="278"/>
      <c r="BR250" s="278"/>
      <c r="BS250" s="278"/>
      <c r="BT250" s="278"/>
      <c r="BU250" s="278"/>
      <c r="BV250" s="278"/>
      <c r="BW250" s="278"/>
      <c r="BX250" s="278"/>
      <c r="BY250" s="278"/>
      <c r="BZ250" s="278"/>
      <c r="CA250" s="278"/>
      <c r="CB250" s="278"/>
      <c r="CC250" s="278"/>
      <c r="CD250" s="278"/>
      <c r="CE250" s="278"/>
      <c r="CF250" s="278"/>
      <c r="CG250" s="278"/>
      <c r="CH250" s="278"/>
      <c r="CI250" s="278"/>
      <c r="CJ250" s="278"/>
      <c r="CK250" s="278"/>
      <c r="CL250" s="279"/>
      <c r="CM250" s="279"/>
      <c r="CN250" s="279"/>
      <c r="CO250" s="279"/>
      <c r="CP250" s="279"/>
      <c r="CQ250" s="279"/>
      <c r="CR250" s="279"/>
      <c r="CS250" s="279"/>
      <c r="CT250" s="279"/>
      <c r="CU250" s="279"/>
      <c r="CV250" s="279"/>
      <c r="CW250" s="279"/>
      <c r="CX250" s="279"/>
      <c r="CY250" s="279"/>
      <c r="CZ250" s="279"/>
      <c r="DA250" s="279"/>
      <c r="DB250" s="279"/>
      <c r="DC250" s="279"/>
      <c r="DD250" s="279"/>
      <c r="DE250" s="279"/>
      <c r="DF250" s="279"/>
      <c r="DG250" s="279"/>
      <c r="DH250" s="279"/>
      <c r="DI250" s="279"/>
      <c r="DJ250" s="279"/>
      <c r="DK250" s="279"/>
      <c r="DL250" s="279"/>
      <c r="DM250" s="279"/>
      <c r="DN250" s="279"/>
      <c r="DO250" s="279"/>
      <c r="DP250" s="279"/>
      <c r="DQ250" s="279"/>
      <c r="DR250" s="279"/>
      <c r="DS250" s="279"/>
      <c r="DT250" s="279"/>
      <c r="DU250" s="279"/>
    </row>
    <row r="251" spans="5:125">
      <c r="AM251" s="288">
        <f t="shared" si="30"/>
        <v>0</v>
      </c>
      <c r="AN251" s="202" t="str">
        <f t="shared" si="29"/>
        <v>EMA--</v>
      </c>
      <c r="AO251" s="278"/>
      <c r="AP251" s="278"/>
      <c r="AQ251" s="278"/>
      <c r="AR251" s="278"/>
      <c r="AS251" s="278"/>
      <c r="AT251" s="278"/>
      <c r="AU251" s="278"/>
      <c r="AV251" s="278"/>
      <c r="AW251" s="278"/>
      <c r="AX251" s="278"/>
      <c r="AY251" s="278"/>
      <c r="AZ251" s="278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78"/>
      <c r="BL251" s="278"/>
      <c r="BM251" s="278"/>
      <c r="BN251" s="278"/>
      <c r="BO251" s="278"/>
      <c r="BP251" s="278"/>
      <c r="BQ251" s="278"/>
      <c r="BR251" s="278"/>
      <c r="BS251" s="278"/>
      <c r="BT251" s="278"/>
      <c r="BU251" s="278"/>
      <c r="BV251" s="278"/>
      <c r="BW251" s="278"/>
      <c r="BX251" s="278"/>
      <c r="BY251" s="278"/>
      <c r="BZ251" s="278"/>
      <c r="CA251" s="278"/>
      <c r="CB251" s="278"/>
      <c r="CC251" s="278"/>
      <c r="CD251" s="278"/>
      <c r="CE251" s="278"/>
      <c r="CF251" s="278"/>
      <c r="CG251" s="278"/>
      <c r="CH251" s="278"/>
      <c r="CI251" s="278"/>
      <c r="CJ251" s="278"/>
      <c r="CK251" s="278"/>
      <c r="CL251" s="279"/>
      <c r="CM251" s="279"/>
      <c r="CN251" s="279"/>
      <c r="CO251" s="279"/>
      <c r="CP251" s="279"/>
      <c r="CQ251" s="279"/>
      <c r="CR251" s="279"/>
      <c r="CS251" s="279"/>
      <c r="CT251" s="279"/>
      <c r="CU251" s="279"/>
      <c r="CV251" s="279"/>
      <c r="CW251" s="279"/>
      <c r="CX251" s="279"/>
      <c r="CY251" s="279"/>
      <c r="CZ251" s="279"/>
      <c r="DA251" s="279"/>
      <c r="DB251" s="279"/>
      <c r="DC251" s="279"/>
      <c r="DD251" s="279"/>
      <c r="DE251" s="279"/>
      <c r="DF251" s="279"/>
      <c r="DG251" s="279"/>
      <c r="DH251" s="279"/>
      <c r="DI251" s="279"/>
      <c r="DJ251" s="279"/>
      <c r="DK251" s="279"/>
      <c r="DL251" s="279"/>
      <c r="DM251" s="279"/>
      <c r="DN251" s="279"/>
      <c r="DO251" s="279"/>
      <c r="DP251" s="279"/>
      <c r="DQ251" s="279"/>
      <c r="DR251" s="279"/>
      <c r="DS251" s="279"/>
      <c r="DT251" s="279"/>
      <c r="DU251" s="279"/>
    </row>
    <row r="252" spans="5:125">
      <c r="AM252" s="288">
        <f t="shared" si="30"/>
        <v>0</v>
      </c>
      <c r="AN252" s="202" t="str">
        <f t="shared" si="29"/>
        <v>EMA--</v>
      </c>
      <c r="AO252" s="278"/>
      <c r="AP252" s="278"/>
      <c r="AQ252" s="278"/>
      <c r="AR252" s="278"/>
      <c r="AS252" s="278"/>
      <c r="AT252" s="278"/>
      <c r="AU252" s="278"/>
      <c r="AV252" s="278"/>
      <c r="AW252" s="278"/>
      <c r="AX252" s="278"/>
      <c r="AY252" s="278"/>
      <c r="AZ252" s="278"/>
      <c r="BA252" s="278"/>
      <c r="BB252" s="278"/>
      <c r="BC252" s="278"/>
      <c r="BD252" s="278"/>
      <c r="BE252" s="278"/>
      <c r="BF252" s="278"/>
      <c r="BG252" s="278"/>
      <c r="BH252" s="278"/>
      <c r="BI252" s="278"/>
      <c r="BJ252" s="278"/>
      <c r="BK252" s="278"/>
      <c r="BL252" s="278"/>
      <c r="BM252" s="278"/>
      <c r="BN252" s="278"/>
      <c r="BO252" s="278"/>
      <c r="BP252" s="278"/>
      <c r="BQ252" s="278"/>
      <c r="BR252" s="278"/>
      <c r="BS252" s="278"/>
      <c r="BT252" s="278"/>
      <c r="BU252" s="278"/>
      <c r="BV252" s="278"/>
      <c r="BW252" s="278"/>
      <c r="BX252" s="278"/>
      <c r="BY252" s="278"/>
      <c r="BZ252" s="278"/>
      <c r="CA252" s="278"/>
      <c r="CB252" s="278"/>
      <c r="CC252" s="278"/>
      <c r="CD252" s="278"/>
      <c r="CE252" s="278"/>
      <c r="CF252" s="278"/>
      <c r="CG252" s="278"/>
      <c r="CH252" s="278"/>
      <c r="CI252" s="278"/>
      <c r="CJ252" s="278"/>
      <c r="CK252" s="278"/>
      <c r="CL252" s="279"/>
      <c r="CM252" s="279"/>
      <c r="CN252" s="279"/>
      <c r="CO252" s="279"/>
      <c r="CP252" s="279"/>
      <c r="CQ252" s="279"/>
      <c r="CR252" s="279"/>
      <c r="CS252" s="279"/>
      <c r="CT252" s="279"/>
      <c r="CU252" s="279"/>
      <c r="CV252" s="279"/>
      <c r="CW252" s="279"/>
      <c r="CX252" s="279"/>
      <c r="CY252" s="279"/>
      <c r="CZ252" s="279"/>
      <c r="DA252" s="279"/>
      <c r="DB252" s="279"/>
      <c r="DC252" s="279"/>
      <c r="DD252" s="279"/>
      <c r="DE252" s="279"/>
      <c r="DF252" s="279"/>
      <c r="DG252" s="279"/>
      <c r="DH252" s="279"/>
      <c r="DI252" s="279"/>
      <c r="DJ252" s="279"/>
      <c r="DK252" s="279"/>
      <c r="DL252" s="279"/>
      <c r="DM252" s="279"/>
      <c r="DN252" s="279"/>
      <c r="DO252" s="279"/>
      <c r="DP252" s="279"/>
      <c r="DQ252" s="279"/>
      <c r="DR252" s="279"/>
      <c r="DS252" s="279"/>
      <c r="DT252" s="279"/>
      <c r="DU252" s="279"/>
    </row>
    <row r="253" spans="5:125">
      <c r="AM253" s="288">
        <f t="shared" si="30"/>
        <v>0</v>
      </c>
      <c r="AN253" s="202" t="str">
        <f t="shared" si="29"/>
        <v>EMA--</v>
      </c>
      <c r="AO253" s="278"/>
      <c r="AP253" s="278"/>
      <c r="AQ253" s="278"/>
      <c r="AR253" s="278"/>
      <c r="AS253" s="278"/>
      <c r="AT253" s="278"/>
      <c r="AU253" s="278"/>
      <c r="AV253" s="278"/>
      <c r="AW253" s="278"/>
      <c r="AX253" s="278"/>
      <c r="AY253" s="278"/>
      <c r="AZ253" s="278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8"/>
      <c r="BM253" s="278"/>
      <c r="BN253" s="278"/>
      <c r="BO253" s="278"/>
      <c r="BP253" s="278"/>
      <c r="BQ253" s="278"/>
      <c r="BR253" s="278"/>
      <c r="BS253" s="278"/>
      <c r="BT253" s="278"/>
      <c r="BU253" s="278"/>
      <c r="BV253" s="278"/>
      <c r="BW253" s="278"/>
      <c r="BX253" s="278"/>
      <c r="BY253" s="278"/>
      <c r="BZ253" s="278"/>
      <c r="CA253" s="278"/>
      <c r="CB253" s="278"/>
      <c r="CC253" s="278"/>
      <c r="CD253" s="278"/>
      <c r="CE253" s="278"/>
      <c r="CF253" s="278"/>
      <c r="CG253" s="278"/>
      <c r="CH253" s="278"/>
      <c r="CI253" s="278"/>
      <c r="CJ253" s="278"/>
      <c r="CK253" s="278"/>
      <c r="CL253" s="279"/>
      <c r="CM253" s="279"/>
      <c r="CN253" s="279"/>
      <c r="CO253" s="279"/>
      <c r="CP253" s="279"/>
      <c r="CQ253" s="279"/>
      <c r="CR253" s="279"/>
      <c r="CS253" s="279"/>
      <c r="CT253" s="279"/>
      <c r="CU253" s="279"/>
      <c r="CV253" s="279"/>
      <c r="CW253" s="279"/>
      <c r="CX253" s="279"/>
      <c r="CY253" s="279"/>
      <c r="CZ253" s="279"/>
      <c r="DA253" s="279"/>
      <c r="DB253" s="279"/>
      <c r="DC253" s="279"/>
      <c r="DD253" s="279"/>
      <c r="DE253" s="279"/>
      <c r="DF253" s="279"/>
      <c r="DG253" s="279"/>
      <c r="DH253" s="279"/>
      <c r="DI253" s="279"/>
      <c r="DJ253" s="279"/>
      <c r="DK253" s="279"/>
      <c r="DL253" s="279"/>
      <c r="DM253" s="279"/>
      <c r="DN253" s="279"/>
      <c r="DO253" s="279"/>
      <c r="DP253" s="279"/>
      <c r="DQ253" s="279"/>
      <c r="DR253" s="279"/>
      <c r="DS253" s="279"/>
      <c r="DT253" s="279"/>
      <c r="DU253" s="279"/>
    </row>
    <row r="254" spans="5:125">
      <c r="AM254" s="288">
        <f t="shared" si="30"/>
        <v>0</v>
      </c>
      <c r="AN254" s="202" t="str">
        <f t="shared" si="29"/>
        <v>EMA--</v>
      </c>
      <c r="AO254" s="278"/>
      <c r="AP254" s="278"/>
      <c r="AQ254" s="278"/>
      <c r="AR254" s="278"/>
      <c r="AS254" s="278"/>
      <c r="AT254" s="278"/>
      <c r="AU254" s="278"/>
      <c r="AV254" s="278"/>
      <c r="AW254" s="278"/>
      <c r="AX254" s="278"/>
      <c r="AY254" s="278"/>
      <c r="AZ254" s="278"/>
      <c r="BA254" s="278"/>
      <c r="BB254" s="278"/>
      <c r="BC254" s="278"/>
      <c r="BD254" s="278"/>
      <c r="BE254" s="278"/>
      <c r="BF254" s="278"/>
      <c r="BG254" s="278"/>
      <c r="BH254" s="278"/>
      <c r="BI254" s="278"/>
      <c r="BJ254" s="278"/>
      <c r="BK254" s="278"/>
      <c r="BL254" s="278"/>
      <c r="BM254" s="278"/>
      <c r="BN254" s="278"/>
      <c r="BO254" s="278"/>
      <c r="BP254" s="278"/>
      <c r="BQ254" s="278"/>
      <c r="BR254" s="278"/>
      <c r="BS254" s="278"/>
      <c r="BT254" s="278"/>
      <c r="BU254" s="278"/>
      <c r="BV254" s="278"/>
      <c r="BW254" s="278"/>
      <c r="BX254" s="278"/>
      <c r="BY254" s="278"/>
      <c r="BZ254" s="278"/>
      <c r="CA254" s="278"/>
      <c r="CB254" s="278"/>
      <c r="CC254" s="278"/>
      <c r="CD254" s="278"/>
      <c r="CE254" s="278"/>
      <c r="CF254" s="278"/>
      <c r="CG254" s="278"/>
      <c r="CH254" s="278"/>
      <c r="CI254" s="278"/>
      <c r="CJ254" s="278"/>
      <c r="CK254" s="278"/>
      <c r="CL254" s="279"/>
      <c r="CM254" s="279"/>
      <c r="CN254" s="279"/>
      <c r="CO254" s="279"/>
      <c r="CP254" s="279"/>
      <c r="CQ254" s="279"/>
      <c r="CR254" s="279"/>
      <c r="CS254" s="279"/>
      <c r="CT254" s="279"/>
      <c r="CU254" s="279"/>
      <c r="CV254" s="279"/>
      <c r="CW254" s="279"/>
      <c r="CX254" s="279"/>
      <c r="CY254" s="279"/>
      <c r="CZ254" s="279"/>
      <c r="DA254" s="279"/>
      <c r="DB254" s="279"/>
      <c r="DC254" s="279"/>
      <c r="DD254" s="279"/>
      <c r="DE254" s="279"/>
      <c r="DF254" s="279"/>
      <c r="DG254" s="279"/>
      <c r="DH254" s="279"/>
      <c r="DI254" s="279"/>
      <c r="DJ254" s="279"/>
      <c r="DK254" s="279"/>
      <c r="DL254" s="279"/>
      <c r="DM254" s="279"/>
      <c r="DN254" s="279"/>
      <c r="DO254" s="279"/>
      <c r="DP254" s="279"/>
      <c r="DQ254" s="279"/>
      <c r="DR254" s="279"/>
      <c r="DS254" s="279"/>
      <c r="DT254" s="279"/>
      <c r="DU254" s="279"/>
    </row>
    <row r="255" spans="5:125">
      <c r="AM255" s="288">
        <f t="shared" si="30"/>
        <v>0</v>
      </c>
      <c r="AN255" s="202" t="str">
        <f t="shared" si="29"/>
        <v>EMA--</v>
      </c>
      <c r="AO255" s="278"/>
      <c r="AP255" s="278"/>
      <c r="AQ255" s="278"/>
      <c r="AR255" s="278"/>
      <c r="AS255" s="278"/>
      <c r="AT255" s="278"/>
      <c r="AU255" s="278"/>
      <c r="AV255" s="278"/>
      <c r="AW255" s="278"/>
      <c r="AX255" s="278"/>
      <c r="AY255" s="278"/>
      <c r="AZ255" s="278"/>
      <c r="BA255" s="278"/>
      <c r="BB255" s="278"/>
      <c r="BC255" s="278"/>
      <c r="BD255" s="278"/>
      <c r="BE255" s="278"/>
      <c r="BF255" s="278"/>
      <c r="BG255" s="278"/>
      <c r="BH255" s="278"/>
      <c r="BI255" s="278"/>
      <c r="BJ255" s="278"/>
      <c r="BK255" s="278"/>
      <c r="BL255" s="278"/>
      <c r="BM255" s="278"/>
      <c r="BN255" s="278"/>
      <c r="BO255" s="278"/>
      <c r="BP255" s="278"/>
      <c r="BQ255" s="278"/>
      <c r="BR255" s="278"/>
      <c r="BS255" s="278"/>
      <c r="BT255" s="278"/>
      <c r="BU255" s="278"/>
      <c r="BV255" s="278"/>
      <c r="BW255" s="278"/>
      <c r="BX255" s="278"/>
      <c r="BY255" s="278"/>
      <c r="BZ255" s="278"/>
      <c r="CA255" s="278"/>
      <c r="CB255" s="278"/>
      <c r="CC255" s="278"/>
      <c r="CD255" s="278"/>
      <c r="CE255" s="278"/>
      <c r="CF255" s="278"/>
      <c r="CG255" s="278"/>
      <c r="CH255" s="278"/>
      <c r="CI255" s="278"/>
      <c r="CJ255" s="278"/>
      <c r="CK255" s="278"/>
      <c r="CL255" s="279"/>
      <c r="CM255" s="279"/>
      <c r="CN255" s="279"/>
      <c r="CO255" s="279"/>
      <c r="CP255" s="279"/>
      <c r="CQ255" s="279"/>
      <c r="CR255" s="279"/>
      <c r="CS255" s="279"/>
      <c r="CT255" s="279"/>
      <c r="CU255" s="279"/>
      <c r="CV255" s="279"/>
      <c r="CW255" s="279"/>
      <c r="CX255" s="279"/>
      <c r="CY255" s="279"/>
      <c r="CZ255" s="279"/>
      <c r="DA255" s="279"/>
      <c r="DB255" s="279"/>
      <c r="DC255" s="279"/>
      <c r="DD255" s="279"/>
      <c r="DE255" s="279"/>
      <c r="DF255" s="279"/>
      <c r="DG255" s="279"/>
      <c r="DH255" s="279"/>
      <c r="DI255" s="279"/>
      <c r="DJ255" s="279"/>
      <c r="DK255" s="279"/>
      <c r="DL255" s="279"/>
      <c r="DM255" s="279"/>
      <c r="DN255" s="279"/>
      <c r="DO255" s="279"/>
      <c r="DP255" s="279"/>
      <c r="DQ255" s="279"/>
      <c r="DR255" s="279"/>
      <c r="DS255" s="279"/>
      <c r="DT255" s="279"/>
      <c r="DU255" s="279"/>
    </row>
    <row r="256" spans="5:125">
      <c r="AM256" s="288">
        <f t="shared" si="30"/>
        <v>0</v>
      </c>
      <c r="AN256" s="202" t="str">
        <f t="shared" si="29"/>
        <v>EMA--</v>
      </c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8"/>
      <c r="BM256" s="278"/>
      <c r="BN256" s="278"/>
      <c r="BO256" s="278"/>
      <c r="BP256" s="278"/>
      <c r="BQ256" s="278"/>
      <c r="BR256" s="278"/>
      <c r="BS256" s="278"/>
      <c r="BT256" s="278"/>
      <c r="BU256" s="278"/>
      <c r="BV256" s="278"/>
      <c r="BW256" s="278"/>
      <c r="BX256" s="278"/>
      <c r="BY256" s="278"/>
      <c r="BZ256" s="278"/>
      <c r="CA256" s="278"/>
      <c r="CB256" s="278"/>
      <c r="CC256" s="278"/>
      <c r="CD256" s="278"/>
      <c r="CE256" s="278"/>
      <c r="CF256" s="278"/>
      <c r="CG256" s="278"/>
      <c r="CH256" s="278"/>
      <c r="CI256" s="278"/>
      <c r="CJ256" s="278"/>
      <c r="CK256" s="278"/>
      <c r="CL256" s="279"/>
      <c r="CM256" s="279"/>
      <c r="CN256" s="279"/>
      <c r="CO256" s="279"/>
      <c r="CP256" s="279"/>
      <c r="CQ256" s="279"/>
      <c r="CR256" s="279"/>
      <c r="CS256" s="279"/>
      <c r="CT256" s="279"/>
      <c r="CU256" s="279"/>
      <c r="CV256" s="279"/>
      <c r="CW256" s="279"/>
      <c r="CX256" s="279"/>
      <c r="CY256" s="279"/>
      <c r="CZ256" s="279"/>
      <c r="DA256" s="279"/>
      <c r="DB256" s="279"/>
      <c r="DC256" s="279"/>
      <c r="DD256" s="279"/>
      <c r="DE256" s="279"/>
      <c r="DF256" s="279"/>
      <c r="DG256" s="279"/>
      <c r="DH256" s="279"/>
      <c r="DI256" s="279"/>
      <c r="DJ256" s="279"/>
      <c r="DK256" s="279"/>
      <c r="DL256" s="279"/>
      <c r="DM256" s="279"/>
      <c r="DN256" s="279"/>
      <c r="DO256" s="279"/>
      <c r="DP256" s="279"/>
      <c r="DQ256" s="279"/>
      <c r="DR256" s="279"/>
      <c r="DS256" s="279"/>
      <c r="DT256" s="279"/>
      <c r="DU256" s="279"/>
    </row>
    <row r="257" spans="39:125">
      <c r="AM257" s="288">
        <f t="shared" si="30"/>
        <v>0</v>
      </c>
      <c r="AN257" s="202" t="str">
        <f t="shared" si="29"/>
        <v>EMA--</v>
      </c>
      <c r="AO257" s="278"/>
      <c r="AP257" s="278"/>
      <c r="AQ257" s="278"/>
      <c r="AR257" s="278"/>
      <c r="AS257" s="278"/>
      <c r="AT257" s="278"/>
      <c r="AU257" s="278"/>
      <c r="AV257" s="278"/>
      <c r="AW257" s="278"/>
      <c r="AX257" s="278"/>
      <c r="AY257" s="278"/>
      <c r="AZ257" s="278"/>
      <c r="BA257" s="278"/>
      <c r="BB257" s="278"/>
      <c r="BC257" s="278"/>
      <c r="BD257" s="278"/>
      <c r="BE257" s="278"/>
      <c r="BF257" s="278"/>
      <c r="BG257" s="278"/>
      <c r="BH257" s="278"/>
      <c r="BI257" s="278"/>
      <c r="BJ257" s="278"/>
      <c r="BK257" s="278"/>
      <c r="BL257" s="278"/>
      <c r="BM257" s="278"/>
      <c r="BN257" s="278"/>
      <c r="BO257" s="278"/>
      <c r="BP257" s="278"/>
      <c r="BQ257" s="278"/>
      <c r="BR257" s="278"/>
      <c r="BS257" s="278"/>
      <c r="BT257" s="278"/>
      <c r="BU257" s="278"/>
      <c r="BV257" s="278"/>
      <c r="BW257" s="278"/>
      <c r="BX257" s="278"/>
      <c r="BY257" s="278"/>
      <c r="BZ257" s="278"/>
      <c r="CA257" s="278"/>
      <c r="CB257" s="278"/>
      <c r="CC257" s="278"/>
      <c r="CD257" s="278"/>
      <c r="CE257" s="278"/>
      <c r="CF257" s="278"/>
      <c r="CG257" s="278"/>
      <c r="CH257" s="278"/>
      <c r="CI257" s="278"/>
      <c r="CJ257" s="278"/>
      <c r="CK257" s="278"/>
      <c r="CL257" s="279"/>
      <c r="CM257" s="279"/>
      <c r="CN257" s="279"/>
      <c r="CO257" s="279"/>
      <c r="CP257" s="279"/>
      <c r="CQ257" s="279"/>
      <c r="CR257" s="279"/>
      <c r="CS257" s="279"/>
      <c r="CT257" s="279"/>
      <c r="CU257" s="279"/>
      <c r="CV257" s="279"/>
      <c r="CW257" s="279"/>
      <c r="CX257" s="279"/>
      <c r="CY257" s="279"/>
      <c r="CZ257" s="279"/>
      <c r="DA257" s="279"/>
      <c r="DB257" s="279"/>
      <c r="DC257" s="279"/>
      <c r="DD257" s="279"/>
      <c r="DE257" s="279"/>
      <c r="DF257" s="279"/>
      <c r="DG257" s="279"/>
      <c r="DH257" s="279"/>
      <c r="DI257" s="279"/>
      <c r="DJ257" s="279"/>
      <c r="DK257" s="279"/>
      <c r="DL257" s="279"/>
      <c r="DM257" s="279"/>
      <c r="DN257" s="279"/>
      <c r="DO257" s="279"/>
      <c r="DP257" s="279"/>
      <c r="DQ257" s="279"/>
      <c r="DR257" s="279"/>
      <c r="DS257" s="279"/>
      <c r="DT257" s="279"/>
      <c r="DU257" s="279"/>
    </row>
    <row r="258" spans="39:125">
      <c r="AM258" s="288">
        <f t="shared" si="30"/>
        <v>0</v>
      </c>
      <c r="AN258" s="202" t="str">
        <f t="shared" si="29"/>
        <v>EMA--</v>
      </c>
      <c r="AO258" s="278"/>
      <c r="AP258" s="278"/>
      <c r="AQ258" s="278"/>
      <c r="AR258" s="278"/>
      <c r="AS258" s="278"/>
      <c r="AT258" s="278"/>
      <c r="AU258" s="278"/>
      <c r="AV258" s="278"/>
      <c r="AW258" s="278"/>
      <c r="AX258" s="278"/>
      <c r="AY258" s="278"/>
      <c r="AZ258" s="278"/>
      <c r="BA258" s="278"/>
      <c r="BB258" s="278"/>
      <c r="BC258" s="278"/>
      <c r="BD258" s="278"/>
      <c r="BE258" s="278"/>
      <c r="BF258" s="278"/>
      <c r="BG258" s="278"/>
      <c r="BH258" s="278"/>
      <c r="BI258" s="278"/>
      <c r="BJ258" s="278"/>
      <c r="BK258" s="278"/>
      <c r="BL258" s="278"/>
      <c r="BM258" s="278"/>
      <c r="BN258" s="278"/>
      <c r="BO258" s="278"/>
      <c r="BP258" s="278"/>
      <c r="BQ258" s="278"/>
      <c r="BR258" s="278"/>
      <c r="BS258" s="278"/>
      <c r="BT258" s="278"/>
      <c r="BU258" s="278"/>
      <c r="BV258" s="278"/>
      <c r="BW258" s="278"/>
      <c r="BX258" s="278"/>
      <c r="BY258" s="278"/>
      <c r="BZ258" s="278"/>
      <c r="CA258" s="278"/>
      <c r="CB258" s="278"/>
      <c r="CC258" s="278"/>
      <c r="CD258" s="278"/>
      <c r="CE258" s="278"/>
      <c r="CF258" s="278"/>
      <c r="CG258" s="278"/>
      <c r="CH258" s="278"/>
      <c r="CI258" s="278"/>
      <c r="CJ258" s="278"/>
      <c r="CK258" s="278"/>
      <c r="CL258" s="279"/>
      <c r="CM258" s="279"/>
      <c r="CN258" s="279"/>
      <c r="CO258" s="279"/>
      <c r="CP258" s="279"/>
      <c r="CQ258" s="279"/>
      <c r="CR258" s="279"/>
      <c r="CS258" s="279"/>
      <c r="CT258" s="279"/>
      <c r="CU258" s="279"/>
      <c r="CV258" s="279"/>
      <c r="CW258" s="279"/>
      <c r="CX258" s="279"/>
      <c r="CY258" s="279"/>
      <c r="CZ258" s="279"/>
      <c r="DA258" s="279"/>
      <c r="DB258" s="279"/>
      <c r="DC258" s="279"/>
      <c r="DD258" s="279"/>
      <c r="DE258" s="279"/>
      <c r="DF258" s="279"/>
      <c r="DG258" s="279"/>
      <c r="DH258" s="279"/>
      <c r="DI258" s="279"/>
      <c r="DJ258" s="279"/>
      <c r="DK258" s="279"/>
      <c r="DL258" s="279"/>
      <c r="DM258" s="279"/>
      <c r="DN258" s="279"/>
      <c r="DO258" s="279"/>
      <c r="DP258" s="279"/>
      <c r="DQ258" s="279"/>
      <c r="DR258" s="279"/>
      <c r="DS258" s="279"/>
      <c r="DT258" s="279"/>
      <c r="DU258" s="279"/>
    </row>
    <row r="259" spans="39:125">
      <c r="AM259" s="288">
        <f t="shared" si="30"/>
        <v>0</v>
      </c>
      <c r="AN259" s="202" t="str">
        <f t="shared" si="29"/>
        <v>EMA--</v>
      </c>
      <c r="AO259" s="278"/>
      <c r="AP259" s="278"/>
      <c r="AQ259" s="278"/>
      <c r="AR259" s="278"/>
      <c r="AS259" s="278"/>
      <c r="AT259" s="278"/>
      <c r="AU259" s="278"/>
      <c r="AV259" s="278"/>
      <c r="AW259" s="278"/>
      <c r="AX259" s="278"/>
      <c r="AY259" s="278"/>
      <c r="AZ259" s="278"/>
      <c r="BA259" s="278"/>
      <c r="BB259" s="278"/>
      <c r="BC259" s="278"/>
      <c r="BD259" s="278"/>
      <c r="BE259" s="278"/>
      <c r="BF259" s="278"/>
      <c r="BG259" s="278"/>
      <c r="BH259" s="278"/>
      <c r="BI259" s="278"/>
      <c r="BJ259" s="278"/>
      <c r="BK259" s="278"/>
      <c r="BL259" s="278"/>
      <c r="BM259" s="278"/>
      <c r="BN259" s="278"/>
      <c r="BO259" s="278"/>
      <c r="BP259" s="278"/>
      <c r="BQ259" s="278"/>
      <c r="BR259" s="278"/>
      <c r="BS259" s="278"/>
      <c r="BT259" s="278"/>
      <c r="BU259" s="278"/>
      <c r="BV259" s="278"/>
      <c r="BW259" s="278"/>
      <c r="BX259" s="278"/>
      <c r="BY259" s="278"/>
      <c r="BZ259" s="278"/>
      <c r="CA259" s="278"/>
      <c r="CB259" s="278"/>
      <c r="CC259" s="278"/>
      <c r="CD259" s="278"/>
      <c r="CE259" s="278"/>
      <c r="CF259" s="278"/>
      <c r="CG259" s="278"/>
      <c r="CH259" s="278"/>
      <c r="CI259" s="278"/>
      <c r="CJ259" s="278"/>
      <c r="CK259" s="278"/>
      <c r="CL259" s="279"/>
      <c r="CM259" s="279"/>
      <c r="CN259" s="279"/>
      <c r="CO259" s="279"/>
      <c r="CP259" s="279"/>
      <c r="CQ259" s="279"/>
      <c r="CR259" s="279"/>
      <c r="CS259" s="279"/>
      <c r="CT259" s="279"/>
      <c r="CU259" s="279"/>
      <c r="CV259" s="279"/>
      <c r="CW259" s="279"/>
      <c r="CX259" s="279"/>
      <c r="CY259" s="279"/>
      <c r="CZ259" s="279"/>
      <c r="DA259" s="279"/>
      <c r="DB259" s="279"/>
      <c r="DC259" s="279"/>
      <c r="DD259" s="279"/>
      <c r="DE259" s="279"/>
      <c r="DF259" s="279"/>
      <c r="DG259" s="279"/>
      <c r="DH259" s="279"/>
      <c r="DI259" s="279"/>
      <c r="DJ259" s="279"/>
      <c r="DK259" s="279"/>
      <c r="DL259" s="279"/>
      <c r="DM259" s="279"/>
      <c r="DN259" s="279"/>
      <c r="DO259" s="279"/>
      <c r="DP259" s="279"/>
      <c r="DQ259" s="279"/>
      <c r="DR259" s="279"/>
      <c r="DS259" s="279"/>
      <c r="DT259" s="279"/>
      <c r="DU259" s="279"/>
    </row>
    <row r="260" spans="39:125">
      <c r="AM260" s="288">
        <f t="shared" si="30"/>
        <v>0</v>
      </c>
      <c r="AN260" s="202" t="str">
        <f t="shared" si="29"/>
        <v>EMA--</v>
      </c>
      <c r="AO260" s="278"/>
      <c r="AP260" s="278"/>
      <c r="AQ260" s="278"/>
      <c r="AR260" s="278"/>
      <c r="AS260" s="278"/>
      <c r="AT260" s="278"/>
      <c r="AU260" s="278"/>
      <c r="AV260" s="278"/>
      <c r="AW260" s="278"/>
      <c r="AX260" s="278"/>
      <c r="AY260" s="278"/>
      <c r="AZ260" s="278"/>
      <c r="BA260" s="278"/>
      <c r="BB260" s="278"/>
      <c r="BC260" s="278"/>
      <c r="BD260" s="278"/>
      <c r="BE260" s="278"/>
      <c r="BF260" s="278"/>
      <c r="BG260" s="278"/>
      <c r="BH260" s="278"/>
      <c r="BI260" s="278"/>
      <c r="BJ260" s="278"/>
      <c r="BK260" s="278"/>
      <c r="BL260" s="278"/>
      <c r="BM260" s="278"/>
      <c r="BN260" s="278"/>
      <c r="BO260" s="278"/>
      <c r="BP260" s="278"/>
      <c r="BQ260" s="278"/>
      <c r="BR260" s="278"/>
      <c r="BS260" s="278"/>
      <c r="BT260" s="278"/>
      <c r="BU260" s="278"/>
      <c r="BV260" s="278"/>
      <c r="BW260" s="278"/>
      <c r="BX260" s="278"/>
      <c r="BY260" s="278"/>
      <c r="BZ260" s="278"/>
      <c r="CA260" s="278"/>
      <c r="CB260" s="278"/>
      <c r="CC260" s="278"/>
      <c r="CD260" s="278"/>
      <c r="CE260" s="278"/>
      <c r="CF260" s="278"/>
      <c r="CG260" s="278"/>
      <c r="CH260" s="278"/>
      <c r="CI260" s="278"/>
      <c r="CJ260" s="278"/>
      <c r="CK260" s="278"/>
      <c r="CL260" s="279"/>
      <c r="CM260" s="279"/>
      <c r="CN260" s="279"/>
      <c r="CO260" s="279"/>
      <c r="CP260" s="279"/>
      <c r="CQ260" s="279"/>
      <c r="CR260" s="279"/>
      <c r="CS260" s="279"/>
      <c r="CT260" s="279"/>
      <c r="CU260" s="279"/>
      <c r="CV260" s="279"/>
      <c r="CW260" s="279"/>
      <c r="CX260" s="279"/>
      <c r="CY260" s="279"/>
      <c r="CZ260" s="279"/>
      <c r="DA260" s="279"/>
      <c r="DB260" s="279"/>
      <c r="DC260" s="279"/>
      <c r="DD260" s="279"/>
      <c r="DE260" s="279"/>
      <c r="DF260" s="279"/>
      <c r="DG260" s="279"/>
      <c r="DH260" s="279"/>
      <c r="DI260" s="279"/>
      <c r="DJ260" s="279"/>
      <c r="DK260" s="279"/>
      <c r="DL260" s="279"/>
      <c r="DM260" s="279"/>
      <c r="DN260" s="279"/>
      <c r="DO260" s="279"/>
      <c r="DP260" s="279"/>
      <c r="DQ260" s="279"/>
      <c r="DR260" s="279"/>
      <c r="DS260" s="279"/>
      <c r="DT260" s="279"/>
      <c r="DU260" s="279"/>
    </row>
    <row r="261" spans="39:125">
      <c r="AM261" s="288">
        <f t="shared" si="30"/>
        <v>0</v>
      </c>
      <c r="AN261" s="202" t="str">
        <f t="shared" si="29"/>
        <v>EMA--</v>
      </c>
      <c r="AO261" s="278"/>
      <c r="AP261" s="278"/>
      <c r="AQ261" s="278"/>
      <c r="AR261" s="278"/>
      <c r="AS261" s="278"/>
      <c r="AT261" s="278"/>
      <c r="AU261" s="278"/>
      <c r="AV261" s="278"/>
      <c r="AW261" s="278"/>
      <c r="AX261" s="278"/>
      <c r="AY261" s="278"/>
      <c r="AZ261" s="278"/>
      <c r="BA261" s="278"/>
      <c r="BB261" s="278"/>
      <c r="BC261" s="278"/>
      <c r="BD261" s="278"/>
      <c r="BE261" s="278"/>
      <c r="BF261" s="278"/>
      <c r="BG261" s="278"/>
      <c r="BH261" s="278"/>
      <c r="BI261" s="278"/>
      <c r="BJ261" s="278"/>
      <c r="BK261" s="278"/>
      <c r="BL261" s="278"/>
      <c r="BM261" s="278"/>
      <c r="BN261" s="278"/>
      <c r="BO261" s="278"/>
      <c r="BP261" s="278"/>
      <c r="BQ261" s="278"/>
      <c r="BR261" s="278"/>
      <c r="BS261" s="278"/>
      <c r="BT261" s="278"/>
      <c r="BU261" s="278"/>
      <c r="BV261" s="278"/>
      <c r="BW261" s="278"/>
      <c r="BX261" s="278"/>
      <c r="BY261" s="278"/>
      <c r="BZ261" s="278"/>
      <c r="CA261" s="278"/>
      <c r="CB261" s="278"/>
      <c r="CC261" s="278"/>
      <c r="CD261" s="278"/>
      <c r="CE261" s="278"/>
      <c r="CF261" s="278"/>
      <c r="CG261" s="278"/>
      <c r="CH261" s="278"/>
      <c r="CI261" s="278"/>
      <c r="CJ261" s="278"/>
      <c r="CK261" s="278"/>
      <c r="CL261" s="279"/>
      <c r="CM261" s="279"/>
      <c r="CN261" s="279"/>
      <c r="CO261" s="279"/>
      <c r="CP261" s="279"/>
      <c r="CQ261" s="279"/>
      <c r="CR261" s="279"/>
      <c r="CS261" s="279"/>
      <c r="CT261" s="279"/>
      <c r="CU261" s="279"/>
      <c r="CV261" s="279"/>
      <c r="CW261" s="279"/>
      <c r="CX261" s="279"/>
      <c r="CY261" s="279"/>
      <c r="CZ261" s="279"/>
      <c r="DA261" s="279"/>
      <c r="DB261" s="279"/>
      <c r="DC261" s="279"/>
      <c r="DD261" s="279"/>
      <c r="DE261" s="279"/>
      <c r="DF261" s="279"/>
      <c r="DG261" s="279"/>
      <c r="DH261" s="279"/>
      <c r="DI261" s="279"/>
      <c r="DJ261" s="279"/>
      <c r="DK261" s="279"/>
      <c r="DL261" s="279"/>
      <c r="DM261" s="279"/>
      <c r="DN261" s="279"/>
      <c r="DO261" s="279"/>
      <c r="DP261" s="279"/>
      <c r="DQ261" s="279"/>
      <c r="DR261" s="279"/>
      <c r="DS261" s="279"/>
      <c r="DT261" s="279"/>
      <c r="DU261" s="279"/>
    </row>
    <row r="262" spans="39:125">
      <c r="AM262" s="288">
        <f t="shared" si="30"/>
        <v>0</v>
      </c>
      <c r="AN262" s="202" t="str">
        <f t="shared" si="29"/>
        <v>EMA--</v>
      </c>
      <c r="AO262" s="278"/>
      <c r="AP262" s="278"/>
      <c r="AQ262" s="278"/>
      <c r="AR262" s="278"/>
      <c r="AS262" s="278"/>
      <c r="AT262" s="278"/>
      <c r="AU262" s="278"/>
      <c r="AV262" s="278"/>
      <c r="AW262" s="278"/>
      <c r="AX262" s="278"/>
      <c r="AY262" s="278"/>
      <c r="AZ262" s="278"/>
      <c r="BA262" s="278"/>
      <c r="BB262" s="278"/>
      <c r="BC262" s="278"/>
      <c r="BD262" s="278"/>
      <c r="BE262" s="278"/>
      <c r="BF262" s="278"/>
      <c r="BG262" s="278"/>
      <c r="BH262" s="278"/>
      <c r="BI262" s="278"/>
      <c r="BJ262" s="278"/>
      <c r="BK262" s="278"/>
      <c r="BL262" s="278"/>
      <c r="BM262" s="278"/>
      <c r="BN262" s="278"/>
      <c r="BO262" s="278"/>
      <c r="BP262" s="278"/>
      <c r="BQ262" s="278"/>
      <c r="BR262" s="278"/>
      <c r="BS262" s="278"/>
      <c r="BT262" s="278"/>
      <c r="BU262" s="278"/>
      <c r="BV262" s="278"/>
      <c r="BW262" s="278"/>
      <c r="BX262" s="278"/>
      <c r="BY262" s="278"/>
      <c r="BZ262" s="278"/>
      <c r="CA262" s="278"/>
      <c r="CB262" s="278"/>
      <c r="CC262" s="278"/>
      <c r="CD262" s="278"/>
      <c r="CE262" s="278"/>
      <c r="CF262" s="278"/>
      <c r="CG262" s="278"/>
      <c r="CH262" s="278"/>
      <c r="CI262" s="278"/>
      <c r="CJ262" s="278"/>
      <c r="CK262" s="278"/>
      <c r="CL262" s="279"/>
      <c r="CM262" s="279"/>
      <c r="CN262" s="279"/>
      <c r="CO262" s="279"/>
      <c r="CP262" s="279"/>
      <c r="CQ262" s="279"/>
      <c r="CR262" s="279"/>
      <c r="CS262" s="279"/>
      <c r="CT262" s="279"/>
      <c r="CU262" s="279"/>
      <c r="CV262" s="279"/>
      <c r="CW262" s="279"/>
      <c r="CX262" s="279"/>
      <c r="CY262" s="279"/>
      <c r="CZ262" s="279"/>
      <c r="DA262" s="279"/>
      <c r="DB262" s="279"/>
      <c r="DC262" s="279"/>
      <c r="DD262" s="279"/>
      <c r="DE262" s="279"/>
      <c r="DF262" s="279"/>
      <c r="DG262" s="279"/>
      <c r="DH262" s="279"/>
      <c r="DI262" s="279"/>
      <c r="DJ262" s="279"/>
      <c r="DK262" s="279"/>
      <c r="DL262" s="279"/>
      <c r="DM262" s="279"/>
      <c r="DN262" s="279"/>
      <c r="DO262" s="279"/>
      <c r="DP262" s="279"/>
      <c r="DQ262" s="279"/>
      <c r="DR262" s="279"/>
      <c r="DS262" s="279"/>
      <c r="DT262" s="279"/>
      <c r="DU262" s="279"/>
    </row>
    <row r="263" spans="39:125">
      <c r="AM263" s="288">
        <f t="shared" si="30"/>
        <v>0</v>
      </c>
      <c r="AN263" s="202" t="str">
        <f t="shared" si="29"/>
        <v>EMA--</v>
      </c>
      <c r="AO263" s="278"/>
      <c r="AP263" s="278"/>
      <c r="AQ263" s="278"/>
      <c r="AR263" s="278"/>
      <c r="AS263" s="278"/>
      <c r="AT263" s="278"/>
      <c r="AU263" s="278"/>
      <c r="AV263" s="278"/>
      <c r="AW263" s="278"/>
      <c r="AX263" s="278"/>
      <c r="AY263" s="278"/>
      <c r="AZ263" s="278"/>
      <c r="BA263" s="278"/>
      <c r="BB263" s="278"/>
      <c r="BC263" s="278"/>
      <c r="BD263" s="278"/>
      <c r="BE263" s="278"/>
      <c r="BF263" s="278"/>
      <c r="BG263" s="278"/>
      <c r="BH263" s="278"/>
      <c r="BI263" s="278"/>
      <c r="BJ263" s="278"/>
      <c r="BK263" s="278"/>
      <c r="BL263" s="278"/>
      <c r="BM263" s="278"/>
      <c r="BN263" s="278"/>
      <c r="BO263" s="278"/>
      <c r="BP263" s="278"/>
      <c r="BQ263" s="278"/>
      <c r="BR263" s="278"/>
      <c r="BS263" s="278"/>
      <c r="BT263" s="278"/>
      <c r="BU263" s="278"/>
      <c r="BV263" s="278"/>
      <c r="BW263" s="278"/>
      <c r="BX263" s="278"/>
      <c r="BY263" s="278"/>
      <c r="BZ263" s="278"/>
      <c r="CA263" s="278"/>
      <c r="CB263" s="278"/>
      <c r="CC263" s="278"/>
      <c r="CD263" s="278"/>
      <c r="CE263" s="278"/>
      <c r="CF263" s="278"/>
      <c r="CG263" s="278"/>
      <c r="CH263" s="278"/>
      <c r="CI263" s="278"/>
      <c r="CJ263" s="278"/>
      <c r="CK263" s="278"/>
      <c r="CL263" s="279"/>
      <c r="CM263" s="279"/>
      <c r="CN263" s="279"/>
      <c r="CO263" s="279"/>
      <c r="CP263" s="279"/>
      <c r="CQ263" s="279"/>
      <c r="CR263" s="279"/>
      <c r="CS263" s="279"/>
      <c r="CT263" s="279"/>
      <c r="CU263" s="279"/>
      <c r="CV263" s="279"/>
      <c r="CW263" s="279"/>
      <c r="CX263" s="279"/>
      <c r="CY263" s="279"/>
      <c r="CZ263" s="279"/>
      <c r="DA263" s="279"/>
      <c r="DB263" s="279"/>
      <c r="DC263" s="279"/>
      <c r="DD263" s="279"/>
      <c r="DE263" s="279"/>
      <c r="DF263" s="279"/>
      <c r="DG263" s="279"/>
      <c r="DH263" s="279"/>
      <c r="DI263" s="279"/>
      <c r="DJ263" s="279"/>
      <c r="DK263" s="279"/>
      <c r="DL263" s="279"/>
      <c r="DM263" s="279"/>
      <c r="DN263" s="279"/>
      <c r="DO263" s="279"/>
      <c r="DP263" s="279"/>
      <c r="DQ263" s="279"/>
      <c r="DR263" s="279"/>
      <c r="DS263" s="279"/>
      <c r="DT263" s="279"/>
      <c r="DU263" s="279"/>
    </row>
    <row r="264" spans="39:125">
      <c r="AM264" s="288">
        <f t="shared" si="30"/>
        <v>0</v>
      </c>
      <c r="AN264" s="202" t="str">
        <f t="shared" si="29"/>
        <v>EMA--</v>
      </c>
      <c r="AO264" s="278"/>
      <c r="AP264" s="278"/>
      <c r="AQ264" s="278"/>
      <c r="AR264" s="278"/>
      <c r="AS264" s="278"/>
      <c r="AT264" s="278"/>
      <c r="AU264" s="278"/>
      <c r="AV264" s="278"/>
      <c r="AW264" s="278"/>
      <c r="AX264" s="278"/>
      <c r="AY264" s="278"/>
      <c r="AZ264" s="278"/>
      <c r="BA264" s="278"/>
      <c r="BB264" s="278"/>
      <c r="BC264" s="278"/>
      <c r="BD264" s="278"/>
      <c r="BE264" s="278"/>
      <c r="BF264" s="278"/>
      <c r="BG264" s="278"/>
      <c r="BH264" s="278"/>
      <c r="BI264" s="278"/>
      <c r="BJ264" s="278"/>
      <c r="BK264" s="278"/>
      <c r="BL264" s="278"/>
      <c r="BM264" s="278"/>
      <c r="BN264" s="278"/>
      <c r="BO264" s="278"/>
      <c r="BP264" s="278"/>
      <c r="BQ264" s="278"/>
      <c r="BR264" s="278"/>
      <c r="BS264" s="278"/>
      <c r="BT264" s="278"/>
      <c r="BU264" s="278"/>
      <c r="BV264" s="278"/>
      <c r="BW264" s="278"/>
      <c r="BX264" s="278"/>
      <c r="BY264" s="278"/>
      <c r="BZ264" s="278"/>
      <c r="CA264" s="278"/>
      <c r="CB264" s="278"/>
      <c r="CC264" s="278"/>
      <c r="CD264" s="278"/>
      <c r="CE264" s="278"/>
      <c r="CF264" s="278"/>
      <c r="CG264" s="278"/>
      <c r="CH264" s="278"/>
      <c r="CI264" s="278"/>
      <c r="CJ264" s="278"/>
      <c r="CK264" s="278"/>
      <c r="CL264" s="279"/>
      <c r="CM264" s="279"/>
      <c r="CN264" s="279"/>
      <c r="CO264" s="279"/>
      <c r="CP264" s="279"/>
      <c r="CQ264" s="279"/>
      <c r="CR264" s="279"/>
      <c r="CS264" s="279"/>
      <c r="CT264" s="279"/>
      <c r="CU264" s="279"/>
      <c r="CV264" s="279"/>
      <c r="CW264" s="279"/>
      <c r="CX264" s="279"/>
      <c r="CY264" s="279"/>
      <c r="CZ264" s="279"/>
      <c r="DA264" s="279"/>
      <c r="DB264" s="279"/>
      <c r="DC264" s="279"/>
      <c r="DD264" s="279"/>
      <c r="DE264" s="279"/>
      <c r="DF264" s="279"/>
      <c r="DG264" s="279"/>
      <c r="DH264" s="279"/>
      <c r="DI264" s="279"/>
      <c r="DJ264" s="279"/>
      <c r="DK264" s="279"/>
      <c r="DL264" s="279"/>
      <c r="DM264" s="279"/>
      <c r="DN264" s="279"/>
      <c r="DO264" s="279"/>
      <c r="DP264" s="279"/>
      <c r="DQ264" s="279"/>
      <c r="DR264" s="279"/>
      <c r="DS264" s="279"/>
      <c r="DT264" s="279"/>
      <c r="DU264" s="279"/>
    </row>
    <row r="265" spans="39:125">
      <c r="AM265" s="288">
        <f t="shared" si="30"/>
        <v>0</v>
      </c>
      <c r="AN265" s="202" t="str">
        <f t="shared" si="29"/>
        <v>EMA--</v>
      </c>
      <c r="AO265" s="278"/>
      <c r="AP265" s="278"/>
      <c r="AQ265" s="278"/>
      <c r="AR265" s="278"/>
      <c r="AS265" s="278"/>
      <c r="AT265" s="278"/>
      <c r="AU265" s="278"/>
      <c r="AV265" s="278"/>
      <c r="AW265" s="278"/>
      <c r="AX265" s="278"/>
      <c r="AY265" s="278"/>
      <c r="AZ265" s="278"/>
      <c r="BA265" s="278"/>
      <c r="BB265" s="278"/>
      <c r="BC265" s="278"/>
      <c r="BD265" s="278"/>
      <c r="BE265" s="278"/>
      <c r="BF265" s="278"/>
      <c r="BG265" s="278"/>
      <c r="BH265" s="278"/>
      <c r="BI265" s="278"/>
      <c r="BJ265" s="278"/>
      <c r="BK265" s="278"/>
      <c r="BL265" s="278"/>
      <c r="BM265" s="278"/>
      <c r="BN265" s="278"/>
      <c r="BO265" s="278"/>
      <c r="BP265" s="278"/>
      <c r="BQ265" s="278"/>
      <c r="BR265" s="278"/>
      <c r="BS265" s="278"/>
      <c r="BT265" s="278"/>
      <c r="BU265" s="278"/>
      <c r="BV265" s="278"/>
      <c r="BW265" s="278"/>
      <c r="BX265" s="278"/>
      <c r="BY265" s="278"/>
      <c r="BZ265" s="278"/>
      <c r="CA265" s="278"/>
      <c r="CB265" s="278"/>
      <c r="CC265" s="278"/>
      <c r="CD265" s="278"/>
      <c r="CE265" s="278"/>
      <c r="CF265" s="278"/>
      <c r="CG265" s="278"/>
      <c r="CH265" s="278"/>
      <c r="CI265" s="278"/>
      <c r="CJ265" s="278"/>
      <c r="CK265" s="278"/>
      <c r="CL265" s="279"/>
      <c r="CM265" s="279"/>
      <c r="CN265" s="279"/>
      <c r="CO265" s="279"/>
      <c r="CP265" s="279"/>
      <c r="CQ265" s="279"/>
      <c r="CR265" s="279"/>
      <c r="CS265" s="279"/>
      <c r="CT265" s="279"/>
      <c r="CU265" s="279"/>
      <c r="CV265" s="279"/>
      <c r="CW265" s="279"/>
      <c r="CX265" s="279"/>
      <c r="CY265" s="279"/>
      <c r="CZ265" s="279"/>
      <c r="DA265" s="279"/>
      <c r="DB265" s="279"/>
      <c r="DC265" s="279"/>
      <c r="DD265" s="279"/>
      <c r="DE265" s="279"/>
      <c r="DF265" s="279"/>
      <c r="DG265" s="279"/>
      <c r="DH265" s="279"/>
      <c r="DI265" s="279"/>
      <c r="DJ265" s="279"/>
      <c r="DK265" s="279"/>
      <c r="DL265" s="279"/>
      <c r="DM265" s="279"/>
      <c r="DN265" s="279"/>
      <c r="DO265" s="279"/>
      <c r="DP265" s="279"/>
      <c r="DQ265" s="279"/>
      <c r="DR265" s="279"/>
      <c r="DS265" s="279"/>
      <c r="DT265" s="279"/>
      <c r="DU265" s="279"/>
    </row>
    <row r="266" spans="39:125">
      <c r="AM266" s="288">
        <f t="shared" si="30"/>
        <v>0</v>
      </c>
      <c r="AN266" s="202" t="str">
        <f t="shared" si="29"/>
        <v>EMA--</v>
      </c>
      <c r="AO266" s="278"/>
      <c r="AP266" s="278"/>
      <c r="AQ266" s="278"/>
      <c r="AR266" s="278"/>
      <c r="AS266" s="278"/>
      <c r="AT266" s="278"/>
      <c r="AU266" s="278"/>
      <c r="AV266" s="278"/>
      <c r="AW266" s="278"/>
      <c r="AX266" s="278"/>
      <c r="AY266" s="278"/>
      <c r="AZ266" s="278"/>
      <c r="BA266" s="278"/>
      <c r="BB266" s="278"/>
      <c r="BC266" s="278"/>
      <c r="BD266" s="278"/>
      <c r="BE266" s="278"/>
      <c r="BF266" s="278"/>
      <c r="BG266" s="278"/>
      <c r="BH266" s="278"/>
      <c r="BI266" s="278"/>
      <c r="BJ266" s="278"/>
      <c r="BK266" s="278"/>
      <c r="BL266" s="278"/>
      <c r="BM266" s="278"/>
      <c r="BN266" s="278"/>
      <c r="BO266" s="278"/>
      <c r="BP266" s="278"/>
      <c r="BQ266" s="278"/>
      <c r="BR266" s="278"/>
      <c r="BS266" s="278"/>
      <c r="BT266" s="278"/>
      <c r="BU266" s="278"/>
      <c r="BV266" s="278"/>
      <c r="BW266" s="278"/>
      <c r="BX266" s="278"/>
      <c r="BY266" s="278"/>
      <c r="BZ266" s="278"/>
      <c r="CA266" s="278"/>
      <c r="CB266" s="278"/>
      <c r="CC266" s="278"/>
      <c r="CD266" s="278"/>
      <c r="CE266" s="278"/>
      <c r="CF266" s="278"/>
      <c r="CG266" s="278"/>
      <c r="CH266" s="278"/>
      <c r="CI266" s="278"/>
      <c r="CJ266" s="278"/>
      <c r="CK266" s="278"/>
      <c r="CL266" s="279"/>
      <c r="CM266" s="279"/>
      <c r="CN266" s="279"/>
      <c r="CO266" s="279"/>
      <c r="CP266" s="279"/>
      <c r="CQ266" s="279"/>
      <c r="CR266" s="279"/>
      <c r="CS266" s="279"/>
      <c r="CT266" s="279"/>
      <c r="CU266" s="279"/>
      <c r="CV266" s="279"/>
      <c r="CW266" s="279"/>
      <c r="CX266" s="279"/>
      <c r="CY266" s="279"/>
      <c r="CZ266" s="279"/>
      <c r="DA266" s="279"/>
      <c r="DB266" s="279"/>
      <c r="DC266" s="279"/>
      <c r="DD266" s="279"/>
      <c r="DE266" s="279"/>
      <c r="DF266" s="279"/>
      <c r="DG266" s="279"/>
      <c r="DH266" s="279"/>
      <c r="DI266" s="279"/>
      <c r="DJ266" s="279"/>
      <c r="DK266" s="279"/>
      <c r="DL266" s="279"/>
      <c r="DM266" s="279"/>
      <c r="DN266" s="279"/>
      <c r="DO266" s="279"/>
      <c r="DP266" s="279"/>
      <c r="DQ266" s="279"/>
      <c r="DR266" s="279"/>
      <c r="DS266" s="279"/>
      <c r="DT266" s="279"/>
      <c r="DU266" s="279"/>
    </row>
    <row r="267" spans="39:125">
      <c r="AM267" s="288">
        <f t="shared" si="30"/>
        <v>0</v>
      </c>
      <c r="AN267" s="202" t="str">
        <f t="shared" si="29"/>
        <v>EMA--</v>
      </c>
      <c r="AO267" s="278"/>
      <c r="AP267" s="278"/>
      <c r="AQ267" s="278"/>
      <c r="AR267" s="278"/>
      <c r="AS267" s="278"/>
      <c r="AT267" s="278"/>
      <c r="AU267" s="278"/>
      <c r="AV267" s="278"/>
      <c r="AW267" s="278"/>
      <c r="AX267" s="278"/>
      <c r="AY267" s="278"/>
      <c r="AZ267" s="278"/>
      <c r="BA267" s="278"/>
      <c r="BB267" s="278"/>
      <c r="BC267" s="278"/>
      <c r="BD267" s="278"/>
      <c r="BE267" s="278"/>
      <c r="BF267" s="278"/>
      <c r="BG267" s="278"/>
      <c r="BH267" s="278"/>
      <c r="BI267" s="278"/>
      <c r="BJ267" s="278"/>
      <c r="BK267" s="278"/>
      <c r="BL267" s="278"/>
      <c r="BM267" s="278"/>
      <c r="BN267" s="278"/>
      <c r="BO267" s="278"/>
      <c r="BP267" s="278"/>
      <c r="BQ267" s="278"/>
      <c r="BR267" s="278"/>
      <c r="BS267" s="278"/>
      <c r="BT267" s="278"/>
      <c r="BU267" s="278"/>
      <c r="BV267" s="278"/>
      <c r="BW267" s="278"/>
      <c r="BX267" s="278"/>
      <c r="BY267" s="278"/>
      <c r="BZ267" s="278"/>
      <c r="CA267" s="278"/>
      <c r="CB267" s="278"/>
      <c r="CC267" s="278"/>
      <c r="CD267" s="278"/>
      <c r="CE267" s="278"/>
      <c r="CF267" s="278"/>
      <c r="CG267" s="278"/>
      <c r="CH267" s="278"/>
      <c r="CI267" s="278"/>
      <c r="CJ267" s="278"/>
      <c r="CK267" s="278"/>
      <c r="CL267" s="279"/>
      <c r="CM267" s="279"/>
      <c r="CN267" s="279"/>
      <c r="CO267" s="279"/>
      <c r="CP267" s="279"/>
      <c r="CQ267" s="279"/>
      <c r="CR267" s="279"/>
      <c r="CS267" s="279"/>
      <c r="CT267" s="279"/>
      <c r="CU267" s="279"/>
      <c r="CV267" s="279"/>
      <c r="CW267" s="279"/>
      <c r="CX267" s="279"/>
      <c r="CY267" s="279"/>
      <c r="CZ267" s="279"/>
      <c r="DA267" s="279"/>
      <c r="DB267" s="279"/>
      <c r="DC267" s="279"/>
      <c r="DD267" s="279"/>
      <c r="DE267" s="279"/>
      <c r="DF267" s="279"/>
      <c r="DG267" s="279"/>
      <c r="DH267" s="279"/>
      <c r="DI267" s="279"/>
      <c r="DJ267" s="279"/>
      <c r="DK267" s="279"/>
      <c r="DL267" s="279"/>
      <c r="DM267" s="279"/>
      <c r="DN267" s="279"/>
      <c r="DO267" s="279"/>
      <c r="DP267" s="279"/>
      <c r="DQ267" s="279"/>
      <c r="DR267" s="279"/>
      <c r="DS267" s="279"/>
      <c r="DT267" s="279"/>
      <c r="DU267" s="279"/>
    </row>
    <row r="268" spans="39:125">
      <c r="AM268" s="288">
        <f t="shared" si="30"/>
        <v>0</v>
      </c>
      <c r="AN268" s="202" t="str">
        <f t="shared" si="29"/>
        <v>EMA--</v>
      </c>
      <c r="AO268" s="278"/>
      <c r="AP268" s="278"/>
      <c r="AQ268" s="278"/>
      <c r="AR268" s="278"/>
      <c r="AS268" s="278"/>
      <c r="AT268" s="278"/>
      <c r="AU268" s="278"/>
      <c r="AV268" s="278"/>
      <c r="AW268" s="278"/>
      <c r="AX268" s="278"/>
      <c r="AY268" s="278"/>
      <c r="AZ268" s="278"/>
      <c r="BA268" s="278"/>
      <c r="BB268" s="278"/>
      <c r="BC268" s="278"/>
      <c r="BD268" s="278"/>
      <c r="BE268" s="278"/>
      <c r="BF268" s="278"/>
      <c r="BG268" s="278"/>
      <c r="BH268" s="278"/>
      <c r="BI268" s="278"/>
      <c r="BJ268" s="278"/>
      <c r="BK268" s="278"/>
      <c r="BL268" s="278"/>
      <c r="BM268" s="278"/>
      <c r="BN268" s="278"/>
      <c r="BO268" s="278"/>
      <c r="BP268" s="278"/>
      <c r="BQ268" s="278"/>
      <c r="BR268" s="278"/>
      <c r="BS268" s="278"/>
      <c r="BT268" s="278"/>
      <c r="BU268" s="278"/>
      <c r="BV268" s="278"/>
      <c r="BW268" s="278"/>
      <c r="BX268" s="278"/>
      <c r="BY268" s="278"/>
      <c r="BZ268" s="278"/>
      <c r="CA268" s="278"/>
      <c r="CB268" s="278"/>
      <c r="CC268" s="278"/>
      <c r="CD268" s="278"/>
      <c r="CE268" s="278"/>
      <c r="CF268" s="278"/>
      <c r="CG268" s="278"/>
      <c r="CH268" s="278"/>
      <c r="CI268" s="278"/>
      <c r="CJ268" s="278"/>
      <c r="CK268" s="278"/>
      <c r="CL268" s="279"/>
      <c r="CM268" s="279"/>
      <c r="CN268" s="279"/>
      <c r="CO268" s="279"/>
      <c r="CP268" s="279"/>
      <c r="CQ268" s="279"/>
      <c r="CR268" s="279"/>
      <c r="CS268" s="279"/>
      <c r="CT268" s="279"/>
      <c r="CU268" s="279"/>
      <c r="CV268" s="279"/>
      <c r="CW268" s="279"/>
      <c r="CX268" s="279"/>
      <c r="CY268" s="279"/>
      <c r="CZ268" s="279"/>
      <c r="DA268" s="279"/>
      <c r="DB268" s="279"/>
      <c r="DC268" s="279"/>
      <c r="DD268" s="279"/>
      <c r="DE268" s="279"/>
      <c r="DF268" s="279"/>
      <c r="DG268" s="279"/>
      <c r="DH268" s="279"/>
      <c r="DI268" s="279"/>
      <c r="DJ268" s="279"/>
      <c r="DK268" s="279"/>
      <c r="DL268" s="279"/>
      <c r="DM268" s="279"/>
      <c r="DN268" s="279"/>
      <c r="DO268" s="279"/>
      <c r="DP268" s="279"/>
      <c r="DQ268" s="279"/>
      <c r="DR268" s="279"/>
      <c r="DS268" s="279"/>
      <c r="DT268" s="279"/>
      <c r="DU268" s="279"/>
    </row>
    <row r="269" spans="39:125">
      <c r="AM269" s="288">
        <f t="shared" si="30"/>
        <v>0</v>
      </c>
      <c r="AN269" s="202" t="str">
        <f t="shared" si="29"/>
        <v>EMA--</v>
      </c>
      <c r="AO269" s="278"/>
      <c r="AP269" s="278"/>
      <c r="AQ269" s="278"/>
      <c r="AR269" s="278"/>
      <c r="AS269" s="278"/>
      <c r="AT269" s="278"/>
      <c r="AU269" s="278"/>
      <c r="AV269" s="278"/>
      <c r="AW269" s="278"/>
      <c r="AX269" s="278"/>
      <c r="AY269" s="278"/>
      <c r="AZ269" s="278"/>
      <c r="BA269" s="278"/>
      <c r="BB269" s="278"/>
      <c r="BC269" s="278"/>
      <c r="BD269" s="278"/>
      <c r="BE269" s="278"/>
      <c r="BF269" s="278"/>
      <c r="BG269" s="278"/>
      <c r="BH269" s="278"/>
      <c r="BI269" s="278"/>
      <c r="BJ269" s="278"/>
      <c r="BK269" s="278"/>
      <c r="BL269" s="278"/>
      <c r="BM269" s="278"/>
      <c r="BN269" s="278"/>
      <c r="BO269" s="278"/>
      <c r="BP269" s="278"/>
      <c r="BQ269" s="278"/>
      <c r="BR269" s="278"/>
      <c r="BS269" s="278"/>
      <c r="BT269" s="278"/>
      <c r="BU269" s="278"/>
      <c r="BV269" s="278"/>
      <c r="BW269" s="278"/>
      <c r="BX269" s="278"/>
      <c r="BY269" s="278"/>
      <c r="BZ269" s="278"/>
      <c r="CA269" s="278"/>
      <c r="CB269" s="278"/>
      <c r="CC269" s="278"/>
      <c r="CD269" s="278"/>
      <c r="CE269" s="278"/>
      <c r="CF269" s="278"/>
      <c r="CG269" s="278"/>
      <c r="CH269" s="278"/>
      <c r="CI269" s="278"/>
      <c r="CJ269" s="278"/>
      <c r="CK269" s="278"/>
      <c r="CL269" s="279"/>
      <c r="CM269" s="279"/>
      <c r="CN269" s="279"/>
      <c r="CO269" s="279"/>
      <c r="CP269" s="279"/>
      <c r="CQ269" s="279"/>
      <c r="CR269" s="279"/>
      <c r="CS269" s="279"/>
      <c r="CT269" s="279"/>
      <c r="CU269" s="279"/>
      <c r="CV269" s="279"/>
      <c r="CW269" s="279"/>
      <c r="CX269" s="279"/>
      <c r="CY269" s="279"/>
      <c r="CZ269" s="279"/>
      <c r="DA269" s="279"/>
      <c r="DB269" s="279"/>
      <c r="DC269" s="279"/>
      <c r="DD269" s="279"/>
      <c r="DE269" s="279"/>
      <c r="DF269" s="279"/>
      <c r="DG269" s="279"/>
      <c r="DH269" s="279"/>
      <c r="DI269" s="279"/>
      <c r="DJ269" s="279"/>
      <c r="DK269" s="279"/>
      <c r="DL269" s="279"/>
      <c r="DM269" s="279"/>
      <c r="DN269" s="279"/>
      <c r="DO269" s="279"/>
      <c r="DP269" s="279"/>
      <c r="DQ269" s="279"/>
      <c r="DR269" s="279"/>
      <c r="DS269" s="279"/>
      <c r="DT269" s="279"/>
      <c r="DU269" s="279"/>
    </row>
    <row r="270" spans="39:125">
      <c r="AM270" s="288">
        <f t="shared" si="30"/>
        <v>0</v>
      </c>
      <c r="AN270" s="202" t="str">
        <f t="shared" si="29"/>
        <v>EMA--</v>
      </c>
      <c r="AO270" s="278"/>
      <c r="AP270" s="278"/>
      <c r="AQ270" s="278"/>
      <c r="AR270" s="278"/>
      <c r="AS270" s="278"/>
      <c r="AT270" s="278"/>
      <c r="AU270" s="278"/>
      <c r="AV270" s="278"/>
      <c r="AW270" s="278"/>
      <c r="AX270" s="278"/>
      <c r="AY270" s="278"/>
      <c r="AZ270" s="278"/>
      <c r="BA270" s="278"/>
      <c r="BB270" s="278"/>
      <c r="BC270" s="278"/>
      <c r="BD270" s="278"/>
      <c r="BE270" s="278"/>
      <c r="BF270" s="278"/>
      <c r="BG270" s="278"/>
      <c r="BH270" s="278"/>
      <c r="BI270" s="278"/>
      <c r="BJ270" s="278"/>
      <c r="BK270" s="278"/>
      <c r="BL270" s="278"/>
      <c r="BM270" s="278"/>
      <c r="BN270" s="278"/>
      <c r="BO270" s="278"/>
      <c r="BP270" s="278"/>
      <c r="BQ270" s="278"/>
      <c r="BR270" s="278"/>
      <c r="BS270" s="278"/>
      <c r="BT270" s="278"/>
      <c r="BU270" s="278"/>
      <c r="BV270" s="278"/>
      <c r="BW270" s="278"/>
      <c r="BX270" s="278"/>
      <c r="BY270" s="278"/>
      <c r="BZ270" s="278"/>
      <c r="CA270" s="278"/>
      <c r="CB270" s="278"/>
      <c r="CC270" s="278"/>
      <c r="CD270" s="278"/>
      <c r="CE270" s="278"/>
      <c r="CF270" s="278"/>
      <c r="CG270" s="278"/>
      <c r="CH270" s="278"/>
      <c r="CI270" s="278"/>
      <c r="CJ270" s="278"/>
      <c r="CK270" s="278"/>
      <c r="CL270" s="279"/>
      <c r="CM270" s="279"/>
      <c r="CN270" s="279"/>
      <c r="CO270" s="279"/>
      <c r="CP270" s="279"/>
      <c r="CQ270" s="279"/>
      <c r="CR270" s="279"/>
      <c r="CS270" s="279"/>
      <c r="CT270" s="279"/>
      <c r="CU270" s="279"/>
      <c r="CV270" s="279"/>
      <c r="CW270" s="279"/>
      <c r="CX270" s="279"/>
      <c r="CY270" s="279"/>
      <c r="CZ270" s="279"/>
      <c r="DA270" s="279"/>
      <c r="DB270" s="279"/>
      <c r="DC270" s="279"/>
      <c r="DD270" s="279"/>
      <c r="DE270" s="279"/>
      <c r="DF270" s="279"/>
      <c r="DG270" s="279"/>
      <c r="DH270" s="279"/>
      <c r="DI270" s="279"/>
      <c r="DJ270" s="279"/>
      <c r="DK270" s="279"/>
      <c r="DL270" s="279"/>
      <c r="DM270" s="279"/>
      <c r="DN270" s="279"/>
      <c r="DO270" s="279"/>
      <c r="DP270" s="279"/>
      <c r="DQ270" s="279"/>
      <c r="DR270" s="279"/>
      <c r="DS270" s="279"/>
      <c r="DT270" s="279"/>
      <c r="DU270" s="279"/>
    </row>
    <row r="271" spans="39:125">
      <c r="AM271" s="288">
        <f t="shared" si="30"/>
        <v>0</v>
      </c>
      <c r="AN271" s="202" t="str">
        <f t="shared" si="29"/>
        <v>EMA--</v>
      </c>
      <c r="AO271" s="278"/>
      <c r="AP271" s="278"/>
      <c r="AQ271" s="278"/>
      <c r="AR271" s="278"/>
      <c r="AS271" s="278"/>
      <c r="AT271" s="278"/>
      <c r="AU271" s="278"/>
      <c r="AV271" s="278"/>
      <c r="AW271" s="278"/>
      <c r="AX271" s="278"/>
      <c r="AY271" s="278"/>
      <c r="AZ271" s="278"/>
      <c r="BA271" s="278"/>
      <c r="BB271" s="278"/>
      <c r="BC271" s="278"/>
      <c r="BD271" s="278"/>
      <c r="BE271" s="278"/>
      <c r="BF271" s="278"/>
      <c r="BG271" s="278"/>
      <c r="BH271" s="278"/>
      <c r="BI271" s="278"/>
      <c r="BJ271" s="278"/>
      <c r="BK271" s="278"/>
      <c r="BL271" s="278"/>
      <c r="BM271" s="278"/>
      <c r="BN271" s="278"/>
      <c r="BO271" s="278"/>
      <c r="BP271" s="278"/>
      <c r="BQ271" s="278"/>
      <c r="BR271" s="278"/>
      <c r="BS271" s="278"/>
      <c r="BT271" s="278"/>
      <c r="BU271" s="278"/>
      <c r="BV271" s="278"/>
      <c r="BW271" s="278"/>
      <c r="BX271" s="278"/>
      <c r="BY271" s="278"/>
      <c r="BZ271" s="278"/>
      <c r="CA271" s="278"/>
      <c r="CB271" s="278"/>
      <c r="CC271" s="278"/>
      <c r="CD271" s="278"/>
      <c r="CE271" s="278"/>
      <c r="CF271" s="278"/>
      <c r="CG271" s="278"/>
      <c r="CH271" s="278"/>
      <c r="CI271" s="278"/>
      <c r="CJ271" s="278"/>
      <c r="CK271" s="278"/>
      <c r="CL271" s="279"/>
      <c r="CM271" s="279"/>
      <c r="CN271" s="279"/>
      <c r="CO271" s="279"/>
      <c r="CP271" s="279"/>
      <c r="CQ271" s="279"/>
      <c r="CR271" s="279"/>
      <c r="CS271" s="279"/>
      <c r="CT271" s="279"/>
      <c r="CU271" s="279"/>
      <c r="CV271" s="279"/>
      <c r="CW271" s="279"/>
      <c r="CX271" s="279"/>
      <c r="CY271" s="279"/>
      <c r="CZ271" s="279"/>
      <c r="DA271" s="279"/>
      <c r="DB271" s="279"/>
      <c r="DC271" s="279"/>
      <c r="DD271" s="279"/>
      <c r="DE271" s="279"/>
      <c r="DF271" s="279"/>
      <c r="DG271" s="279"/>
      <c r="DH271" s="279"/>
      <c r="DI271" s="279"/>
      <c r="DJ271" s="279"/>
      <c r="DK271" s="279"/>
      <c r="DL271" s="279"/>
      <c r="DM271" s="279"/>
      <c r="DN271" s="279"/>
      <c r="DO271" s="279"/>
      <c r="DP271" s="279"/>
      <c r="DQ271" s="279"/>
      <c r="DR271" s="279"/>
      <c r="DS271" s="279"/>
      <c r="DT271" s="279"/>
      <c r="DU271" s="279"/>
    </row>
    <row r="272" spans="39:125">
      <c r="AM272" s="288">
        <f t="shared" si="30"/>
        <v>0</v>
      </c>
      <c r="AN272" s="202" t="str">
        <f t="shared" si="29"/>
        <v>EMA--</v>
      </c>
      <c r="AO272" s="278"/>
      <c r="AP272" s="278"/>
      <c r="AQ272" s="278"/>
      <c r="AR272" s="278"/>
      <c r="AS272" s="278"/>
      <c r="AT272" s="278"/>
      <c r="AU272" s="278"/>
      <c r="AV272" s="278"/>
      <c r="AW272" s="278"/>
      <c r="AX272" s="278"/>
      <c r="AY272" s="278"/>
      <c r="AZ272" s="278"/>
      <c r="BA272" s="278"/>
      <c r="BB272" s="278"/>
      <c r="BC272" s="278"/>
      <c r="BD272" s="278"/>
      <c r="BE272" s="278"/>
      <c r="BF272" s="278"/>
      <c r="BG272" s="278"/>
      <c r="BH272" s="278"/>
      <c r="BI272" s="278"/>
      <c r="BJ272" s="278"/>
      <c r="BK272" s="278"/>
      <c r="BL272" s="278"/>
      <c r="BM272" s="278"/>
      <c r="BN272" s="278"/>
      <c r="BO272" s="278"/>
      <c r="BP272" s="278"/>
      <c r="BQ272" s="278"/>
      <c r="BR272" s="278"/>
      <c r="BS272" s="278"/>
      <c r="BT272" s="278"/>
      <c r="BU272" s="278"/>
      <c r="BV272" s="278"/>
      <c r="BW272" s="278"/>
      <c r="BX272" s="278"/>
      <c r="BY272" s="278"/>
      <c r="BZ272" s="278"/>
      <c r="CA272" s="278"/>
      <c r="CB272" s="278"/>
      <c r="CC272" s="278"/>
      <c r="CD272" s="278"/>
      <c r="CE272" s="278"/>
      <c r="CF272" s="278"/>
      <c r="CG272" s="278"/>
      <c r="CH272" s="278"/>
      <c r="CI272" s="278"/>
      <c r="CJ272" s="278"/>
      <c r="CK272" s="278"/>
      <c r="CL272" s="279"/>
      <c r="CM272" s="279"/>
      <c r="CN272" s="279"/>
      <c r="CO272" s="279"/>
      <c r="CP272" s="279"/>
      <c r="CQ272" s="279"/>
      <c r="CR272" s="279"/>
      <c r="CS272" s="279"/>
      <c r="CT272" s="279"/>
      <c r="CU272" s="279"/>
      <c r="CV272" s="279"/>
      <c r="CW272" s="279"/>
      <c r="CX272" s="279"/>
      <c r="CY272" s="279"/>
      <c r="CZ272" s="279"/>
      <c r="DA272" s="279"/>
      <c r="DB272" s="279"/>
      <c r="DC272" s="279"/>
      <c r="DD272" s="279"/>
      <c r="DE272" s="279"/>
      <c r="DF272" s="279"/>
      <c r="DG272" s="279"/>
      <c r="DH272" s="279"/>
      <c r="DI272" s="279"/>
      <c r="DJ272" s="279"/>
      <c r="DK272" s="279"/>
      <c r="DL272" s="279"/>
      <c r="DM272" s="279"/>
      <c r="DN272" s="279"/>
      <c r="DO272" s="279"/>
      <c r="DP272" s="279"/>
      <c r="DQ272" s="279"/>
      <c r="DR272" s="279"/>
      <c r="DS272" s="279"/>
      <c r="DT272" s="279"/>
      <c r="DU272" s="279"/>
    </row>
    <row r="273" spans="39:125">
      <c r="AM273" s="288">
        <f t="shared" si="30"/>
        <v>0</v>
      </c>
      <c r="AN273" s="202" t="str">
        <f t="shared" si="29"/>
        <v>EMA--</v>
      </c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  <c r="BE273" s="278"/>
      <c r="BF273" s="278"/>
      <c r="BG273" s="278"/>
      <c r="BH273" s="278"/>
      <c r="BI273" s="278"/>
      <c r="BJ273" s="278"/>
      <c r="BK273" s="278"/>
      <c r="BL273" s="278"/>
      <c r="BM273" s="278"/>
      <c r="BN273" s="278"/>
      <c r="BO273" s="278"/>
      <c r="BP273" s="278"/>
      <c r="BQ273" s="278"/>
      <c r="BR273" s="278"/>
      <c r="BS273" s="278"/>
      <c r="BT273" s="278"/>
      <c r="BU273" s="278"/>
      <c r="BV273" s="278"/>
      <c r="BW273" s="278"/>
      <c r="BX273" s="278"/>
      <c r="BY273" s="278"/>
      <c r="BZ273" s="278"/>
      <c r="CA273" s="278"/>
      <c r="CB273" s="278"/>
      <c r="CC273" s="278"/>
      <c r="CD273" s="278"/>
      <c r="CE273" s="278"/>
      <c r="CF273" s="278"/>
      <c r="CG273" s="278"/>
      <c r="CH273" s="278"/>
      <c r="CI273" s="278"/>
      <c r="CJ273" s="278"/>
      <c r="CK273" s="278"/>
      <c r="CL273" s="279"/>
      <c r="CM273" s="279"/>
      <c r="CN273" s="279"/>
      <c r="CO273" s="279"/>
      <c r="CP273" s="279"/>
      <c r="CQ273" s="279"/>
      <c r="CR273" s="279"/>
      <c r="CS273" s="279"/>
      <c r="CT273" s="279"/>
      <c r="CU273" s="279"/>
      <c r="CV273" s="279"/>
      <c r="CW273" s="279"/>
      <c r="CX273" s="279"/>
      <c r="CY273" s="279"/>
      <c r="CZ273" s="279"/>
      <c r="DA273" s="279"/>
      <c r="DB273" s="279"/>
      <c r="DC273" s="279"/>
      <c r="DD273" s="279"/>
      <c r="DE273" s="279"/>
      <c r="DF273" s="279"/>
      <c r="DG273" s="279"/>
      <c r="DH273" s="279"/>
      <c r="DI273" s="279"/>
      <c r="DJ273" s="279"/>
      <c r="DK273" s="279"/>
      <c r="DL273" s="279"/>
      <c r="DM273" s="279"/>
      <c r="DN273" s="279"/>
      <c r="DO273" s="279"/>
      <c r="DP273" s="279"/>
      <c r="DQ273" s="279"/>
      <c r="DR273" s="279"/>
      <c r="DS273" s="279"/>
      <c r="DT273" s="279"/>
      <c r="DU273" s="279"/>
    </row>
    <row r="274" spans="39:125">
      <c r="AM274" s="288">
        <f t="shared" si="30"/>
        <v>0</v>
      </c>
      <c r="AN274" s="202" t="str">
        <f t="shared" si="29"/>
        <v>EMA--</v>
      </c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  <c r="BE274" s="278"/>
      <c r="BF274" s="278"/>
      <c r="BG274" s="278"/>
      <c r="BH274" s="278"/>
      <c r="BI274" s="278"/>
      <c r="BJ274" s="278"/>
      <c r="BK274" s="278"/>
      <c r="BL274" s="278"/>
      <c r="BM274" s="278"/>
      <c r="BN274" s="278"/>
      <c r="BO274" s="278"/>
      <c r="BP274" s="278"/>
      <c r="BQ274" s="278"/>
      <c r="BR274" s="278"/>
      <c r="BS274" s="278"/>
      <c r="BT274" s="278"/>
      <c r="BU274" s="278"/>
      <c r="BV274" s="278"/>
      <c r="BW274" s="278"/>
      <c r="BX274" s="278"/>
      <c r="BY274" s="278"/>
      <c r="BZ274" s="278"/>
      <c r="CA274" s="278"/>
      <c r="CB274" s="278"/>
      <c r="CC274" s="278"/>
      <c r="CD274" s="278"/>
      <c r="CE274" s="278"/>
      <c r="CF274" s="278"/>
      <c r="CG274" s="278"/>
      <c r="CH274" s="278"/>
      <c r="CI274" s="278"/>
      <c r="CJ274" s="278"/>
      <c r="CK274" s="278"/>
      <c r="CL274" s="279"/>
      <c r="CM274" s="279"/>
      <c r="CN274" s="279"/>
      <c r="CO274" s="279"/>
      <c r="CP274" s="279"/>
      <c r="CQ274" s="279"/>
      <c r="CR274" s="279"/>
      <c r="CS274" s="279"/>
      <c r="CT274" s="279"/>
      <c r="CU274" s="279"/>
      <c r="CV274" s="279"/>
      <c r="CW274" s="279"/>
      <c r="CX274" s="279"/>
      <c r="CY274" s="279"/>
      <c r="CZ274" s="279"/>
      <c r="DA274" s="279"/>
      <c r="DB274" s="279"/>
      <c r="DC274" s="279"/>
      <c r="DD274" s="279"/>
      <c r="DE274" s="279"/>
      <c r="DF274" s="279"/>
      <c r="DG274" s="279"/>
      <c r="DH274" s="279"/>
      <c r="DI274" s="279"/>
      <c r="DJ274" s="279"/>
      <c r="DK274" s="279"/>
      <c r="DL274" s="279"/>
      <c r="DM274" s="279"/>
      <c r="DN274" s="279"/>
      <c r="DO274" s="279"/>
      <c r="DP274" s="279"/>
      <c r="DQ274" s="279"/>
      <c r="DR274" s="279"/>
      <c r="DS274" s="279"/>
      <c r="DT274" s="279"/>
      <c r="DU274" s="279"/>
    </row>
    <row r="275" spans="39:125">
      <c r="AM275" s="288">
        <f t="shared" si="30"/>
        <v>0</v>
      </c>
      <c r="AN275" s="202" t="str">
        <f t="shared" si="29"/>
        <v>EMA--</v>
      </c>
      <c r="AO275" s="278"/>
      <c r="AP275" s="278"/>
      <c r="AQ275" s="278"/>
      <c r="AR275" s="278"/>
      <c r="AS275" s="278"/>
      <c r="AT275" s="278"/>
      <c r="AU275" s="278"/>
      <c r="AV275" s="278"/>
      <c r="AW275" s="278"/>
      <c r="AX275" s="278"/>
      <c r="AY275" s="278"/>
      <c r="AZ275" s="278"/>
      <c r="BA275" s="278"/>
      <c r="BB275" s="278"/>
      <c r="BC275" s="278"/>
      <c r="BD275" s="278"/>
      <c r="BE275" s="278"/>
      <c r="BF275" s="278"/>
      <c r="BG275" s="278"/>
      <c r="BH275" s="278"/>
      <c r="BI275" s="278"/>
      <c r="BJ275" s="278"/>
      <c r="BK275" s="278"/>
      <c r="BL275" s="278"/>
      <c r="BM275" s="278"/>
      <c r="BN275" s="278"/>
      <c r="BO275" s="278"/>
      <c r="BP275" s="278"/>
      <c r="BQ275" s="278"/>
      <c r="BR275" s="278"/>
      <c r="BS275" s="278"/>
      <c r="BT275" s="278"/>
      <c r="BU275" s="278"/>
      <c r="BV275" s="278"/>
      <c r="BW275" s="278"/>
      <c r="BX275" s="278"/>
      <c r="BY275" s="278"/>
      <c r="BZ275" s="278"/>
      <c r="CA275" s="278"/>
      <c r="CB275" s="278"/>
      <c r="CC275" s="278"/>
      <c r="CD275" s="278"/>
      <c r="CE275" s="278"/>
      <c r="CF275" s="278"/>
      <c r="CG275" s="278"/>
      <c r="CH275" s="278"/>
      <c r="CI275" s="278"/>
      <c r="CJ275" s="278"/>
      <c r="CK275" s="278"/>
      <c r="CL275" s="279"/>
      <c r="CM275" s="279"/>
      <c r="CN275" s="279"/>
      <c r="CO275" s="279"/>
      <c r="CP275" s="279"/>
      <c r="CQ275" s="279"/>
      <c r="CR275" s="279"/>
      <c r="CS275" s="279"/>
      <c r="CT275" s="279"/>
      <c r="CU275" s="279"/>
      <c r="CV275" s="279"/>
      <c r="CW275" s="279"/>
      <c r="CX275" s="279"/>
      <c r="CY275" s="279"/>
      <c r="CZ275" s="279"/>
      <c r="DA275" s="279"/>
      <c r="DB275" s="279"/>
      <c r="DC275" s="279"/>
      <c r="DD275" s="279"/>
      <c r="DE275" s="279"/>
      <c r="DF275" s="279"/>
      <c r="DG275" s="279"/>
      <c r="DH275" s="279"/>
      <c r="DI275" s="279"/>
      <c r="DJ275" s="279"/>
      <c r="DK275" s="279"/>
      <c r="DL275" s="279"/>
      <c r="DM275" s="279"/>
      <c r="DN275" s="279"/>
      <c r="DO275" s="279"/>
      <c r="DP275" s="279"/>
      <c r="DQ275" s="279"/>
      <c r="DR275" s="279"/>
      <c r="DS275" s="279"/>
      <c r="DT275" s="279"/>
      <c r="DU275" s="279"/>
    </row>
    <row r="276" spans="39:125">
      <c r="AM276" s="288">
        <f t="shared" si="30"/>
        <v>0</v>
      </c>
      <c r="AN276" s="202" t="str">
        <f t="shared" si="29"/>
        <v>EMA--</v>
      </c>
      <c r="AO276" s="278"/>
      <c r="AP276" s="278"/>
      <c r="AQ276" s="278"/>
      <c r="AR276" s="278"/>
      <c r="AS276" s="278"/>
      <c r="AT276" s="278"/>
      <c r="AU276" s="278"/>
      <c r="AV276" s="278"/>
      <c r="AW276" s="278"/>
      <c r="AX276" s="278"/>
      <c r="AY276" s="278"/>
      <c r="AZ276" s="278"/>
      <c r="BA276" s="278"/>
      <c r="BB276" s="278"/>
      <c r="BC276" s="278"/>
      <c r="BD276" s="278"/>
      <c r="BE276" s="278"/>
      <c r="BF276" s="278"/>
      <c r="BG276" s="278"/>
      <c r="BH276" s="278"/>
      <c r="BI276" s="278"/>
      <c r="BJ276" s="278"/>
      <c r="BK276" s="278"/>
      <c r="BL276" s="278"/>
      <c r="BM276" s="278"/>
      <c r="BN276" s="278"/>
      <c r="BO276" s="278"/>
      <c r="BP276" s="278"/>
      <c r="BQ276" s="278"/>
      <c r="BR276" s="278"/>
      <c r="BS276" s="278"/>
      <c r="BT276" s="278"/>
      <c r="BU276" s="278"/>
      <c r="BV276" s="278"/>
      <c r="BW276" s="278"/>
      <c r="BX276" s="278"/>
      <c r="BY276" s="278"/>
      <c r="BZ276" s="278"/>
      <c r="CA276" s="278"/>
      <c r="CB276" s="278"/>
      <c r="CC276" s="278"/>
      <c r="CD276" s="278"/>
      <c r="CE276" s="278"/>
      <c r="CF276" s="278"/>
      <c r="CG276" s="278"/>
      <c r="CH276" s="278"/>
      <c r="CI276" s="278"/>
      <c r="CJ276" s="278"/>
      <c r="CK276" s="278"/>
      <c r="CL276" s="279"/>
      <c r="CM276" s="279"/>
      <c r="CN276" s="279"/>
      <c r="CO276" s="279"/>
      <c r="CP276" s="279"/>
      <c r="CQ276" s="279"/>
      <c r="CR276" s="279"/>
      <c r="CS276" s="279"/>
      <c r="CT276" s="279"/>
      <c r="CU276" s="279"/>
      <c r="CV276" s="279"/>
      <c r="CW276" s="279"/>
      <c r="CX276" s="279"/>
      <c r="CY276" s="279"/>
      <c r="CZ276" s="279"/>
      <c r="DA276" s="279"/>
      <c r="DB276" s="279"/>
      <c r="DC276" s="279"/>
      <c r="DD276" s="279"/>
      <c r="DE276" s="279"/>
      <c r="DF276" s="279"/>
      <c r="DG276" s="279"/>
      <c r="DH276" s="279"/>
      <c r="DI276" s="279"/>
      <c r="DJ276" s="279"/>
      <c r="DK276" s="279"/>
      <c r="DL276" s="279"/>
      <c r="DM276" s="279"/>
      <c r="DN276" s="279"/>
      <c r="DO276" s="279"/>
      <c r="DP276" s="279"/>
      <c r="DQ276" s="279"/>
      <c r="DR276" s="279"/>
      <c r="DS276" s="279"/>
      <c r="DT276" s="279"/>
      <c r="DU276" s="279"/>
    </row>
    <row r="277" spans="39:125">
      <c r="AM277" s="288">
        <f t="shared" si="30"/>
        <v>0</v>
      </c>
      <c r="AN277" s="202" t="str">
        <f t="shared" si="29"/>
        <v>EMA--</v>
      </c>
      <c r="AO277" s="278"/>
      <c r="AP277" s="278"/>
      <c r="AQ277" s="278"/>
      <c r="AR277" s="278"/>
      <c r="AS277" s="278"/>
      <c r="AT277" s="278"/>
      <c r="AU277" s="278"/>
      <c r="AV277" s="278"/>
      <c r="AW277" s="278"/>
      <c r="AX277" s="278"/>
      <c r="AY277" s="278"/>
      <c r="AZ277" s="278"/>
      <c r="BA277" s="278"/>
      <c r="BB277" s="278"/>
      <c r="BC277" s="278"/>
      <c r="BD277" s="278"/>
      <c r="BE277" s="278"/>
      <c r="BF277" s="278"/>
      <c r="BG277" s="278"/>
      <c r="BH277" s="278"/>
      <c r="BI277" s="278"/>
      <c r="BJ277" s="278"/>
      <c r="BK277" s="278"/>
      <c r="BL277" s="278"/>
      <c r="BM277" s="278"/>
      <c r="BN277" s="278"/>
      <c r="BO277" s="278"/>
      <c r="BP277" s="278"/>
      <c r="BQ277" s="278"/>
      <c r="BR277" s="278"/>
      <c r="BS277" s="278"/>
      <c r="BT277" s="278"/>
      <c r="BU277" s="278"/>
      <c r="BV277" s="278"/>
      <c r="BW277" s="278"/>
      <c r="BX277" s="278"/>
      <c r="BY277" s="278"/>
      <c r="BZ277" s="278"/>
      <c r="CA277" s="278"/>
      <c r="CB277" s="278"/>
      <c r="CC277" s="278"/>
      <c r="CD277" s="278"/>
      <c r="CE277" s="278"/>
      <c r="CF277" s="278"/>
      <c r="CG277" s="278"/>
      <c r="CH277" s="278"/>
      <c r="CI277" s="278"/>
      <c r="CJ277" s="278"/>
      <c r="CK277" s="278"/>
      <c r="CL277" s="279"/>
      <c r="CM277" s="279"/>
      <c r="CN277" s="279"/>
      <c r="CO277" s="279"/>
      <c r="CP277" s="279"/>
      <c r="CQ277" s="279"/>
      <c r="CR277" s="279"/>
      <c r="CS277" s="279"/>
      <c r="CT277" s="279"/>
      <c r="CU277" s="279"/>
      <c r="CV277" s="279"/>
      <c r="CW277" s="279"/>
      <c r="CX277" s="279"/>
      <c r="CY277" s="279"/>
      <c r="CZ277" s="279"/>
      <c r="DA277" s="279"/>
      <c r="DB277" s="279"/>
      <c r="DC277" s="279"/>
      <c r="DD277" s="279"/>
      <c r="DE277" s="279"/>
      <c r="DF277" s="279"/>
      <c r="DG277" s="279"/>
      <c r="DH277" s="279"/>
      <c r="DI277" s="279"/>
      <c r="DJ277" s="279"/>
      <c r="DK277" s="279"/>
      <c r="DL277" s="279"/>
      <c r="DM277" s="279"/>
      <c r="DN277" s="279"/>
      <c r="DO277" s="279"/>
      <c r="DP277" s="279"/>
      <c r="DQ277" s="279"/>
      <c r="DR277" s="279"/>
      <c r="DS277" s="279"/>
      <c r="DT277" s="279"/>
      <c r="DU277" s="279"/>
    </row>
    <row r="278" spans="39:125">
      <c r="AM278" s="288">
        <f t="shared" si="30"/>
        <v>0</v>
      </c>
      <c r="AN278" s="202" t="str">
        <f t="shared" si="29"/>
        <v>EMA--</v>
      </c>
      <c r="AO278" s="278"/>
      <c r="AP278" s="278"/>
      <c r="AQ278" s="278"/>
      <c r="AR278" s="278"/>
      <c r="AS278" s="278"/>
      <c r="AT278" s="278"/>
      <c r="AU278" s="278"/>
      <c r="AV278" s="278"/>
      <c r="AW278" s="278"/>
      <c r="AX278" s="278"/>
      <c r="AY278" s="278"/>
      <c r="AZ278" s="278"/>
      <c r="BA278" s="278"/>
      <c r="BB278" s="278"/>
      <c r="BC278" s="278"/>
      <c r="BD278" s="278"/>
      <c r="BE278" s="278"/>
      <c r="BF278" s="278"/>
      <c r="BG278" s="278"/>
      <c r="BH278" s="278"/>
      <c r="BI278" s="278"/>
      <c r="BJ278" s="278"/>
      <c r="BK278" s="278"/>
      <c r="BL278" s="278"/>
      <c r="BM278" s="278"/>
      <c r="BN278" s="278"/>
      <c r="BO278" s="278"/>
      <c r="BP278" s="278"/>
      <c r="BQ278" s="278"/>
      <c r="BR278" s="278"/>
      <c r="BS278" s="278"/>
      <c r="BT278" s="278"/>
      <c r="BU278" s="278"/>
      <c r="BV278" s="278"/>
      <c r="BW278" s="278"/>
      <c r="BX278" s="278"/>
      <c r="BY278" s="278"/>
      <c r="BZ278" s="278"/>
      <c r="CA278" s="278"/>
      <c r="CB278" s="278"/>
      <c r="CC278" s="278"/>
      <c r="CD278" s="278"/>
      <c r="CE278" s="278"/>
      <c r="CF278" s="278"/>
      <c r="CG278" s="278"/>
      <c r="CH278" s="278"/>
      <c r="CI278" s="278"/>
      <c r="CJ278" s="278"/>
      <c r="CK278" s="278"/>
      <c r="CL278" s="279"/>
      <c r="CM278" s="279"/>
      <c r="CN278" s="279"/>
      <c r="CO278" s="279"/>
      <c r="CP278" s="279"/>
      <c r="CQ278" s="279"/>
      <c r="CR278" s="279"/>
      <c r="CS278" s="279"/>
      <c r="CT278" s="279"/>
      <c r="CU278" s="279"/>
      <c r="CV278" s="279"/>
      <c r="CW278" s="279"/>
      <c r="CX278" s="279"/>
      <c r="CY278" s="279"/>
      <c r="CZ278" s="279"/>
      <c r="DA278" s="279"/>
      <c r="DB278" s="279"/>
      <c r="DC278" s="279"/>
      <c r="DD278" s="279"/>
      <c r="DE278" s="279"/>
      <c r="DF278" s="279"/>
      <c r="DG278" s="279"/>
      <c r="DH278" s="279"/>
      <c r="DI278" s="279"/>
      <c r="DJ278" s="279"/>
      <c r="DK278" s="279"/>
      <c r="DL278" s="279"/>
      <c r="DM278" s="279"/>
      <c r="DN278" s="279"/>
      <c r="DO278" s="279"/>
      <c r="DP278" s="279"/>
      <c r="DQ278" s="279"/>
      <c r="DR278" s="279"/>
      <c r="DS278" s="279"/>
      <c r="DT278" s="279"/>
      <c r="DU278" s="279"/>
    </row>
    <row r="279" spans="39:125">
      <c r="AM279" s="288">
        <f t="shared" si="30"/>
        <v>0</v>
      </c>
      <c r="AN279" s="202" t="str">
        <f t="shared" si="29"/>
        <v>EMA--</v>
      </c>
      <c r="AO279" s="278"/>
      <c r="AP279" s="278"/>
      <c r="AQ279" s="278"/>
      <c r="AR279" s="278"/>
      <c r="AS279" s="278"/>
      <c r="AT279" s="278"/>
      <c r="AU279" s="278"/>
      <c r="AV279" s="278"/>
      <c r="AW279" s="278"/>
      <c r="AX279" s="278"/>
      <c r="AY279" s="278"/>
      <c r="AZ279" s="278"/>
      <c r="BA279" s="278"/>
      <c r="BB279" s="278"/>
      <c r="BC279" s="278"/>
      <c r="BD279" s="278"/>
      <c r="BE279" s="278"/>
      <c r="BF279" s="278"/>
      <c r="BG279" s="278"/>
      <c r="BH279" s="278"/>
      <c r="BI279" s="278"/>
      <c r="BJ279" s="278"/>
      <c r="BK279" s="278"/>
      <c r="BL279" s="278"/>
      <c r="BM279" s="278"/>
      <c r="BN279" s="278"/>
      <c r="BO279" s="278"/>
      <c r="BP279" s="278"/>
      <c r="BQ279" s="278"/>
      <c r="BR279" s="278"/>
      <c r="BS279" s="278"/>
      <c r="BT279" s="278"/>
      <c r="BU279" s="278"/>
      <c r="BV279" s="278"/>
      <c r="BW279" s="278"/>
      <c r="BX279" s="278"/>
      <c r="BY279" s="278"/>
      <c r="BZ279" s="278"/>
      <c r="CA279" s="278"/>
      <c r="CB279" s="278"/>
      <c r="CC279" s="278"/>
      <c r="CD279" s="278"/>
      <c r="CE279" s="278"/>
      <c r="CF279" s="278"/>
      <c r="CG279" s="278"/>
      <c r="CH279" s="278"/>
      <c r="CI279" s="278"/>
      <c r="CJ279" s="278"/>
      <c r="CK279" s="278"/>
      <c r="CL279" s="279"/>
      <c r="CM279" s="279"/>
      <c r="CN279" s="279"/>
      <c r="CO279" s="279"/>
      <c r="CP279" s="279"/>
      <c r="CQ279" s="279"/>
      <c r="CR279" s="279"/>
      <c r="CS279" s="279"/>
      <c r="CT279" s="279"/>
      <c r="CU279" s="279"/>
      <c r="CV279" s="279"/>
      <c r="CW279" s="279"/>
      <c r="CX279" s="279"/>
      <c r="CY279" s="279"/>
      <c r="CZ279" s="279"/>
      <c r="DA279" s="279"/>
      <c r="DB279" s="279"/>
      <c r="DC279" s="279"/>
      <c r="DD279" s="279"/>
      <c r="DE279" s="279"/>
      <c r="DF279" s="279"/>
      <c r="DG279" s="279"/>
      <c r="DH279" s="279"/>
      <c r="DI279" s="279"/>
      <c r="DJ279" s="279"/>
      <c r="DK279" s="279"/>
      <c r="DL279" s="279"/>
      <c r="DM279" s="279"/>
      <c r="DN279" s="279"/>
      <c r="DO279" s="279"/>
      <c r="DP279" s="279"/>
      <c r="DQ279" s="279"/>
      <c r="DR279" s="279"/>
      <c r="DS279" s="279"/>
      <c r="DT279" s="279"/>
      <c r="DU279" s="279"/>
    </row>
    <row r="280" spans="39:125">
      <c r="AM280" s="288">
        <f t="shared" si="30"/>
        <v>0</v>
      </c>
      <c r="AN280" s="202" t="str">
        <f t="shared" si="29"/>
        <v>EMA--</v>
      </c>
      <c r="AO280" s="278"/>
      <c r="AP280" s="278"/>
      <c r="AQ280" s="278"/>
      <c r="AR280" s="278"/>
      <c r="AS280" s="278"/>
      <c r="AT280" s="278"/>
      <c r="AU280" s="278"/>
      <c r="AV280" s="278"/>
      <c r="AW280" s="278"/>
      <c r="AX280" s="278"/>
      <c r="AY280" s="278"/>
      <c r="AZ280" s="278"/>
      <c r="BA280" s="278"/>
      <c r="BB280" s="278"/>
      <c r="BC280" s="278"/>
      <c r="BD280" s="278"/>
      <c r="BE280" s="278"/>
      <c r="BF280" s="278"/>
      <c r="BG280" s="278"/>
      <c r="BH280" s="278"/>
      <c r="BI280" s="278"/>
      <c r="BJ280" s="278"/>
      <c r="BK280" s="278"/>
      <c r="BL280" s="278"/>
      <c r="BM280" s="278"/>
      <c r="BN280" s="278"/>
      <c r="BO280" s="278"/>
      <c r="BP280" s="278"/>
      <c r="BQ280" s="278"/>
      <c r="BR280" s="278"/>
      <c r="BS280" s="278"/>
      <c r="BT280" s="278"/>
      <c r="BU280" s="278"/>
      <c r="BV280" s="278"/>
      <c r="BW280" s="278"/>
      <c r="BX280" s="278"/>
      <c r="BY280" s="278"/>
      <c r="BZ280" s="278"/>
      <c r="CA280" s="278"/>
      <c r="CB280" s="278"/>
      <c r="CC280" s="278"/>
      <c r="CD280" s="278"/>
      <c r="CE280" s="278"/>
      <c r="CF280" s="278"/>
      <c r="CG280" s="278"/>
      <c r="CH280" s="278"/>
      <c r="CI280" s="278"/>
      <c r="CJ280" s="278"/>
      <c r="CK280" s="278"/>
      <c r="CL280" s="279"/>
      <c r="CM280" s="279"/>
      <c r="CN280" s="279"/>
      <c r="CO280" s="279"/>
      <c r="CP280" s="279"/>
      <c r="CQ280" s="279"/>
      <c r="CR280" s="279"/>
      <c r="CS280" s="279"/>
      <c r="CT280" s="279"/>
      <c r="CU280" s="279"/>
      <c r="CV280" s="279"/>
      <c r="CW280" s="279"/>
      <c r="CX280" s="279"/>
      <c r="CY280" s="279"/>
      <c r="CZ280" s="279"/>
      <c r="DA280" s="279"/>
      <c r="DB280" s="279"/>
      <c r="DC280" s="279"/>
      <c r="DD280" s="279"/>
      <c r="DE280" s="279"/>
      <c r="DF280" s="279"/>
      <c r="DG280" s="279"/>
      <c r="DH280" s="279"/>
      <c r="DI280" s="279"/>
      <c r="DJ280" s="279"/>
      <c r="DK280" s="279"/>
      <c r="DL280" s="279"/>
      <c r="DM280" s="279"/>
      <c r="DN280" s="279"/>
      <c r="DO280" s="279"/>
      <c r="DP280" s="279"/>
      <c r="DQ280" s="279"/>
      <c r="DR280" s="279"/>
      <c r="DS280" s="279"/>
      <c r="DT280" s="279"/>
      <c r="DU280" s="279"/>
    </row>
    <row r="281" spans="39:125">
      <c r="AM281" s="288">
        <f t="shared" si="30"/>
        <v>0</v>
      </c>
      <c r="AN281" s="202" t="str">
        <f t="shared" si="29"/>
        <v>EMA--</v>
      </c>
      <c r="AO281" s="278"/>
      <c r="AP281" s="278"/>
      <c r="AQ281" s="278"/>
      <c r="AR281" s="278"/>
      <c r="AS281" s="278"/>
      <c r="AT281" s="278"/>
      <c r="AU281" s="278"/>
      <c r="AV281" s="278"/>
      <c r="AW281" s="278"/>
      <c r="AX281" s="278"/>
      <c r="AY281" s="278"/>
      <c r="AZ281" s="278"/>
      <c r="BA281" s="278"/>
      <c r="BB281" s="278"/>
      <c r="BC281" s="278"/>
      <c r="BD281" s="278"/>
      <c r="BE281" s="278"/>
      <c r="BF281" s="278"/>
      <c r="BG281" s="278"/>
      <c r="BH281" s="278"/>
      <c r="BI281" s="278"/>
      <c r="BJ281" s="278"/>
      <c r="BK281" s="278"/>
      <c r="BL281" s="278"/>
      <c r="BM281" s="278"/>
      <c r="BN281" s="278"/>
      <c r="BO281" s="278"/>
      <c r="BP281" s="278"/>
      <c r="BQ281" s="278"/>
      <c r="BR281" s="278"/>
      <c r="BS281" s="278"/>
      <c r="BT281" s="278"/>
      <c r="BU281" s="278"/>
      <c r="BV281" s="278"/>
      <c r="BW281" s="278"/>
      <c r="BX281" s="278"/>
      <c r="BY281" s="278"/>
      <c r="BZ281" s="278"/>
      <c r="CA281" s="278"/>
      <c r="CB281" s="278"/>
      <c r="CC281" s="278"/>
      <c r="CD281" s="278"/>
      <c r="CE281" s="278"/>
      <c r="CF281" s="278"/>
      <c r="CG281" s="278"/>
      <c r="CH281" s="278"/>
      <c r="CI281" s="278"/>
      <c r="CJ281" s="278"/>
      <c r="CK281" s="278"/>
      <c r="CL281" s="279"/>
      <c r="CM281" s="279"/>
      <c r="CN281" s="279"/>
      <c r="CO281" s="279"/>
      <c r="CP281" s="279"/>
      <c r="CQ281" s="279"/>
      <c r="CR281" s="279"/>
      <c r="CS281" s="279"/>
      <c r="CT281" s="279"/>
      <c r="CU281" s="279"/>
      <c r="CV281" s="279"/>
      <c r="CW281" s="279"/>
      <c r="CX281" s="279"/>
      <c r="CY281" s="279"/>
      <c r="CZ281" s="279"/>
      <c r="DA281" s="279"/>
      <c r="DB281" s="279"/>
      <c r="DC281" s="279"/>
      <c r="DD281" s="279"/>
      <c r="DE281" s="279"/>
      <c r="DF281" s="279"/>
      <c r="DG281" s="279"/>
      <c r="DH281" s="279"/>
      <c r="DI281" s="279"/>
      <c r="DJ281" s="279"/>
      <c r="DK281" s="279"/>
      <c r="DL281" s="279"/>
      <c r="DM281" s="279"/>
      <c r="DN281" s="279"/>
      <c r="DO281" s="279"/>
      <c r="DP281" s="279"/>
      <c r="DQ281" s="279"/>
      <c r="DR281" s="279"/>
      <c r="DS281" s="279"/>
      <c r="DT281" s="279"/>
      <c r="DU281" s="279"/>
    </row>
    <row r="282" spans="39:125">
      <c r="AM282" s="288">
        <f t="shared" si="30"/>
        <v>0</v>
      </c>
      <c r="AN282" s="202" t="str">
        <f t="shared" si="29"/>
        <v>EMA--</v>
      </c>
      <c r="AO282" s="278"/>
      <c r="AP282" s="278"/>
      <c r="AQ282" s="278"/>
      <c r="AR282" s="278"/>
      <c r="AS282" s="278"/>
      <c r="AT282" s="278"/>
      <c r="AU282" s="278"/>
      <c r="AV282" s="278"/>
      <c r="AW282" s="278"/>
      <c r="AX282" s="278"/>
      <c r="AY282" s="278"/>
      <c r="AZ282" s="278"/>
      <c r="BA282" s="278"/>
      <c r="BB282" s="278"/>
      <c r="BC282" s="278"/>
      <c r="BD282" s="278"/>
      <c r="BE282" s="278"/>
      <c r="BF282" s="278"/>
      <c r="BG282" s="278"/>
      <c r="BH282" s="278"/>
      <c r="BI282" s="278"/>
      <c r="BJ282" s="278"/>
      <c r="BK282" s="278"/>
      <c r="BL282" s="278"/>
      <c r="BM282" s="278"/>
      <c r="BN282" s="278"/>
      <c r="BO282" s="278"/>
      <c r="BP282" s="278"/>
      <c r="BQ282" s="278"/>
      <c r="BR282" s="278"/>
      <c r="BS282" s="278"/>
      <c r="BT282" s="278"/>
      <c r="BU282" s="278"/>
      <c r="BV282" s="278"/>
      <c r="BW282" s="278"/>
      <c r="BX282" s="278"/>
      <c r="BY282" s="278"/>
      <c r="BZ282" s="278"/>
      <c r="CA282" s="278"/>
      <c r="CB282" s="278"/>
      <c r="CC282" s="278"/>
      <c r="CD282" s="278"/>
      <c r="CE282" s="278"/>
      <c r="CF282" s="278"/>
      <c r="CG282" s="278"/>
      <c r="CH282" s="278"/>
      <c r="CI282" s="278"/>
      <c r="CJ282" s="278"/>
      <c r="CK282" s="278"/>
      <c r="CL282" s="279"/>
      <c r="CM282" s="279"/>
      <c r="CN282" s="279"/>
      <c r="CO282" s="279"/>
      <c r="CP282" s="279"/>
      <c r="CQ282" s="279"/>
      <c r="CR282" s="279"/>
      <c r="CS282" s="279"/>
      <c r="CT282" s="279"/>
      <c r="CU282" s="279"/>
      <c r="CV282" s="279"/>
      <c r="CW282" s="279"/>
      <c r="CX282" s="279"/>
      <c r="CY282" s="279"/>
      <c r="CZ282" s="279"/>
      <c r="DA282" s="279"/>
      <c r="DB282" s="279"/>
      <c r="DC282" s="279"/>
      <c r="DD282" s="279"/>
      <c r="DE282" s="279"/>
      <c r="DF282" s="279"/>
      <c r="DG282" s="279"/>
      <c r="DH282" s="279"/>
      <c r="DI282" s="279"/>
      <c r="DJ282" s="279"/>
      <c r="DK282" s="279"/>
      <c r="DL282" s="279"/>
      <c r="DM282" s="279"/>
      <c r="DN282" s="279"/>
      <c r="DO282" s="279"/>
      <c r="DP282" s="279"/>
      <c r="DQ282" s="279"/>
      <c r="DR282" s="279"/>
      <c r="DS282" s="279"/>
      <c r="DT282" s="279"/>
      <c r="DU282" s="279"/>
    </row>
    <row r="283" spans="39:125">
      <c r="AM283" s="288">
        <f t="shared" si="30"/>
        <v>0</v>
      </c>
      <c r="AN283" s="202" t="str">
        <f t="shared" si="29"/>
        <v>EMA--</v>
      </c>
      <c r="AO283" s="278"/>
      <c r="AP283" s="278"/>
      <c r="AQ283" s="278"/>
      <c r="AR283" s="278"/>
      <c r="AS283" s="278"/>
      <c r="AT283" s="278"/>
      <c r="AU283" s="278"/>
      <c r="AV283" s="278"/>
      <c r="AW283" s="278"/>
      <c r="AX283" s="278"/>
      <c r="AY283" s="278"/>
      <c r="AZ283" s="278"/>
      <c r="BA283" s="278"/>
      <c r="BB283" s="278"/>
      <c r="BC283" s="278"/>
      <c r="BD283" s="278"/>
      <c r="BE283" s="278"/>
      <c r="BF283" s="278"/>
      <c r="BG283" s="278"/>
      <c r="BH283" s="278"/>
      <c r="BI283" s="278"/>
      <c r="BJ283" s="278"/>
      <c r="BK283" s="278"/>
      <c r="BL283" s="278"/>
      <c r="BM283" s="278"/>
      <c r="BN283" s="278"/>
      <c r="BO283" s="278"/>
      <c r="BP283" s="278"/>
      <c r="BQ283" s="278"/>
      <c r="BR283" s="278"/>
      <c r="BS283" s="278"/>
      <c r="BT283" s="278"/>
      <c r="BU283" s="278"/>
      <c r="BV283" s="278"/>
      <c r="BW283" s="278"/>
      <c r="BX283" s="278"/>
      <c r="BY283" s="278"/>
      <c r="BZ283" s="278"/>
      <c r="CA283" s="278"/>
      <c r="CB283" s="278"/>
      <c r="CC283" s="278"/>
      <c r="CD283" s="278"/>
      <c r="CE283" s="278"/>
      <c r="CF283" s="278"/>
      <c r="CG283" s="278"/>
      <c r="CH283" s="278"/>
      <c r="CI283" s="278"/>
      <c r="CJ283" s="278"/>
      <c r="CK283" s="278"/>
      <c r="CL283" s="279"/>
      <c r="CM283" s="279"/>
      <c r="CN283" s="279"/>
      <c r="CO283" s="279"/>
      <c r="CP283" s="279"/>
      <c r="CQ283" s="279"/>
      <c r="CR283" s="279"/>
      <c r="CS283" s="279"/>
      <c r="CT283" s="279"/>
      <c r="CU283" s="279"/>
      <c r="CV283" s="279"/>
      <c r="CW283" s="279"/>
      <c r="CX283" s="279"/>
      <c r="CY283" s="279"/>
      <c r="CZ283" s="279"/>
      <c r="DA283" s="279"/>
      <c r="DB283" s="279"/>
      <c r="DC283" s="279"/>
      <c r="DD283" s="279"/>
      <c r="DE283" s="279"/>
      <c r="DF283" s="279"/>
      <c r="DG283" s="279"/>
      <c r="DH283" s="279"/>
      <c r="DI283" s="279"/>
      <c r="DJ283" s="279"/>
      <c r="DK283" s="279"/>
      <c r="DL283" s="279"/>
      <c r="DM283" s="279"/>
      <c r="DN283" s="279"/>
      <c r="DO283" s="279"/>
      <c r="DP283" s="279"/>
      <c r="DQ283" s="279"/>
      <c r="DR283" s="279"/>
      <c r="DS283" s="279"/>
      <c r="DT283" s="279"/>
      <c r="DU283" s="279"/>
    </row>
    <row r="284" spans="39:125">
      <c r="AM284" s="288">
        <f t="shared" si="30"/>
        <v>0</v>
      </c>
      <c r="AN284" s="202" t="str">
        <f t="shared" si="29"/>
        <v>EMA--</v>
      </c>
      <c r="AO284" s="278"/>
      <c r="AP284" s="278"/>
      <c r="AQ284" s="278"/>
      <c r="AR284" s="278"/>
      <c r="AS284" s="278"/>
      <c r="AT284" s="278"/>
      <c r="AU284" s="278"/>
      <c r="AV284" s="278"/>
      <c r="AW284" s="278"/>
      <c r="AX284" s="278"/>
      <c r="AY284" s="278"/>
      <c r="AZ284" s="278"/>
      <c r="BA284" s="278"/>
      <c r="BB284" s="278"/>
      <c r="BC284" s="278"/>
      <c r="BD284" s="278"/>
      <c r="BE284" s="278"/>
      <c r="BF284" s="278"/>
      <c r="BG284" s="278"/>
      <c r="BH284" s="278"/>
      <c r="BI284" s="278"/>
      <c r="BJ284" s="278"/>
      <c r="BK284" s="278"/>
      <c r="BL284" s="278"/>
      <c r="BM284" s="278"/>
      <c r="BN284" s="278"/>
      <c r="BO284" s="278"/>
      <c r="BP284" s="278"/>
      <c r="BQ284" s="278"/>
      <c r="BR284" s="278"/>
      <c r="BS284" s="278"/>
      <c r="BT284" s="278"/>
      <c r="BU284" s="278"/>
      <c r="BV284" s="278"/>
      <c r="BW284" s="278"/>
      <c r="BX284" s="278"/>
      <c r="BY284" s="278"/>
      <c r="BZ284" s="278"/>
      <c r="CA284" s="278"/>
      <c r="CB284" s="278"/>
      <c r="CC284" s="278"/>
      <c r="CD284" s="278"/>
      <c r="CE284" s="278"/>
      <c r="CF284" s="278"/>
      <c r="CG284" s="278"/>
      <c r="CH284" s="278"/>
      <c r="CI284" s="278"/>
      <c r="CJ284" s="278"/>
      <c r="CK284" s="278"/>
      <c r="CL284" s="279"/>
      <c r="CM284" s="279"/>
      <c r="CN284" s="279"/>
      <c r="CO284" s="279"/>
      <c r="CP284" s="279"/>
      <c r="CQ284" s="279"/>
      <c r="CR284" s="279"/>
      <c r="CS284" s="279"/>
      <c r="CT284" s="279"/>
      <c r="CU284" s="279"/>
      <c r="CV284" s="279"/>
      <c r="CW284" s="279"/>
      <c r="CX284" s="279"/>
      <c r="CY284" s="279"/>
      <c r="CZ284" s="279"/>
      <c r="DA284" s="279"/>
      <c r="DB284" s="279"/>
      <c r="DC284" s="279"/>
      <c r="DD284" s="279"/>
      <c r="DE284" s="279"/>
      <c r="DF284" s="279"/>
      <c r="DG284" s="279"/>
      <c r="DH284" s="279"/>
      <c r="DI284" s="279"/>
      <c r="DJ284" s="279"/>
      <c r="DK284" s="279"/>
      <c r="DL284" s="279"/>
      <c r="DM284" s="279"/>
      <c r="DN284" s="279"/>
      <c r="DO284" s="279"/>
      <c r="DP284" s="279"/>
      <c r="DQ284" s="279"/>
      <c r="DR284" s="279"/>
      <c r="DS284" s="279"/>
      <c r="DT284" s="279"/>
      <c r="DU284" s="279"/>
    </row>
    <row r="285" spans="39:125">
      <c r="AM285" s="288">
        <f t="shared" si="30"/>
        <v>0</v>
      </c>
      <c r="AN285" s="202" t="str">
        <f t="shared" si="29"/>
        <v>EMA--</v>
      </c>
      <c r="AO285" s="278"/>
      <c r="AP285" s="278"/>
      <c r="AQ285" s="278"/>
      <c r="AR285" s="278"/>
      <c r="AS285" s="278"/>
      <c r="AT285" s="278"/>
      <c r="AU285" s="278"/>
      <c r="AV285" s="278"/>
      <c r="AW285" s="278"/>
      <c r="AX285" s="278"/>
      <c r="AY285" s="278"/>
      <c r="AZ285" s="278"/>
      <c r="BA285" s="278"/>
      <c r="BB285" s="278"/>
      <c r="BC285" s="278"/>
      <c r="BD285" s="278"/>
      <c r="BE285" s="278"/>
      <c r="BF285" s="278"/>
      <c r="BG285" s="278"/>
      <c r="BH285" s="278"/>
      <c r="BI285" s="278"/>
      <c r="BJ285" s="278"/>
      <c r="BK285" s="278"/>
      <c r="BL285" s="278"/>
      <c r="BM285" s="278"/>
      <c r="BN285" s="278"/>
      <c r="BO285" s="278"/>
      <c r="BP285" s="278"/>
      <c r="BQ285" s="278"/>
      <c r="BR285" s="278"/>
      <c r="BS285" s="278"/>
      <c r="BT285" s="278"/>
      <c r="BU285" s="278"/>
      <c r="BV285" s="278"/>
      <c r="BW285" s="278"/>
      <c r="BX285" s="278"/>
      <c r="BY285" s="278"/>
      <c r="BZ285" s="278"/>
      <c r="CA285" s="278"/>
      <c r="CB285" s="278"/>
      <c r="CC285" s="278"/>
      <c r="CD285" s="278"/>
      <c r="CE285" s="278"/>
      <c r="CF285" s="278"/>
      <c r="CG285" s="278"/>
      <c r="CH285" s="278"/>
      <c r="CI285" s="278"/>
      <c r="CJ285" s="278"/>
      <c r="CK285" s="278"/>
      <c r="CL285" s="279"/>
      <c r="CM285" s="279"/>
      <c r="CN285" s="279"/>
      <c r="CO285" s="279"/>
      <c r="CP285" s="279"/>
      <c r="CQ285" s="279"/>
      <c r="CR285" s="279"/>
      <c r="CS285" s="279"/>
      <c r="CT285" s="279"/>
      <c r="CU285" s="279"/>
      <c r="CV285" s="279"/>
      <c r="CW285" s="279"/>
      <c r="CX285" s="279"/>
      <c r="CY285" s="279"/>
      <c r="CZ285" s="279"/>
      <c r="DA285" s="279"/>
      <c r="DB285" s="279"/>
      <c r="DC285" s="279"/>
      <c r="DD285" s="279"/>
      <c r="DE285" s="279"/>
      <c r="DF285" s="279"/>
      <c r="DG285" s="279"/>
      <c r="DH285" s="279"/>
      <c r="DI285" s="279"/>
      <c r="DJ285" s="279"/>
      <c r="DK285" s="279"/>
      <c r="DL285" s="279"/>
      <c r="DM285" s="279"/>
      <c r="DN285" s="279"/>
      <c r="DO285" s="279"/>
      <c r="DP285" s="279"/>
      <c r="DQ285" s="279"/>
      <c r="DR285" s="279"/>
      <c r="DS285" s="279"/>
      <c r="DT285" s="279"/>
      <c r="DU285" s="279"/>
    </row>
    <row r="286" spans="39:125">
      <c r="AM286" s="288">
        <f t="shared" si="30"/>
        <v>0</v>
      </c>
      <c r="AN286" s="202" t="str">
        <f t="shared" si="29"/>
        <v>EMA--</v>
      </c>
      <c r="AO286" s="278"/>
      <c r="AP286" s="278"/>
      <c r="AQ286" s="278"/>
      <c r="AR286" s="278"/>
      <c r="AS286" s="278"/>
      <c r="AT286" s="278"/>
      <c r="AU286" s="278"/>
      <c r="AV286" s="278"/>
      <c r="AW286" s="278"/>
      <c r="AX286" s="278"/>
      <c r="AY286" s="278"/>
      <c r="AZ286" s="278"/>
      <c r="BA286" s="278"/>
      <c r="BB286" s="278"/>
      <c r="BC286" s="278"/>
      <c r="BD286" s="278"/>
      <c r="BE286" s="278"/>
      <c r="BF286" s="278"/>
      <c r="BG286" s="278"/>
      <c r="BH286" s="278"/>
      <c r="BI286" s="278"/>
      <c r="BJ286" s="278"/>
      <c r="BK286" s="278"/>
      <c r="BL286" s="278"/>
      <c r="BM286" s="278"/>
      <c r="BN286" s="278"/>
      <c r="BO286" s="278"/>
      <c r="BP286" s="278"/>
      <c r="BQ286" s="278"/>
      <c r="BR286" s="278"/>
      <c r="BS286" s="278"/>
      <c r="BT286" s="278"/>
      <c r="BU286" s="278"/>
      <c r="BV286" s="278"/>
      <c r="BW286" s="278"/>
      <c r="BX286" s="278"/>
      <c r="BY286" s="278"/>
      <c r="BZ286" s="278"/>
      <c r="CA286" s="278"/>
      <c r="CB286" s="278"/>
      <c r="CC286" s="278"/>
      <c r="CD286" s="278"/>
      <c r="CE286" s="278"/>
      <c r="CF286" s="278"/>
      <c r="CG286" s="278"/>
      <c r="CH286" s="278"/>
      <c r="CI286" s="278"/>
      <c r="CJ286" s="278"/>
      <c r="CK286" s="278"/>
      <c r="CL286" s="279"/>
      <c r="CM286" s="279"/>
      <c r="CN286" s="279"/>
      <c r="CO286" s="279"/>
      <c r="CP286" s="279"/>
      <c r="CQ286" s="279"/>
      <c r="CR286" s="279"/>
      <c r="CS286" s="279"/>
      <c r="CT286" s="279"/>
      <c r="CU286" s="279"/>
      <c r="CV286" s="279"/>
      <c r="CW286" s="279"/>
      <c r="CX286" s="279"/>
      <c r="CY286" s="279"/>
      <c r="CZ286" s="279"/>
      <c r="DA286" s="279"/>
      <c r="DB286" s="279"/>
      <c r="DC286" s="279"/>
      <c r="DD286" s="279"/>
      <c r="DE286" s="279"/>
      <c r="DF286" s="279"/>
      <c r="DG286" s="279"/>
      <c r="DH286" s="279"/>
      <c r="DI286" s="279"/>
      <c r="DJ286" s="279"/>
      <c r="DK286" s="279"/>
      <c r="DL286" s="279"/>
      <c r="DM286" s="279"/>
      <c r="DN286" s="279"/>
      <c r="DO286" s="279"/>
      <c r="DP286" s="279"/>
      <c r="DQ286" s="279"/>
      <c r="DR286" s="279"/>
      <c r="DS286" s="279"/>
      <c r="DT286" s="279"/>
      <c r="DU286" s="279"/>
    </row>
    <row r="287" spans="39:125">
      <c r="AM287" s="288">
        <f t="shared" si="30"/>
        <v>0</v>
      </c>
      <c r="AN287" s="202" t="str">
        <f t="shared" si="29"/>
        <v>EMA--</v>
      </c>
      <c r="AO287" s="278"/>
      <c r="AP287" s="278"/>
      <c r="AQ287" s="278"/>
      <c r="AR287" s="278"/>
      <c r="AS287" s="278"/>
      <c r="AT287" s="278"/>
      <c r="AU287" s="278"/>
      <c r="AV287" s="278"/>
      <c r="AW287" s="278"/>
      <c r="AX287" s="278"/>
      <c r="AY287" s="278"/>
      <c r="AZ287" s="278"/>
      <c r="BA287" s="278"/>
      <c r="BB287" s="278"/>
      <c r="BC287" s="278"/>
      <c r="BD287" s="278"/>
      <c r="BE287" s="278"/>
      <c r="BF287" s="278"/>
      <c r="BG287" s="278"/>
      <c r="BH287" s="278"/>
      <c r="BI287" s="278"/>
      <c r="BJ287" s="278"/>
      <c r="BK287" s="278"/>
      <c r="BL287" s="278"/>
      <c r="BM287" s="278"/>
      <c r="BN287" s="278"/>
      <c r="BO287" s="278"/>
      <c r="BP287" s="278"/>
      <c r="BQ287" s="278"/>
      <c r="BR287" s="278"/>
      <c r="BS287" s="278"/>
      <c r="BT287" s="278"/>
      <c r="BU287" s="278"/>
      <c r="BV287" s="278"/>
      <c r="BW287" s="278"/>
      <c r="BX287" s="278"/>
      <c r="BY287" s="278"/>
      <c r="BZ287" s="278"/>
      <c r="CA287" s="278"/>
      <c r="CB287" s="278"/>
      <c r="CC287" s="278"/>
      <c r="CD287" s="278"/>
      <c r="CE287" s="278"/>
      <c r="CF287" s="278"/>
      <c r="CG287" s="278"/>
      <c r="CH287" s="278"/>
      <c r="CI287" s="278"/>
      <c r="CJ287" s="278"/>
      <c r="CK287" s="278"/>
      <c r="CL287" s="279"/>
      <c r="CM287" s="279"/>
      <c r="CN287" s="279"/>
      <c r="CO287" s="279"/>
      <c r="CP287" s="279"/>
      <c r="CQ287" s="279"/>
      <c r="CR287" s="279"/>
      <c r="CS287" s="279"/>
      <c r="CT287" s="279"/>
      <c r="CU287" s="279"/>
      <c r="CV287" s="279"/>
      <c r="CW287" s="279"/>
      <c r="CX287" s="279"/>
      <c r="CY287" s="279"/>
      <c r="CZ287" s="279"/>
      <c r="DA287" s="279"/>
      <c r="DB287" s="279"/>
      <c r="DC287" s="279"/>
      <c r="DD287" s="279"/>
      <c r="DE287" s="279"/>
      <c r="DF287" s="279"/>
      <c r="DG287" s="279"/>
      <c r="DH287" s="279"/>
      <c r="DI287" s="279"/>
      <c r="DJ287" s="279"/>
      <c r="DK287" s="279"/>
      <c r="DL287" s="279"/>
      <c r="DM287" s="279"/>
      <c r="DN287" s="279"/>
      <c r="DO287" s="279"/>
      <c r="DP287" s="279"/>
      <c r="DQ287" s="279"/>
      <c r="DR287" s="279"/>
      <c r="DS287" s="279"/>
      <c r="DT287" s="279"/>
      <c r="DU287" s="279"/>
    </row>
    <row r="288" spans="39:125">
      <c r="AM288" s="288">
        <f t="shared" si="30"/>
        <v>0</v>
      </c>
      <c r="AN288" s="202" t="str">
        <f t="shared" si="29"/>
        <v>EMA--</v>
      </c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278"/>
      <c r="AZ288" s="278"/>
      <c r="BA288" s="278"/>
      <c r="BB288" s="278"/>
      <c r="BC288" s="278"/>
      <c r="BD288" s="278"/>
      <c r="BE288" s="278"/>
      <c r="BF288" s="278"/>
      <c r="BG288" s="278"/>
      <c r="BH288" s="278"/>
      <c r="BI288" s="278"/>
      <c r="BJ288" s="278"/>
      <c r="BK288" s="278"/>
      <c r="BL288" s="278"/>
      <c r="BM288" s="278"/>
      <c r="BN288" s="278"/>
      <c r="BO288" s="278"/>
      <c r="BP288" s="278"/>
      <c r="BQ288" s="278"/>
      <c r="BR288" s="278"/>
      <c r="BS288" s="278"/>
      <c r="BT288" s="278"/>
      <c r="BU288" s="278"/>
      <c r="BV288" s="278"/>
      <c r="BW288" s="278"/>
      <c r="BX288" s="278"/>
      <c r="BY288" s="278"/>
      <c r="BZ288" s="278"/>
      <c r="CA288" s="278"/>
      <c r="CB288" s="278"/>
      <c r="CC288" s="278"/>
      <c r="CD288" s="278"/>
      <c r="CE288" s="278"/>
      <c r="CF288" s="278"/>
      <c r="CG288" s="278"/>
      <c r="CH288" s="278"/>
      <c r="CI288" s="278"/>
      <c r="CJ288" s="278"/>
      <c r="CK288" s="278"/>
      <c r="CL288" s="279"/>
      <c r="CM288" s="279"/>
      <c r="CN288" s="279"/>
      <c r="CO288" s="279"/>
      <c r="CP288" s="279"/>
      <c r="CQ288" s="279"/>
      <c r="CR288" s="279"/>
      <c r="CS288" s="279"/>
      <c r="CT288" s="279"/>
      <c r="CU288" s="279"/>
      <c r="CV288" s="279"/>
      <c r="CW288" s="279"/>
      <c r="CX288" s="279"/>
      <c r="CY288" s="279"/>
      <c r="CZ288" s="279"/>
      <c r="DA288" s="279"/>
      <c r="DB288" s="279"/>
      <c r="DC288" s="279"/>
      <c r="DD288" s="279"/>
      <c r="DE288" s="279"/>
      <c r="DF288" s="279"/>
      <c r="DG288" s="279"/>
      <c r="DH288" s="279"/>
      <c r="DI288" s="279"/>
      <c r="DJ288" s="279"/>
      <c r="DK288" s="279"/>
      <c r="DL288" s="279"/>
      <c r="DM288" s="279"/>
      <c r="DN288" s="279"/>
      <c r="DO288" s="279"/>
      <c r="DP288" s="279"/>
      <c r="DQ288" s="279"/>
      <c r="DR288" s="279"/>
      <c r="DS288" s="279"/>
      <c r="DT288" s="279"/>
      <c r="DU288" s="279"/>
    </row>
    <row r="289" spans="39:125">
      <c r="AM289" s="288">
        <f t="shared" si="30"/>
        <v>0</v>
      </c>
      <c r="AN289" s="202" t="str">
        <f t="shared" si="29"/>
        <v>EMA--</v>
      </c>
      <c r="AO289" s="278"/>
      <c r="AP289" s="278"/>
      <c r="AQ289" s="278"/>
      <c r="AR289" s="278"/>
      <c r="AS289" s="278"/>
      <c r="AT289" s="278"/>
      <c r="AU289" s="278"/>
      <c r="AV289" s="278"/>
      <c r="AW289" s="278"/>
      <c r="AX289" s="278"/>
      <c r="AY289" s="278"/>
      <c r="AZ289" s="278"/>
      <c r="BA289" s="278"/>
      <c r="BB289" s="278"/>
      <c r="BC289" s="278"/>
      <c r="BD289" s="278"/>
      <c r="BE289" s="278"/>
      <c r="BF289" s="278"/>
      <c r="BG289" s="278"/>
      <c r="BH289" s="278"/>
      <c r="BI289" s="278"/>
      <c r="BJ289" s="278"/>
      <c r="BK289" s="278"/>
      <c r="BL289" s="278"/>
      <c r="BM289" s="278"/>
      <c r="BN289" s="278"/>
      <c r="BO289" s="278"/>
      <c r="BP289" s="278"/>
      <c r="BQ289" s="278"/>
      <c r="BR289" s="278"/>
      <c r="BS289" s="278"/>
      <c r="BT289" s="278"/>
      <c r="BU289" s="278"/>
      <c r="BV289" s="278"/>
      <c r="BW289" s="278"/>
      <c r="BX289" s="278"/>
      <c r="BY289" s="278"/>
      <c r="BZ289" s="278"/>
      <c r="CA289" s="278"/>
      <c r="CB289" s="278"/>
      <c r="CC289" s="278"/>
      <c r="CD289" s="278"/>
      <c r="CE289" s="278"/>
      <c r="CF289" s="278"/>
      <c r="CG289" s="278"/>
      <c r="CH289" s="278"/>
      <c r="CI289" s="278"/>
      <c r="CJ289" s="278"/>
      <c r="CK289" s="278"/>
      <c r="CL289" s="279"/>
      <c r="CM289" s="279"/>
      <c r="CN289" s="279"/>
      <c r="CO289" s="279"/>
      <c r="CP289" s="279"/>
      <c r="CQ289" s="279"/>
      <c r="CR289" s="279"/>
      <c r="CS289" s="279"/>
      <c r="CT289" s="279"/>
      <c r="CU289" s="279"/>
      <c r="CV289" s="279"/>
      <c r="CW289" s="279"/>
      <c r="CX289" s="279"/>
      <c r="CY289" s="279"/>
      <c r="CZ289" s="279"/>
      <c r="DA289" s="279"/>
      <c r="DB289" s="279"/>
      <c r="DC289" s="279"/>
      <c r="DD289" s="279"/>
      <c r="DE289" s="279"/>
      <c r="DF289" s="279"/>
      <c r="DG289" s="279"/>
      <c r="DH289" s="279"/>
      <c r="DI289" s="279"/>
      <c r="DJ289" s="279"/>
      <c r="DK289" s="279"/>
      <c r="DL289" s="279"/>
      <c r="DM289" s="279"/>
      <c r="DN289" s="279"/>
      <c r="DO289" s="279"/>
      <c r="DP289" s="279"/>
      <c r="DQ289" s="279"/>
      <c r="DR289" s="279"/>
      <c r="DS289" s="279"/>
      <c r="DT289" s="279"/>
      <c r="DU289" s="279"/>
    </row>
    <row r="290" spans="39:125">
      <c r="AM290" s="288">
        <f t="shared" si="30"/>
        <v>0</v>
      </c>
      <c r="AN290" s="202" t="str">
        <f t="shared" si="29"/>
        <v>EMA--</v>
      </c>
      <c r="AO290" s="278"/>
      <c r="AP290" s="278"/>
      <c r="AQ290" s="278"/>
      <c r="AR290" s="278"/>
      <c r="AS290" s="278"/>
      <c r="AT290" s="278"/>
      <c r="AU290" s="278"/>
      <c r="AV290" s="278"/>
      <c r="AW290" s="278"/>
      <c r="AX290" s="278"/>
      <c r="AY290" s="278"/>
      <c r="AZ290" s="278"/>
      <c r="BA290" s="278"/>
      <c r="BB290" s="278"/>
      <c r="BC290" s="278"/>
      <c r="BD290" s="278"/>
      <c r="BE290" s="278"/>
      <c r="BF290" s="278"/>
      <c r="BG290" s="278"/>
      <c r="BH290" s="278"/>
      <c r="BI290" s="278"/>
      <c r="BJ290" s="278"/>
      <c r="BK290" s="278"/>
      <c r="BL290" s="278"/>
      <c r="BM290" s="278"/>
      <c r="BN290" s="278"/>
      <c r="BO290" s="278"/>
      <c r="BP290" s="278"/>
      <c r="BQ290" s="278"/>
      <c r="BR290" s="278"/>
      <c r="BS290" s="278"/>
      <c r="BT290" s="278"/>
      <c r="BU290" s="278"/>
      <c r="BV290" s="278"/>
      <c r="BW290" s="278"/>
      <c r="BX290" s="278"/>
      <c r="BY290" s="278"/>
      <c r="BZ290" s="278"/>
      <c r="CA290" s="278"/>
      <c r="CB290" s="278"/>
      <c r="CC290" s="278"/>
      <c r="CD290" s="278"/>
      <c r="CE290" s="278"/>
      <c r="CF290" s="278"/>
      <c r="CG290" s="278"/>
      <c r="CH290" s="278"/>
      <c r="CI290" s="278"/>
      <c r="CJ290" s="278"/>
      <c r="CK290" s="278"/>
      <c r="CL290" s="279"/>
      <c r="CM290" s="279"/>
      <c r="CN290" s="279"/>
      <c r="CO290" s="279"/>
      <c r="CP290" s="279"/>
      <c r="CQ290" s="279"/>
      <c r="CR290" s="279"/>
      <c r="CS290" s="279"/>
      <c r="CT290" s="279"/>
      <c r="CU290" s="279"/>
      <c r="CV290" s="279"/>
      <c r="CW290" s="279"/>
      <c r="CX290" s="279"/>
      <c r="CY290" s="279"/>
      <c r="CZ290" s="279"/>
      <c r="DA290" s="279"/>
      <c r="DB290" s="279"/>
      <c r="DC290" s="279"/>
      <c r="DD290" s="279"/>
      <c r="DE290" s="279"/>
      <c r="DF290" s="279"/>
      <c r="DG290" s="279"/>
      <c r="DH290" s="279"/>
      <c r="DI290" s="279"/>
      <c r="DJ290" s="279"/>
      <c r="DK290" s="279"/>
      <c r="DL290" s="279"/>
      <c r="DM290" s="279"/>
      <c r="DN290" s="279"/>
      <c r="DO290" s="279"/>
      <c r="DP290" s="279"/>
      <c r="DQ290" s="279"/>
      <c r="DR290" s="279"/>
      <c r="DS290" s="279"/>
      <c r="DT290" s="279"/>
      <c r="DU290" s="279"/>
    </row>
    <row r="291" spans="39:125">
      <c r="AM291" s="288">
        <f t="shared" si="30"/>
        <v>0</v>
      </c>
      <c r="AN291" s="202" t="str">
        <f t="shared" si="29"/>
        <v>EMA--</v>
      </c>
      <c r="AO291" s="278"/>
      <c r="AP291" s="278"/>
      <c r="AQ291" s="278"/>
      <c r="AR291" s="278"/>
      <c r="AS291" s="278"/>
      <c r="AT291" s="278"/>
      <c r="AU291" s="278"/>
      <c r="AV291" s="278"/>
      <c r="AW291" s="278"/>
      <c r="AX291" s="278"/>
      <c r="AY291" s="278"/>
      <c r="AZ291" s="278"/>
      <c r="BA291" s="278"/>
      <c r="BB291" s="278"/>
      <c r="BC291" s="278"/>
      <c r="BD291" s="278"/>
      <c r="BE291" s="278"/>
      <c r="BF291" s="278"/>
      <c r="BG291" s="278"/>
      <c r="BH291" s="278"/>
      <c r="BI291" s="278"/>
      <c r="BJ291" s="278"/>
      <c r="BK291" s="278"/>
      <c r="BL291" s="278"/>
      <c r="BM291" s="278"/>
      <c r="BN291" s="278"/>
      <c r="BO291" s="278"/>
      <c r="BP291" s="278"/>
      <c r="BQ291" s="278"/>
      <c r="BR291" s="278"/>
      <c r="BS291" s="278"/>
      <c r="BT291" s="278"/>
      <c r="BU291" s="278"/>
      <c r="BV291" s="278"/>
      <c r="BW291" s="278"/>
      <c r="BX291" s="278"/>
      <c r="BY291" s="278"/>
      <c r="BZ291" s="278"/>
      <c r="CA291" s="278"/>
      <c r="CB291" s="278"/>
      <c r="CC291" s="278"/>
      <c r="CD291" s="278"/>
      <c r="CE291" s="278"/>
      <c r="CF291" s="278"/>
      <c r="CG291" s="278"/>
      <c r="CH291" s="278"/>
      <c r="CI291" s="278"/>
      <c r="CJ291" s="278"/>
      <c r="CK291" s="278"/>
      <c r="CL291" s="279"/>
      <c r="CM291" s="279"/>
      <c r="CN291" s="279"/>
      <c r="CO291" s="279"/>
      <c r="CP291" s="279"/>
      <c r="CQ291" s="279"/>
      <c r="CR291" s="279"/>
      <c r="CS291" s="279"/>
      <c r="CT291" s="279"/>
      <c r="CU291" s="279"/>
      <c r="CV291" s="279"/>
      <c r="CW291" s="279"/>
      <c r="CX291" s="279"/>
      <c r="CY291" s="279"/>
      <c r="CZ291" s="279"/>
      <c r="DA291" s="279"/>
      <c r="DB291" s="279"/>
      <c r="DC291" s="279"/>
      <c r="DD291" s="279"/>
      <c r="DE291" s="279"/>
      <c r="DF291" s="279"/>
      <c r="DG291" s="279"/>
      <c r="DH291" s="279"/>
      <c r="DI291" s="279"/>
      <c r="DJ291" s="279"/>
      <c r="DK291" s="279"/>
      <c r="DL291" s="279"/>
      <c r="DM291" s="279"/>
      <c r="DN291" s="279"/>
      <c r="DO291" s="279"/>
      <c r="DP291" s="279"/>
      <c r="DQ291" s="279"/>
      <c r="DR291" s="279"/>
      <c r="DS291" s="279"/>
      <c r="DT291" s="279"/>
      <c r="DU291" s="279"/>
    </row>
    <row r="292" spans="39:125">
      <c r="AM292" s="288">
        <f t="shared" si="30"/>
        <v>0</v>
      </c>
      <c r="AN292" s="202" t="str">
        <f t="shared" si="29"/>
        <v>EMA--</v>
      </c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  <c r="BE292" s="278"/>
      <c r="BF292" s="278"/>
      <c r="BG292" s="278"/>
      <c r="BH292" s="278"/>
      <c r="BI292" s="278"/>
      <c r="BJ292" s="278"/>
      <c r="BK292" s="278"/>
      <c r="BL292" s="278"/>
      <c r="BM292" s="278"/>
      <c r="BN292" s="278"/>
      <c r="BO292" s="278"/>
      <c r="BP292" s="278"/>
      <c r="BQ292" s="278"/>
      <c r="BR292" s="278"/>
      <c r="BS292" s="278"/>
      <c r="BT292" s="278"/>
      <c r="BU292" s="278"/>
      <c r="BV292" s="278"/>
      <c r="BW292" s="278"/>
      <c r="BX292" s="278"/>
      <c r="BY292" s="278"/>
      <c r="BZ292" s="278"/>
      <c r="CA292" s="278"/>
      <c r="CB292" s="278"/>
      <c r="CC292" s="278"/>
      <c r="CD292" s="278"/>
      <c r="CE292" s="278"/>
      <c r="CF292" s="278"/>
      <c r="CG292" s="278"/>
      <c r="CH292" s="278"/>
      <c r="CI292" s="278"/>
      <c r="CJ292" s="278"/>
      <c r="CK292" s="278"/>
      <c r="CL292" s="279"/>
      <c r="CM292" s="279"/>
      <c r="CN292" s="279"/>
      <c r="CO292" s="279"/>
      <c r="CP292" s="279"/>
      <c r="CQ292" s="279"/>
      <c r="CR292" s="279"/>
      <c r="CS292" s="279"/>
      <c r="CT292" s="279"/>
      <c r="CU292" s="279"/>
      <c r="CV292" s="279"/>
      <c r="CW292" s="279"/>
      <c r="CX292" s="279"/>
      <c r="CY292" s="279"/>
      <c r="CZ292" s="279"/>
      <c r="DA292" s="279"/>
      <c r="DB292" s="279"/>
      <c r="DC292" s="279"/>
      <c r="DD292" s="279"/>
      <c r="DE292" s="279"/>
      <c r="DF292" s="279"/>
      <c r="DG292" s="279"/>
      <c r="DH292" s="279"/>
      <c r="DI292" s="279"/>
      <c r="DJ292" s="279"/>
      <c r="DK292" s="279"/>
      <c r="DL292" s="279"/>
      <c r="DM292" s="279"/>
      <c r="DN292" s="279"/>
      <c r="DO292" s="279"/>
      <c r="DP292" s="279"/>
      <c r="DQ292" s="279"/>
      <c r="DR292" s="279"/>
      <c r="DS292" s="279"/>
      <c r="DT292" s="279"/>
      <c r="DU292" s="279"/>
    </row>
    <row r="293" spans="39:125">
      <c r="AM293" s="288">
        <f t="shared" si="30"/>
        <v>0</v>
      </c>
      <c r="AN293" s="202" t="str">
        <f t="shared" si="29"/>
        <v>EMA--</v>
      </c>
      <c r="AO293" s="278"/>
      <c r="AP293" s="278"/>
      <c r="AQ293" s="278"/>
      <c r="AR293" s="278"/>
      <c r="AS293" s="278"/>
      <c r="AT293" s="278"/>
      <c r="AU293" s="278"/>
      <c r="AV293" s="278"/>
      <c r="AW293" s="278"/>
      <c r="AX293" s="278"/>
      <c r="AY293" s="278"/>
      <c r="AZ293" s="278"/>
      <c r="BA293" s="278"/>
      <c r="BB293" s="278"/>
      <c r="BC293" s="278"/>
      <c r="BD293" s="278"/>
      <c r="BE293" s="278"/>
      <c r="BF293" s="278"/>
      <c r="BG293" s="278"/>
      <c r="BH293" s="278"/>
      <c r="BI293" s="278"/>
      <c r="BJ293" s="278"/>
      <c r="BK293" s="278"/>
      <c r="BL293" s="278"/>
      <c r="BM293" s="278"/>
      <c r="BN293" s="278"/>
      <c r="BO293" s="278"/>
      <c r="BP293" s="278"/>
      <c r="BQ293" s="278"/>
      <c r="BR293" s="278"/>
      <c r="BS293" s="278"/>
      <c r="BT293" s="278"/>
      <c r="BU293" s="278"/>
      <c r="BV293" s="278"/>
      <c r="BW293" s="278"/>
      <c r="BX293" s="278"/>
      <c r="BY293" s="278"/>
      <c r="BZ293" s="278"/>
      <c r="CA293" s="278"/>
      <c r="CB293" s="278"/>
      <c r="CC293" s="278"/>
      <c r="CD293" s="278"/>
      <c r="CE293" s="278"/>
      <c r="CF293" s="278"/>
      <c r="CG293" s="278"/>
      <c r="CH293" s="278"/>
      <c r="CI293" s="278"/>
      <c r="CJ293" s="278"/>
      <c r="CK293" s="278"/>
      <c r="CL293" s="279"/>
      <c r="CM293" s="279"/>
      <c r="CN293" s="279"/>
      <c r="CO293" s="279"/>
      <c r="CP293" s="279"/>
      <c r="CQ293" s="279"/>
      <c r="CR293" s="279"/>
      <c r="CS293" s="279"/>
      <c r="CT293" s="279"/>
      <c r="CU293" s="279"/>
      <c r="CV293" s="279"/>
      <c r="CW293" s="279"/>
      <c r="CX293" s="279"/>
      <c r="CY293" s="279"/>
      <c r="CZ293" s="279"/>
      <c r="DA293" s="279"/>
      <c r="DB293" s="279"/>
      <c r="DC293" s="279"/>
      <c r="DD293" s="279"/>
      <c r="DE293" s="279"/>
      <c r="DF293" s="279"/>
      <c r="DG293" s="279"/>
      <c r="DH293" s="279"/>
      <c r="DI293" s="279"/>
      <c r="DJ293" s="279"/>
      <c r="DK293" s="279"/>
      <c r="DL293" s="279"/>
      <c r="DM293" s="279"/>
      <c r="DN293" s="279"/>
      <c r="DO293" s="279"/>
      <c r="DP293" s="279"/>
      <c r="DQ293" s="279"/>
      <c r="DR293" s="279"/>
      <c r="DS293" s="279"/>
      <c r="DT293" s="279"/>
      <c r="DU293" s="279"/>
    </row>
    <row r="294" spans="39:125">
      <c r="AM294" s="288">
        <f t="shared" si="30"/>
        <v>0</v>
      </c>
      <c r="AN294" s="202" t="str">
        <f t="shared" si="29"/>
        <v>EMA--</v>
      </c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  <c r="BE294" s="278"/>
      <c r="BF294" s="278"/>
      <c r="BG294" s="278"/>
      <c r="BH294" s="278"/>
      <c r="BI294" s="278"/>
      <c r="BJ294" s="278"/>
      <c r="BK294" s="278"/>
      <c r="BL294" s="278"/>
      <c r="BM294" s="278"/>
      <c r="BN294" s="278"/>
      <c r="BO294" s="278"/>
      <c r="BP294" s="278"/>
      <c r="BQ294" s="278"/>
      <c r="BR294" s="278"/>
      <c r="BS294" s="278"/>
      <c r="BT294" s="278"/>
      <c r="BU294" s="278"/>
      <c r="BV294" s="278"/>
      <c r="BW294" s="278"/>
      <c r="BX294" s="278"/>
      <c r="BY294" s="278"/>
      <c r="BZ294" s="278"/>
      <c r="CA294" s="278"/>
      <c r="CB294" s="278"/>
      <c r="CC294" s="278"/>
      <c r="CD294" s="278"/>
      <c r="CE294" s="278"/>
      <c r="CF294" s="278"/>
      <c r="CG294" s="278"/>
      <c r="CH294" s="278"/>
      <c r="CI294" s="278"/>
      <c r="CJ294" s="278"/>
      <c r="CK294" s="278"/>
      <c r="CL294" s="279"/>
      <c r="CM294" s="279"/>
      <c r="CN294" s="279"/>
      <c r="CO294" s="279"/>
      <c r="CP294" s="279"/>
      <c r="CQ294" s="279"/>
      <c r="CR294" s="279"/>
      <c r="CS294" s="279"/>
      <c r="CT294" s="279"/>
      <c r="CU294" s="279"/>
      <c r="CV294" s="279"/>
      <c r="CW294" s="279"/>
      <c r="CX294" s="279"/>
      <c r="CY294" s="279"/>
      <c r="CZ294" s="279"/>
      <c r="DA294" s="279"/>
      <c r="DB294" s="279"/>
      <c r="DC294" s="279"/>
      <c r="DD294" s="279"/>
      <c r="DE294" s="279"/>
      <c r="DF294" s="279"/>
      <c r="DG294" s="279"/>
      <c r="DH294" s="279"/>
      <c r="DI294" s="279"/>
      <c r="DJ294" s="279"/>
      <c r="DK294" s="279"/>
      <c r="DL294" s="279"/>
      <c r="DM294" s="279"/>
      <c r="DN294" s="279"/>
      <c r="DO294" s="279"/>
      <c r="DP294" s="279"/>
      <c r="DQ294" s="279"/>
      <c r="DR294" s="279"/>
      <c r="DS294" s="279"/>
      <c r="DT294" s="279"/>
      <c r="DU294" s="279"/>
    </row>
    <row r="295" spans="39:125">
      <c r="AM295" s="288">
        <f t="shared" si="30"/>
        <v>0</v>
      </c>
      <c r="AN295" s="202" t="str">
        <f t="shared" si="29"/>
        <v>EMA--</v>
      </c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  <c r="BE295" s="278"/>
      <c r="BF295" s="278"/>
      <c r="BG295" s="278"/>
      <c r="BH295" s="278"/>
      <c r="BI295" s="278"/>
      <c r="BJ295" s="278"/>
      <c r="BK295" s="278"/>
      <c r="BL295" s="278"/>
      <c r="BM295" s="278"/>
      <c r="BN295" s="278"/>
      <c r="BO295" s="278"/>
      <c r="BP295" s="278"/>
      <c r="BQ295" s="278"/>
      <c r="BR295" s="278"/>
      <c r="BS295" s="278"/>
      <c r="BT295" s="278"/>
      <c r="BU295" s="278"/>
      <c r="BV295" s="278"/>
      <c r="BW295" s="278"/>
      <c r="BX295" s="278"/>
      <c r="BY295" s="278"/>
      <c r="BZ295" s="278"/>
      <c r="CA295" s="278"/>
      <c r="CB295" s="278"/>
      <c r="CC295" s="278"/>
      <c r="CD295" s="278"/>
      <c r="CE295" s="278"/>
      <c r="CF295" s="278"/>
      <c r="CG295" s="278"/>
      <c r="CH295" s="278"/>
      <c r="CI295" s="278"/>
      <c r="CJ295" s="278"/>
      <c r="CK295" s="278"/>
      <c r="CL295" s="279"/>
      <c r="CM295" s="279"/>
      <c r="CN295" s="279"/>
      <c r="CO295" s="279"/>
      <c r="CP295" s="279"/>
      <c r="CQ295" s="279"/>
      <c r="CR295" s="279"/>
      <c r="CS295" s="279"/>
      <c r="CT295" s="279"/>
      <c r="CU295" s="279"/>
      <c r="CV295" s="279"/>
      <c r="CW295" s="279"/>
      <c r="CX295" s="279"/>
      <c r="CY295" s="279"/>
      <c r="CZ295" s="279"/>
      <c r="DA295" s="279"/>
      <c r="DB295" s="279"/>
      <c r="DC295" s="279"/>
      <c r="DD295" s="279"/>
      <c r="DE295" s="279"/>
      <c r="DF295" s="279"/>
      <c r="DG295" s="279"/>
      <c r="DH295" s="279"/>
      <c r="DI295" s="279"/>
      <c r="DJ295" s="279"/>
      <c r="DK295" s="279"/>
      <c r="DL295" s="279"/>
      <c r="DM295" s="279"/>
      <c r="DN295" s="279"/>
      <c r="DO295" s="279"/>
      <c r="DP295" s="279"/>
      <c r="DQ295" s="279"/>
      <c r="DR295" s="279"/>
      <c r="DS295" s="279"/>
      <c r="DT295" s="279"/>
      <c r="DU295" s="279"/>
    </row>
    <row r="296" spans="39:125">
      <c r="AM296" s="288">
        <f t="shared" si="30"/>
        <v>0</v>
      </c>
      <c r="AN296" s="202" t="str">
        <f t="shared" si="29"/>
        <v>EMA--</v>
      </c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  <c r="BE296" s="278"/>
      <c r="BF296" s="278"/>
      <c r="BG296" s="278"/>
      <c r="BH296" s="278"/>
      <c r="BI296" s="278"/>
      <c r="BJ296" s="278"/>
      <c r="BK296" s="278"/>
      <c r="BL296" s="278"/>
      <c r="BM296" s="278"/>
      <c r="BN296" s="278"/>
      <c r="BO296" s="278"/>
      <c r="BP296" s="278"/>
      <c r="BQ296" s="278"/>
      <c r="BR296" s="278"/>
      <c r="BS296" s="278"/>
      <c r="BT296" s="278"/>
      <c r="BU296" s="278"/>
      <c r="BV296" s="278"/>
      <c r="BW296" s="278"/>
      <c r="BX296" s="278"/>
      <c r="BY296" s="278"/>
      <c r="BZ296" s="278"/>
      <c r="CA296" s="278"/>
      <c r="CB296" s="278"/>
      <c r="CC296" s="278"/>
      <c r="CD296" s="278"/>
      <c r="CE296" s="278"/>
      <c r="CF296" s="278"/>
      <c r="CG296" s="278"/>
      <c r="CH296" s="278"/>
      <c r="CI296" s="278"/>
      <c r="CJ296" s="278"/>
      <c r="CK296" s="278"/>
      <c r="CL296" s="279"/>
      <c r="CM296" s="279"/>
      <c r="CN296" s="279"/>
      <c r="CO296" s="279"/>
      <c r="CP296" s="279"/>
      <c r="CQ296" s="279"/>
      <c r="CR296" s="279"/>
      <c r="CS296" s="279"/>
      <c r="CT296" s="279"/>
      <c r="CU296" s="279"/>
      <c r="CV296" s="279"/>
      <c r="CW296" s="279"/>
      <c r="CX296" s="279"/>
      <c r="CY296" s="279"/>
      <c r="CZ296" s="279"/>
      <c r="DA296" s="279"/>
      <c r="DB296" s="279"/>
      <c r="DC296" s="279"/>
      <c r="DD296" s="279"/>
      <c r="DE296" s="279"/>
      <c r="DF296" s="279"/>
      <c r="DG296" s="279"/>
      <c r="DH296" s="279"/>
      <c r="DI296" s="279"/>
      <c r="DJ296" s="279"/>
      <c r="DK296" s="279"/>
      <c r="DL296" s="279"/>
      <c r="DM296" s="279"/>
      <c r="DN296" s="279"/>
      <c r="DO296" s="279"/>
      <c r="DP296" s="279"/>
      <c r="DQ296" s="279"/>
      <c r="DR296" s="279"/>
      <c r="DS296" s="279"/>
      <c r="DT296" s="279"/>
      <c r="DU296" s="279"/>
    </row>
    <row r="297" spans="39:125">
      <c r="AM297" s="288">
        <f t="shared" si="30"/>
        <v>0</v>
      </c>
      <c r="AN297" s="202" t="str">
        <f t="shared" si="29"/>
        <v>EMA--</v>
      </c>
      <c r="AO297" s="278"/>
      <c r="AP297" s="278"/>
      <c r="AQ297" s="278"/>
      <c r="AR297" s="278"/>
      <c r="AS297" s="278"/>
      <c r="AT297" s="278"/>
      <c r="AU297" s="278"/>
      <c r="AV297" s="278"/>
      <c r="AW297" s="278"/>
      <c r="AX297" s="278"/>
      <c r="AY297" s="278"/>
      <c r="AZ297" s="278"/>
      <c r="BA297" s="278"/>
      <c r="BB297" s="278"/>
      <c r="BC297" s="278"/>
      <c r="BD297" s="278"/>
      <c r="BE297" s="278"/>
      <c r="BF297" s="278"/>
      <c r="BG297" s="278"/>
      <c r="BH297" s="278"/>
      <c r="BI297" s="278"/>
      <c r="BJ297" s="278"/>
      <c r="BK297" s="278"/>
      <c r="BL297" s="278"/>
      <c r="BM297" s="278"/>
      <c r="BN297" s="278"/>
      <c r="BO297" s="278"/>
      <c r="BP297" s="278"/>
      <c r="BQ297" s="278"/>
      <c r="BR297" s="278"/>
      <c r="BS297" s="278"/>
      <c r="BT297" s="278"/>
      <c r="BU297" s="278"/>
      <c r="BV297" s="278"/>
      <c r="BW297" s="278"/>
      <c r="BX297" s="278"/>
      <c r="BY297" s="278"/>
      <c r="BZ297" s="278"/>
      <c r="CA297" s="278"/>
      <c r="CB297" s="278"/>
      <c r="CC297" s="278"/>
      <c r="CD297" s="278"/>
      <c r="CE297" s="278"/>
      <c r="CF297" s="278"/>
      <c r="CG297" s="278"/>
      <c r="CH297" s="278"/>
      <c r="CI297" s="278"/>
      <c r="CJ297" s="278"/>
      <c r="CK297" s="278"/>
      <c r="CL297" s="279"/>
      <c r="CM297" s="279"/>
      <c r="CN297" s="279"/>
      <c r="CO297" s="279"/>
      <c r="CP297" s="279"/>
      <c r="CQ297" s="279"/>
      <c r="CR297" s="279"/>
      <c r="CS297" s="279"/>
      <c r="CT297" s="279"/>
      <c r="CU297" s="279"/>
      <c r="CV297" s="279"/>
      <c r="CW297" s="279"/>
      <c r="CX297" s="279"/>
      <c r="CY297" s="279"/>
      <c r="CZ297" s="279"/>
      <c r="DA297" s="279"/>
      <c r="DB297" s="279"/>
      <c r="DC297" s="279"/>
      <c r="DD297" s="279"/>
      <c r="DE297" s="279"/>
      <c r="DF297" s="279"/>
      <c r="DG297" s="279"/>
      <c r="DH297" s="279"/>
      <c r="DI297" s="279"/>
      <c r="DJ297" s="279"/>
      <c r="DK297" s="279"/>
      <c r="DL297" s="279"/>
      <c r="DM297" s="279"/>
      <c r="DN297" s="279"/>
      <c r="DO297" s="279"/>
      <c r="DP297" s="279"/>
      <c r="DQ297" s="279"/>
      <c r="DR297" s="279"/>
      <c r="DS297" s="279"/>
      <c r="DT297" s="279"/>
      <c r="DU297" s="279"/>
    </row>
    <row r="298" spans="39:125">
      <c r="AM298" s="288">
        <f t="shared" si="30"/>
        <v>0</v>
      </c>
      <c r="AN298" s="202" t="str">
        <f t="shared" si="29"/>
        <v>EMA--</v>
      </c>
      <c r="AO298" s="278"/>
      <c r="AP298" s="278"/>
      <c r="AQ298" s="278"/>
      <c r="AR298" s="278"/>
      <c r="AS298" s="278"/>
      <c r="AT298" s="278"/>
      <c r="AU298" s="278"/>
      <c r="AV298" s="278"/>
      <c r="AW298" s="278"/>
      <c r="AX298" s="278"/>
      <c r="AY298" s="278"/>
      <c r="AZ298" s="278"/>
      <c r="BA298" s="278"/>
      <c r="BB298" s="278"/>
      <c r="BC298" s="278"/>
      <c r="BD298" s="278"/>
      <c r="BE298" s="278"/>
      <c r="BF298" s="278"/>
      <c r="BG298" s="278"/>
      <c r="BH298" s="278"/>
      <c r="BI298" s="278"/>
      <c r="BJ298" s="278"/>
      <c r="BK298" s="278"/>
      <c r="BL298" s="278"/>
      <c r="BM298" s="278"/>
      <c r="BN298" s="278"/>
      <c r="BO298" s="278"/>
      <c r="BP298" s="278"/>
      <c r="BQ298" s="278"/>
      <c r="BR298" s="278"/>
      <c r="BS298" s="278"/>
      <c r="BT298" s="278"/>
      <c r="BU298" s="278"/>
      <c r="BV298" s="278"/>
      <c r="BW298" s="278"/>
      <c r="BX298" s="278"/>
      <c r="BY298" s="278"/>
      <c r="BZ298" s="278"/>
      <c r="CA298" s="278"/>
      <c r="CB298" s="278"/>
      <c r="CC298" s="278"/>
      <c r="CD298" s="278"/>
      <c r="CE298" s="278"/>
      <c r="CF298" s="278"/>
      <c r="CG298" s="278"/>
      <c r="CH298" s="278"/>
      <c r="CI298" s="278"/>
      <c r="CJ298" s="278"/>
      <c r="CK298" s="278"/>
      <c r="CL298" s="279"/>
      <c r="CM298" s="279"/>
      <c r="CN298" s="279"/>
      <c r="CO298" s="279"/>
      <c r="CP298" s="279"/>
      <c r="CQ298" s="279"/>
      <c r="CR298" s="279"/>
      <c r="CS298" s="279"/>
      <c r="CT298" s="279"/>
      <c r="CU298" s="279"/>
      <c r="CV298" s="279"/>
      <c r="CW298" s="279"/>
      <c r="CX298" s="279"/>
      <c r="CY298" s="279"/>
      <c r="CZ298" s="279"/>
      <c r="DA298" s="279"/>
      <c r="DB298" s="279"/>
      <c r="DC298" s="279"/>
      <c r="DD298" s="279"/>
      <c r="DE298" s="279"/>
      <c r="DF298" s="279"/>
      <c r="DG298" s="279"/>
      <c r="DH298" s="279"/>
      <c r="DI298" s="279"/>
      <c r="DJ298" s="279"/>
      <c r="DK298" s="279"/>
      <c r="DL298" s="279"/>
      <c r="DM298" s="279"/>
      <c r="DN298" s="279"/>
      <c r="DO298" s="279"/>
      <c r="DP298" s="279"/>
      <c r="DQ298" s="279"/>
      <c r="DR298" s="279"/>
      <c r="DS298" s="279"/>
      <c r="DT298" s="279"/>
      <c r="DU298" s="279"/>
    </row>
    <row r="299" spans="39:125">
      <c r="AM299" s="288">
        <f t="shared" si="30"/>
        <v>0</v>
      </c>
      <c r="AN299" s="202" t="str">
        <f t="shared" si="29"/>
        <v>EMA--</v>
      </c>
      <c r="AO299" s="278"/>
      <c r="AP299" s="278"/>
      <c r="AQ299" s="278"/>
      <c r="AR299" s="278"/>
      <c r="AS299" s="278"/>
      <c r="AT299" s="278"/>
      <c r="AU299" s="278"/>
      <c r="AV299" s="278"/>
      <c r="AW299" s="278"/>
      <c r="AX299" s="278"/>
      <c r="AY299" s="278"/>
      <c r="AZ299" s="278"/>
      <c r="BA299" s="278"/>
      <c r="BB299" s="278"/>
      <c r="BC299" s="278"/>
      <c r="BD299" s="278"/>
      <c r="BE299" s="278"/>
      <c r="BF299" s="278"/>
      <c r="BG299" s="278"/>
      <c r="BH299" s="278"/>
      <c r="BI299" s="278"/>
      <c r="BJ299" s="278"/>
      <c r="BK299" s="278"/>
      <c r="BL299" s="278"/>
      <c r="BM299" s="278"/>
      <c r="BN299" s="278"/>
      <c r="BO299" s="278"/>
      <c r="BP299" s="278"/>
      <c r="BQ299" s="278"/>
      <c r="BR299" s="278"/>
      <c r="BS299" s="278"/>
      <c r="BT299" s="278"/>
      <c r="BU299" s="278"/>
      <c r="BV299" s="278"/>
      <c r="BW299" s="278"/>
      <c r="BX299" s="278"/>
      <c r="BY299" s="278"/>
      <c r="BZ299" s="278"/>
      <c r="CA299" s="278"/>
      <c r="CB299" s="278"/>
      <c r="CC299" s="278"/>
      <c r="CD299" s="278"/>
      <c r="CE299" s="278"/>
      <c r="CF299" s="278"/>
      <c r="CG299" s="278"/>
      <c r="CH299" s="278"/>
      <c r="CI299" s="278"/>
      <c r="CJ299" s="278"/>
      <c r="CK299" s="278"/>
      <c r="CL299" s="279"/>
      <c r="CM299" s="279"/>
      <c r="CN299" s="279"/>
      <c r="CO299" s="279"/>
      <c r="CP299" s="279"/>
      <c r="CQ299" s="279"/>
      <c r="CR299" s="279"/>
      <c r="CS299" s="279"/>
      <c r="CT299" s="279"/>
      <c r="CU299" s="279"/>
      <c r="CV299" s="279"/>
      <c r="CW299" s="279"/>
      <c r="CX299" s="279"/>
      <c r="CY299" s="279"/>
      <c r="CZ299" s="279"/>
      <c r="DA299" s="279"/>
      <c r="DB299" s="279"/>
      <c r="DC299" s="279"/>
      <c r="DD299" s="279"/>
      <c r="DE299" s="279"/>
      <c r="DF299" s="279"/>
      <c r="DG299" s="279"/>
      <c r="DH299" s="279"/>
      <c r="DI299" s="279"/>
      <c r="DJ299" s="279"/>
      <c r="DK299" s="279"/>
      <c r="DL299" s="279"/>
      <c r="DM299" s="279"/>
      <c r="DN299" s="279"/>
      <c r="DO299" s="279"/>
      <c r="DP299" s="279"/>
      <c r="DQ299" s="279"/>
      <c r="DR299" s="279"/>
      <c r="DS299" s="279"/>
      <c r="DT299" s="279"/>
      <c r="DU299" s="279"/>
    </row>
    <row r="300" spans="39:125">
      <c r="AM300" s="288">
        <f t="shared" si="30"/>
        <v>0</v>
      </c>
      <c r="AN300" s="202" t="str">
        <f t="shared" si="29"/>
        <v>EMA--</v>
      </c>
      <c r="AO300" s="278"/>
      <c r="AP300" s="278"/>
      <c r="AQ300" s="278"/>
      <c r="AR300" s="278"/>
      <c r="AS300" s="278"/>
      <c r="AT300" s="278"/>
      <c r="AU300" s="278"/>
      <c r="AV300" s="278"/>
      <c r="AW300" s="278"/>
      <c r="AX300" s="278"/>
      <c r="AY300" s="278"/>
      <c r="AZ300" s="278"/>
      <c r="BA300" s="278"/>
      <c r="BB300" s="278"/>
      <c r="BC300" s="278"/>
      <c r="BD300" s="278"/>
      <c r="BE300" s="278"/>
      <c r="BF300" s="278"/>
      <c r="BG300" s="278"/>
      <c r="BH300" s="278"/>
      <c r="BI300" s="278"/>
      <c r="BJ300" s="278"/>
      <c r="BK300" s="278"/>
      <c r="BL300" s="278"/>
      <c r="BM300" s="278"/>
      <c r="BN300" s="278"/>
      <c r="BO300" s="278"/>
      <c r="BP300" s="278"/>
      <c r="BQ300" s="278"/>
      <c r="BR300" s="278"/>
      <c r="BS300" s="278"/>
      <c r="BT300" s="278"/>
      <c r="BU300" s="278"/>
      <c r="BV300" s="278"/>
      <c r="BW300" s="278"/>
      <c r="BX300" s="278"/>
      <c r="BY300" s="278"/>
      <c r="BZ300" s="278"/>
      <c r="CA300" s="278"/>
      <c r="CB300" s="278"/>
      <c r="CC300" s="278"/>
      <c r="CD300" s="278"/>
      <c r="CE300" s="278"/>
      <c r="CF300" s="278"/>
      <c r="CG300" s="278"/>
      <c r="CH300" s="278"/>
      <c r="CI300" s="278"/>
      <c r="CJ300" s="278"/>
      <c r="CK300" s="278"/>
      <c r="CL300" s="279"/>
      <c r="CM300" s="279"/>
      <c r="CN300" s="279"/>
      <c r="CO300" s="279"/>
      <c r="CP300" s="279"/>
      <c r="CQ300" s="279"/>
      <c r="CR300" s="279"/>
      <c r="CS300" s="279"/>
      <c r="CT300" s="279"/>
      <c r="CU300" s="279"/>
      <c r="CV300" s="279"/>
      <c r="CW300" s="279"/>
      <c r="CX300" s="279"/>
      <c r="CY300" s="279"/>
      <c r="CZ300" s="279"/>
      <c r="DA300" s="279"/>
      <c r="DB300" s="279"/>
      <c r="DC300" s="279"/>
      <c r="DD300" s="279"/>
      <c r="DE300" s="279"/>
      <c r="DF300" s="279"/>
      <c r="DG300" s="279"/>
      <c r="DH300" s="279"/>
      <c r="DI300" s="279"/>
      <c r="DJ300" s="279"/>
      <c r="DK300" s="279"/>
      <c r="DL300" s="279"/>
      <c r="DM300" s="279"/>
      <c r="DN300" s="279"/>
      <c r="DO300" s="279"/>
      <c r="DP300" s="279"/>
      <c r="DQ300" s="279"/>
      <c r="DR300" s="279"/>
      <c r="DS300" s="279"/>
      <c r="DT300" s="279"/>
      <c r="DU300" s="279"/>
    </row>
    <row r="301" spans="39:125">
      <c r="AM301" s="288">
        <f t="shared" si="30"/>
        <v>0</v>
      </c>
      <c r="AN301" s="202" t="str">
        <f t="shared" si="29"/>
        <v>EMA--</v>
      </c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  <c r="AY301" s="278"/>
      <c r="AZ301" s="278"/>
      <c r="BA301" s="278"/>
      <c r="BB301" s="278"/>
      <c r="BC301" s="278"/>
      <c r="BD301" s="278"/>
      <c r="BE301" s="278"/>
      <c r="BF301" s="278"/>
      <c r="BG301" s="278"/>
      <c r="BH301" s="278"/>
      <c r="BI301" s="278"/>
      <c r="BJ301" s="278"/>
      <c r="BK301" s="278"/>
      <c r="BL301" s="278"/>
      <c r="BM301" s="278"/>
      <c r="BN301" s="278"/>
      <c r="BO301" s="278"/>
      <c r="BP301" s="278"/>
      <c r="BQ301" s="278"/>
      <c r="BR301" s="278"/>
      <c r="BS301" s="278"/>
      <c r="BT301" s="278"/>
      <c r="BU301" s="278"/>
      <c r="BV301" s="278"/>
      <c r="BW301" s="278"/>
      <c r="BX301" s="278"/>
      <c r="BY301" s="278"/>
      <c r="BZ301" s="278"/>
      <c r="CA301" s="278"/>
      <c r="CB301" s="278"/>
      <c r="CC301" s="278"/>
      <c r="CD301" s="278"/>
      <c r="CE301" s="278"/>
      <c r="CF301" s="278"/>
      <c r="CG301" s="278"/>
      <c r="CH301" s="278"/>
      <c r="CI301" s="278"/>
      <c r="CJ301" s="278"/>
      <c r="CK301" s="278"/>
      <c r="CL301" s="279"/>
      <c r="CM301" s="279"/>
      <c r="CN301" s="279"/>
      <c r="CO301" s="279"/>
      <c r="CP301" s="279"/>
      <c r="CQ301" s="279"/>
      <c r="CR301" s="279"/>
      <c r="CS301" s="279"/>
      <c r="CT301" s="279"/>
      <c r="CU301" s="279"/>
      <c r="CV301" s="279"/>
      <c r="CW301" s="279"/>
      <c r="CX301" s="279"/>
      <c r="CY301" s="279"/>
      <c r="CZ301" s="279"/>
      <c r="DA301" s="279"/>
      <c r="DB301" s="279"/>
      <c r="DC301" s="279"/>
      <c r="DD301" s="279"/>
      <c r="DE301" s="279"/>
      <c r="DF301" s="279"/>
      <c r="DG301" s="279"/>
      <c r="DH301" s="279"/>
      <c r="DI301" s="279"/>
      <c r="DJ301" s="279"/>
      <c r="DK301" s="279"/>
      <c r="DL301" s="279"/>
      <c r="DM301" s="279"/>
      <c r="DN301" s="279"/>
      <c r="DO301" s="279"/>
      <c r="DP301" s="279"/>
      <c r="DQ301" s="279"/>
      <c r="DR301" s="279"/>
      <c r="DS301" s="279"/>
      <c r="DT301" s="279"/>
      <c r="DU301" s="279"/>
    </row>
    <row r="302" spans="39:125">
      <c r="AM302" s="288">
        <f t="shared" si="30"/>
        <v>0</v>
      </c>
      <c r="AN302" s="202" t="str">
        <f t="shared" si="29"/>
        <v>EMA--</v>
      </c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  <c r="AY302" s="278"/>
      <c r="AZ302" s="278"/>
      <c r="BA302" s="278"/>
      <c r="BB302" s="278"/>
      <c r="BC302" s="278"/>
      <c r="BD302" s="278"/>
      <c r="BE302" s="278"/>
      <c r="BF302" s="278"/>
      <c r="BG302" s="278"/>
      <c r="BH302" s="278"/>
      <c r="BI302" s="278"/>
      <c r="BJ302" s="278"/>
      <c r="BK302" s="278"/>
      <c r="BL302" s="278"/>
      <c r="BM302" s="278"/>
      <c r="BN302" s="278"/>
      <c r="BO302" s="278"/>
      <c r="BP302" s="278"/>
      <c r="BQ302" s="278"/>
      <c r="BR302" s="278"/>
      <c r="BS302" s="278"/>
      <c r="BT302" s="278"/>
      <c r="BU302" s="278"/>
      <c r="BV302" s="278"/>
      <c r="BW302" s="278"/>
      <c r="BX302" s="278"/>
      <c r="BY302" s="278"/>
      <c r="BZ302" s="278"/>
      <c r="CA302" s="278"/>
      <c r="CB302" s="278"/>
      <c r="CC302" s="278"/>
      <c r="CD302" s="278"/>
      <c r="CE302" s="278"/>
      <c r="CF302" s="278"/>
      <c r="CG302" s="278"/>
      <c r="CH302" s="278"/>
      <c r="CI302" s="278"/>
      <c r="CJ302" s="278"/>
      <c r="CK302" s="278"/>
      <c r="CL302" s="279"/>
      <c r="CM302" s="279"/>
      <c r="CN302" s="279"/>
      <c r="CO302" s="279"/>
      <c r="CP302" s="279"/>
      <c r="CQ302" s="279"/>
      <c r="CR302" s="279"/>
      <c r="CS302" s="279"/>
      <c r="CT302" s="279"/>
      <c r="CU302" s="279"/>
      <c r="CV302" s="279"/>
      <c r="CW302" s="279"/>
      <c r="CX302" s="279"/>
      <c r="CY302" s="279"/>
      <c r="CZ302" s="279"/>
      <c r="DA302" s="279"/>
      <c r="DB302" s="279"/>
      <c r="DC302" s="279"/>
      <c r="DD302" s="279"/>
      <c r="DE302" s="279"/>
      <c r="DF302" s="279"/>
      <c r="DG302" s="279"/>
      <c r="DH302" s="279"/>
      <c r="DI302" s="279"/>
      <c r="DJ302" s="279"/>
      <c r="DK302" s="279"/>
      <c r="DL302" s="279"/>
      <c r="DM302" s="279"/>
      <c r="DN302" s="279"/>
      <c r="DO302" s="279"/>
      <c r="DP302" s="279"/>
      <c r="DQ302" s="279"/>
      <c r="DR302" s="279"/>
      <c r="DS302" s="279"/>
      <c r="DT302" s="279"/>
      <c r="DU302" s="279"/>
    </row>
    <row r="303" spans="39:125">
      <c r="AM303" s="288">
        <f t="shared" si="30"/>
        <v>0</v>
      </c>
      <c r="AN303" s="202" t="str">
        <f t="shared" si="29"/>
        <v>EMA--</v>
      </c>
      <c r="AO303" s="278"/>
      <c r="AP303" s="278"/>
      <c r="AQ303" s="278"/>
      <c r="AR303" s="278"/>
      <c r="AS303" s="278"/>
      <c r="AT303" s="278"/>
      <c r="AU303" s="278"/>
      <c r="AV303" s="278"/>
      <c r="AW303" s="278"/>
      <c r="AX303" s="278"/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8"/>
      <c r="BI303" s="278"/>
      <c r="BJ303" s="278"/>
      <c r="BK303" s="278"/>
      <c r="BL303" s="278"/>
      <c r="BM303" s="278"/>
      <c r="BN303" s="278"/>
      <c r="BO303" s="278"/>
      <c r="BP303" s="278"/>
      <c r="BQ303" s="278"/>
      <c r="BR303" s="278"/>
      <c r="BS303" s="278"/>
      <c r="BT303" s="278"/>
      <c r="BU303" s="278"/>
      <c r="BV303" s="278"/>
      <c r="BW303" s="278"/>
      <c r="BX303" s="278"/>
      <c r="BY303" s="278"/>
      <c r="BZ303" s="278"/>
      <c r="CA303" s="278"/>
      <c r="CB303" s="278"/>
      <c r="CC303" s="278"/>
      <c r="CD303" s="278"/>
      <c r="CE303" s="278"/>
      <c r="CF303" s="278"/>
      <c r="CG303" s="278"/>
      <c r="CH303" s="278"/>
      <c r="CI303" s="278"/>
      <c r="CJ303" s="278"/>
      <c r="CK303" s="278"/>
      <c r="CL303" s="279"/>
      <c r="CM303" s="279"/>
      <c r="CN303" s="279"/>
      <c r="CO303" s="279"/>
      <c r="CP303" s="279"/>
      <c r="CQ303" s="279"/>
      <c r="CR303" s="279"/>
      <c r="CS303" s="279"/>
      <c r="CT303" s="279"/>
      <c r="CU303" s="279"/>
      <c r="CV303" s="279"/>
      <c r="CW303" s="279"/>
      <c r="CX303" s="279"/>
      <c r="CY303" s="279"/>
      <c r="CZ303" s="279"/>
      <c r="DA303" s="279"/>
      <c r="DB303" s="279"/>
      <c r="DC303" s="279"/>
      <c r="DD303" s="279"/>
      <c r="DE303" s="279"/>
      <c r="DF303" s="279"/>
      <c r="DG303" s="279"/>
      <c r="DH303" s="279"/>
      <c r="DI303" s="279"/>
      <c r="DJ303" s="279"/>
      <c r="DK303" s="279"/>
      <c r="DL303" s="279"/>
      <c r="DM303" s="279"/>
      <c r="DN303" s="279"/>
      <c r="DO303" s="279"/>
      <c r="DP303" s="279"/>
      <c r="DQ303" s="279"/>
      <c r="DR303" s="279"/>
      <c r="DS303" s="279"/>
      <c r="DT303" s="279"/>
      <c r="DU303" s="279"/>
    </row>
    <row r="304" spans="39:125">
      <c r="AM304" s="288">
        <f t="shared" si="30"/>
        <v>0</v>
      </c>
      <c r="AN304" s="202" t="str">
        <f t="shared" si="29"/>
        <v>EMA--</v>
      </c>
      <c r="AO304" s="278"/>
      <c r="AP304" s="278"/>
      <c r="AQ304" s="278"/>
      <c r="AR304" s="278"/>
      <c r="AS304" s="278"/>
      <c r="AT304" s="278"/>
      <c r="AU304" s="278"/>
      <c r="AV304" s="278"/>
      <c r="AW304" s="278"/>
      <c r="AX304" s="278"/>
      <c r="AY304" s="278"/>
      <c r="AZ304" s="278"/>
      <c r="BA304" s="278"/>
      <c r="BB304" s="278"/>
      <c r="BC304" s="278"/>
      <c r="BD304" s="278"/>
      <c r="BE304" s="278"/>
      <c r="BF304" s="278"/>
      <c r="BG304" s="278"/>
      <c r="BH304" s="278"/>
      <c r="BI304" s="278"/>
      <c r="BJ304" s="278"/>
      <c r="BK304" s="278"/>
      <c r="BL304" s="278"/>
      <c r="BM304" s="278"/>
      <c r="BN304" s="278"/>
      <c r="BO304" s="278"/>
      <c r="BP304" s="278"/>
      <c r="BQ304" s="278"/>
      <c r="BR304" s="278"/>
      <c r="BS304" s="278"/>
      <c r="BT304" s="278"/>
      <c r="BU304" s="278"/>
      <c r="BV304" s="278"/>
      <c r="BW304" s="278"/>
      <c r="BX304" s="278"/>
      <c r="BY304" s="278"/>
      <c r="BZ304" s="278"/>
      <c r="CA304" s="278"/>
      <c r="CB304" s="278"/>
      <c r="CC304" s="278"/>
      <c r="CD304" s="278"/>
      <c r="CE304" s="278"/>
      <c r="CF304" s="278"/>
      <c r="CG304" s="278"/>
      <c r="CH304" s="278"/>
      <c r="CI304" s="278"/>
      <c r="CJ304" s="278"/>
      <c r="CK304" s="278"/>
      <c r="CL304" s="279"/>
      <c r="CM304" s="279"/>
      <c r="CN304" s="279"/>
      <c r="CO304" s="279"/>
      <c r="CP304" s="279"/>
      <c r="CQ304" s="279"/>
      <c r="CR304" s="279"/>
      <c r="CS304" s="279"/>
      <c r="CT304" s="279"/>
      <c r="CU304" s="279"/>
      <c r="CV304" s="279"/>
      <c r="CW304" s="279"/>
      <c r="CX304" s="279"/>
      <c r="CY304" s="279"/>
      <c r="CZ304" s="279"/>
      <c r="DA304" s="279"/>
      <c r="DB304" s="279"/>
      <c r="DC304" s="279"/>
      <c r="DD304" s="279"/>
      <c r="DE304" s="279"/>
      <c r="DF304" s="279"/>
      <c r="DG304" s="279"/>
      <c r="DH304" s="279"/>
      <c r="DI304" s="279"/>
      <c r="DJ304" s="279"/>
      <c r="DK304" s="279"/>
      <c r="DL304" s="279"/>
      <c r="DM304" s="279"/>
      <c r="DN304" s="279"/>
      <c r="DO304" s="279"/>
      <c r="DP304" s="279"/>
      <c r="DQ304" s="279"/>
      <c r="DR304" s="279"/>
      <c r="DS304" s="279"/>
      <c r="DT304" s="279"/>
      <c r="DU304" s="279"/>
    </row>
    <row r="305" spans="39:125">
      <c r="AM305" s="288">
        <f t="shared" si="30"/>
        <v>0</v>
      </c>
      <c r="AN305" s="202" t="str">
        <f t="shared" si="29"/>
        <v>EMA--</v>
      </c>
      <c r="AO305" s="278"/>
      <c r="AP305" s="278"/>
      <c r="AQ305" s="278"/>
      <c r="AR305" s="278"/>
      <c r="AS305" s="278"/>
      <c r="AT305" s="278"/>
      <c r="AU305" s="278"/>
      <c r="AV305" s="278"/>
      <c r="AW305" s="278"/>
      <c r="AX305" s="278"/>
      <c r="AY305" s="278"/>
      <c r="AZ305" s="278"/>
      <c r="BA305" s="278"/>
      <c r="BB305" s="278"/>
      <c r="BC305" s="278"/>
      <c r="BD305" s="278"/>
      <c r="BE305" s="278"/>
      <c r="BF305" s="278"/>
      <c r="BG305" s="278"/>
      <c r="BH305" s="278"/>
      <c r="BI305" s="278"/>
      <c r="BJ305" s="278"/>
      <c r="BK305" s="278"/>
      <c r="BL305" s="278"/>
      <c r="BM305" s="278"/>
      <c r="BN305" s="278"/>
      <c r="BO305" s="278"/>
      <c r="BP305" s="278"/>
      <c r="BQ305" s="278"/>
      <c r="BR305" s="278"/>
      <c r="BS305" s="278"/>
      <c r="BT305" s="278"/>
      <c r="BU305" s="278"/>
      <c r="BV305" s="278"/>
      <c r="BW305" s="278"/>
      <c r="BX305" s="278"/>
      <c r="BY305" s="278"/>
      <c r="BZ305" s="278"/>
      <c r="CA305" s="278"/>
      <c r="CB305" s="278"/>
      <c r="CC305" s="278"/>
      <c r="CD305" s="278"/>
      <c r="CE305" s="278"/>
      <c r="CF305" s="278"/>
      <c r="CG305" s="278"/>
      <c r="CH305" s="278"/>
      <c r="CI305" s="278"/>
      <c r="CJ305" s="278"/>
      <c r="CK305" s="278"/>
      <c r="CL305" s="279"/>
      <c r="CM305" s="279"/>
      <c r="CN305" s="279"/>
      <c r="CO305" s="279"/>
      <c r="CP305" s="279"/>
      <c r="CQ305" s="279"/>
      <c r="CR305" s="279"/>
      <c r="CS305" s="279"/>
      <c r="CT305" s="279"/>
      <c r="CU305" s="279"/>
      <c r="CV305" s="279"/>
      <c r="CW305" s="279"/>
      <c r="CX305" s="279"/>
      <c r="CY305" s="279"/>
      <c r="CZ305" s="279"/>
      <c r="DA305" s="279"/>
      <c r="DB305" s="279"/>
      <c r="DC305" s="279"/>
      <c r="DD305" s="279"/>
      <c r="DE305" s="279"/>
      <c r="DF305" s="279"/>
      <c r="DG305" s="279"/>
      <c r="DH305" s="279"/>
      <c r="DI305" s="279"/>
      <c r="DJ305" s="279"/>
      <c r="DK305" s="279"/>
      <c r="DL305" s="279"/>
      <c r="DM305" s="279"/>
      <c r="DN305" s="279"/>
      <c r="DO305" s="279"/>
      <c r="DP305" s="279"/>
      <c r="DQ305" s="279"/>
      <c r="DR305" s="279"/>
      <c r="DS305" s="279"/>
      <c r="DT305" s="279"/>
      <c r="DU305" s="279"/>
    </row>
    <row r="306" spans="39:125">
      <c r="AM306" s="288">
        <f t="shared" si="30"/>
        <v>0</v>
      </c>
      <c r="AN306" s="202" t="str">
        <f t="shared" si="29"/>
        <v>EMA--</v>
      </c>
      <c r="AO306" s="278"/>
      <c r="AP306" s="278"/>
      <c r="AQ306" s="278"/>
      <c r="AR306" s="278"/>
      <c r="AS306" s="278"/>
      <c r="AT306" s="278"/>
      <c r="AU306" s="278"/>
      <c r="AV306" s="278"/>
      <c r="AW306" s="278"/>
      <c r="AX306" s="278"/>
      <c r="AY306" s="278"/>
      <c r="AZ306" s="278"/>
      <c r="BA306" s="278"/>
      <c r="BB306" s="278"/>
      <c r="BC306" s="278"/>
      <c r="BD306" s="278"/>
      <c r="BE306" s="278"/>
      <c r="BF306" s="278"/>
      <c r="BG306" s="278"/>
      <c r="BH306" s="278"/>
      <c r="BI306" s="278"/>
      <c r="BJ306" s="278"/>
      <c r="BK306" s="278"/>
      <c r="BL306" s="278"/>
      <c r="BM306" s="278"/>
      <c r="BN306" s="278"/>
      <c r="BO306" s="278"/>
      <c r="BP306" s="278"/>
      <c r="BQ306" s="278"/>
      <c r="BR306" s="278"/>
      <c r="BS306" s="278"/>
      <c r="BT306" s="278"/>
      <c r="BU306" s="278"/>
      <c r="BV306" s="278"/>
      <c r="BW306" s="278"/>
      <c r="BX306" s="278"/>
      <c r="BY306" s="278"/>
      <c r="BZ306" s="278"/>
      <c r="CA306" s="278"/>
      <c r="CB306" s="278"/>
      <c r="CC306" s="278"/>
      <c r="CD306" s="278"/>
      <c r="CE306" s="278"/>
      <c r="CF306" s="278"/>
      <c r="CG306" s="278"/>
      <c r="CH306" s="278"/>
      <c r="CI306" s="278"/>
      <c r="CJ306" s="278"/>
      <c r="CK306" s="278"/>
      <c r="CL306" s="279"/>
      <c r="CM306" s="279"/>
      <c r="CN306" s="279"/>
      <c r="CO306" s="279"/>
      <c r="CP306" s="279"/>
      <c r="CQ306" s="279"/>
      <c r="CR306" s="279"/>
      <c r="CS306" s="279"/>
      <c r="CT306" s="279"/>
      <c r="CU306" s="279"/>
      <c r="CV306" s="279"/>
      <c r="CW306" s="279"/>
      <c r="CX306" s="279"/>
      <c r="CY306" s="279"/>
      <c r="CZ306" s="279"/>
      <c r="DA306" s="279"/>
      <c r="DB306" s="279"/>
      <c r="DC306" s="279"/>
      <c r="DD306" s="279"/>
      <c r="DE306" s="279"/>
      <c r="DF306" s="279"/>
      <c r="DG306" s="279"/>
      <c r="DH306" s="279"/>
      <c r="DI306" s="279"/>
      <c r="DJ306" s="279"/>
      <c r="DK306" s="279"/>
      <c r="DL306" s="279"/>
      <c r="DM306" s="279"/>
      <c r="DN306" s="279"/>
      <c r="DO306" s="279"/>
      <c r="DP306" s="279"/>
      <c r="DQ306" s="279"/>
      <c r="DR306" s="279"/>
      <c r="DS306" s="279"/>
      <c r="DT306" s="279"/>
      <c r="DU306" s="279"/>
    </row>
    <row r="307" spans="39:125">
      <c r="AM307" s="288">
        <f t="shared" si="30"/>
        <v>0</v>
      </c>
      <c r="AN307" s="202" t="str">
        <f t="shared" si="29"/>
        <v>EMA--</v>
      </c>
      <c r="AO307" s="278"/>
      <c r="AP307" s="278"/>
      <c r="AQ307" s="278"/>
      <c r="AR307" s="278"/>
      <c r="AS307" s="278"/>
      <c r="AT307" s="278"/>
      <c r="AU307" s="278"/>
      <c r="AV307" s="278"/>
      <c r="AW307" s="278"/>
      <c r="AX307" s="278"/>
      <c r="AY307" s="278"/>
      <c r="AZ307" s="278"/>
      <c r="BA307" s="278"/>
      <c r="BB307" s="278"/>
      <c r="BC307" s="278"/>
      <c r="BD307" s="278"/>
      <c r="BE307" s="278"/>
      <c r="BF307" s="278"/>
      <c r="BG307" s="278"/>
      <c r="BH307" s="278"/>
      <c r="BI307" s="278"/>
      <c r="BJ307" s="278"/>
      <c r="BK307" s="278"/>
      <c r="BL307" s="278"/>
      <c r="BM307" s="278"/>
      <c r="BN307" s="278"/>
      <c r="BO307" s="278"/>
      <c r="BP307" s="278"/>
      <c r="BQ307" s="278"/>
      <c r="BR307" s="278"/>
      <c r="BS307" s="278"/>
      <c r="BT307" s="278"/>
      <c r="BU307" s="278"/>
      <c r="BV307" s="278"/>
      <c r="BW307" s="278"/>
      <c r="BX307" s="278"/>
      <c r="BY307" s="278"/>
      <c r="BZ307" s="278"/>
      <c r="CA307" s="278"/>
      <c r="CB307" s="278"/>
      <c r="CC307" s="278"/>
      <c r="CD307" s="278"/>
      <c r="CE307" s="278"/>
      <c r="CF307" s="278"/>
      <c r="CG307" s="278"/>
      <c r="CH307" s="278"/>
      <c r="CI307" s="278"/>
      <c r="CJ307" s="278"/>
      <c r="CK307" s="278"/>
      <c r="CL307" s="279"/>
      <c r="CM307" s="279"/>
      <c r="CN307" s="279"/>
      <c r="CO307" s="279"/>
      <c r="CP307" s="279"/>
      <c r="CQ307" s="279"/>
      <c r="CR307" s="279"/>
      <c r="CS307" s="279"/>
      <c r="CT307" s="279"/>
      <c r="CU307" s="279"/>
      <c r="CV307" s="279"/>
      <c r="CW307" s="279"/>
      <c r="CX307" s="279"/>
      <c r="CY307" s="279"/>
      <c r="CZ307" s="279"/>
      <c r="DA307" s="279"/>
      <c r="DB307" s="279"/>
      <c r="DC307" s="279"/>
      <c r="DD307" s="279"/>
      <c r="DE307" s="279"/>
      <c r="DF307" s="279"/>
      <c r="DG307" s="279"/>
      <c r="DH307" s="279"/>
      <c r="DI307" s="279"/>
      <c r="DJ307" s="279"/>
      <c r="DK307" s="279"/>
      <c r="DL307" s="279"/>
      <c r="DM307" s="279"/>
      <c r="DN307" s="279"/>
      <c r="DO307" s="279"/>
      <c r="DP307" s="279"/>
      <c r="DQ307" s="279"/>
      <c r="DR307" s="279"/>
      <c r="DS307" s="279"/>
      <c r="DT307" s="279"/>
      <c r="DU307" s="279"/>
    </row>
    <row r="308" spans="39:125">
      <c r="AM308" s="288">
        <f t="shared" si="30"/>
        <v>0</v>
      </c>
      <c r="AN308" s="202" t="str">
        <f t="shared" si="29"/>
        <v>EMA--</v>
      </c>
      <c r="AO308" s="278"/>
      <c r="AP308" s="278"/>
      <c r="AQ308" s="278"/>
      <c r="AR308" s="278"/>
      <c r="AS308" s="278"/>
      <c r="AT308" s="278"/>
      <c r="AU308" s="278"/>
      <c r="AV308" s="278"/>
      <c r="AW308" s="278"/>
      <c r="AX308" s="278"/>
      <c r="AY308" s="278"/>
      <c r="AZ308" s="278"/>
      <c r="BA308" s="278"/>
      <c r="BB308" s="278"/>
      <c r="BC308" s="278"/>
      <c r="BD308" s="278"/>
      <c r="BE308" s="278"/>
      <c r="BF308" s="278"/>
      <c r="BG308" s="278"/>
      <c r="BH308" s="278"/>
      <c r="BI308" s="278"/>
      <c r="BJ308" s="278"/>
      <c r="BK308" s="278"/>
      <c r="BL308" s="278"/>
      <c r="BM308" s="278"/>
      <c r="BN308" s="278"/>
      <c r="BO308" s="278"/>
      <c r="BP308" s="278"/>
      <c r="BQ308" s="278"/>
      <c r="BR308" s="278"/>
      <c r="BS308" s="278"/>
      <c r="BT308" s="278"/>
      <c r="BU308" s="278"/>
      <c r="BV308" s="278"/>
      <c r="BW308" s="278"/>
      <c r="BX308" s="278"/>
      <c r="BY308" s="278"/>
      <c r="BZ308" s="278"/>
      <c r="CA308" s="278"/>
      <c r="CB308" s="278"/>
      <c r="CC308" s="278"/>
      <c r="CD308" s="278"/>
      <c r="CE308" s="278"/>
      <c r="CF308" s="278"/>
      <c r="CG308" s="278"/>
      <c r="CH308" s="278"/>
      <c r="CI308" s="278"/>
      <c r="CJ308" s="278"/>
      <c r="CK308" s="278"/>
      <c r="CL308" s="279"/>
      <c r="CM308" s="279"/>
      <c r="CN308" s="279"/>
      <c r="CO308" s="279"/>
      <c r="CP308" s="279"/>
      <c r="CQ308" s="279"/>
      <c r="CR308" s="279"/>
      <c r="CS308" s="279"/>
      <c r="CT308" s="279"/>
      <c r="CU308" s="279"/>
      <c r="CV308" s="279"/>
      <c r="CW308" s="279"/>
      <c r="CX308" s="279"/>
      <c r="CY308" s="279"/>
      <c r="CZ308" s="279"/>
      <c r="DA308" s="279"/>
      <c r="DB308" s="279"/>
      <c r="DC308" s="279"/>
      <c r="DD308" s="279"/>
      <c r="DE308" s="279"/>
      <c r="DF308" s="279"/>
      <c r="DG308" s="279"/>
      <c r="DH308" s="279"/>
      <c r="DI308" s="279"/>
      <c r="DJ308" s="279"/>
      <c r="DK308" s="279"/>
      <c r="DL308" s="279"/>
      <c r="DM308" s="279"/>
      <c r="DN308" s="279"/>
      <c r="DO308" s="279"/>
      <c r="DP308" s="279"/>
      <c r="DQ308" s="279"/>
      <c r="DR308" s="279"/>
      <c r="DS308" s="279"/>
      <c r="DT308" s="279"/>
      <c r="DU308" s="279"/>
    </row>
    <row r="309" spans="39:125">
      <c r="AM309" s="288">
        <f t="shared" si="30"/>
        <v>0</v>
      </c>
      <c r="AN309" s="202" t="str">
        <f t="shared" si="29"/>
        <v>EMA--</v>
      </c>
      <c r="AO309" s="278"/>
      <c r="AP309" s="278"/>
      <c r="AQ309" s="278"/>
      <c r="AR309" s="278"/>
      <c r="AS309" s="278"/>
      <c r="AT309" s="278"/>
      <c r="AU309" s="278"/>
      <c r="AV309" s="278"/>
      <c r="AW309" s="278"/>
      <c r="AX309" s="278"/>
      <c r="AY309" s="278"/>
      <c r="AZ309" s="278"/>
      <c r="BA309" s="278"/>
      <c r="BB309" s="278"/>
      <c r="BC309" s="278"/>
      <c r="BD309" s="278"/>
      <c r="BE309" s="278"/>
      <c r="BF309" s="278"/>
      <c r="BG309" s="278"/>
      <c r="BH309" s="278"/>
      <c r="BI309" s="278"/>
      <c r="BJ309" s="278"/>
      <c r="BK309" s="278"/>
      <c r="BL309" s="278"/>
      <c r="BM309" s="278"/>
      <c r="BN309" s="278"/>
      <c r="BO309" s="278"/>
      <c r="BP309" s="278"/>
      <c r="BQ309" s="278"/>
      <c r="BR309" s="278"/>
      <c r="BS309" s="278"/>
      <c r="BT309" s="278"/>
      <c r="BU309" s="278"/>
      <c r="BV309" s="278"/>
      <c r="BW309" s="278"/>
      <c r="BX309" s="278"/>
      <c r="BY309" s="278"/>
      <c r="BZ309" s="278"/>
      <c r="CA309" s="278"/>
      <c r="CB309" s="278"/>
      <c r="CC309" s="278"/>
      <c r="CD309" s="278"/>
      <c r="CE309" s="278"/>
      <c r="CF309" s="278"/>
      <c r="CG309" s="278"/>
      <c r="CH309" s="278"/>
      <c r="CI309" s="278"/>
      <c r="CJ309" s="278"/>
      <c r="CK309" s="278"/>
      <c r="CL309" s="279"/>
      <c r="CM309" s="279"/>
      <c r="CN309" s="279"/>
      <c r="CO309" s="279"/>
      <c r="CP309" s="279"/>
      <c r="CQ309" s="279"/>
      <c r="CR309" s="279"/>
      <c r="CS309" s="279"/>
      <c r="CT309" s="279"/>
      <c r="CU309" s="279"/>
      <c r="CV309" s="279"/>
      <c r="CW309" s="279"/>
      <c r="CX309" s="279"/>
      <c r="CY309" s="279"/>
      <c r="CZ309" s="279"/>
      <c r="DA309" s="279"/>
      <c r="DB309" s="279"/>
      <c r="DC309" s="279"/>
      <c r="DD309" s="279"/>
      <c r="DE309" s="279"/>
      <c r="DF309" s="279"/>
      <c r="DG309" s="279"/>
      <c r="DH309" s="279"/>
      <c r="DI309" s="279"/>
      <c r="DJ309" s="279"/>
      <c r="DK309" s="279"/>
      <c r="DL309" s="279"/>
      <c r="DM309" s="279"/>
      <c r="DN309" s="279"/>
      <c r="DO309" s="279"/>
      <c r="DP309" s="279"/>
      <c r="DQ309" s="279"/>
      <c r="DR309" s="279"/>
      <c r="DS309" s="279"/>
      <c r="DT309" s="279"/>
      <c r="DU309" s="279"/>
    </row>
    <row r="310" spans="39:125">
      <c r="AM310" s="288">
        <f t="shared" si="30"/>
        <v>0</v>
      </c>
      <c r="AN310" s="202" t="str">
        <f t="shared" si="29"/>
        <v>EMA--</v>
      </c>
      <c r="AO310" s="278"/>
      <c r="AP310" s="278"/>
      <c r="AQ310" s="278"/>
      <c r="AR310" s="278"/>
      <c r="AS310" s="278"/>
      <c r="AT310" s="278"/>
      <c r="AU310" s="278"/>
      <c r="AV310" s="278"/>
      <c r="AW310" s="278"/>
      <c r="AX310" s="278"/>
      <c r="AY310" s="278"/>
      <c r="AZ310" s="278"/>
      <c r="BA310" s="278"/>
      <c r="BB310" s="278"/>
      <c r="BC310" s="278"/>
      <c r="BD310" s="278"/>
      <c r="BE310" s="278"/>
      <c r="BF310" s="278"/>
      <c r="BG310" s="278"/>
      <c r="BH310" s="278"/>
      <c r="BI310" s="278"/>
      <c r="BJ310" s="278"/>
      <c r="BK310" s="278"/>
      <c r="BL310" s="278"/>
      <c r="BM310" s="278"/>
      <c r="BN310" s="278"/>
      <c r="BO310" s="278"/>
      <c r="BP310" s="278"/>
      <c r="BQ310" s="278"/>
      <c r="BR310" s="278"/>
      <c r="BS310" s="278"/>
      <c r="BT310" s="278"/>
      <c r="BU310" s="278"/>
      <c r="BV310" s="278"/>
      <c r="BW310" s="278"/>
      <c r="BX310" s="278"/>
      <c r="BY310" s="278"/>
      <c r="BZ310" s="278"/>
      <c r="CA310" s="278"/>
      <c r="CB310" s="278"/>
      <c r="CC310" s="278"/>
      <c r="CD310" s="278"/>
      <c r="CE310" s="278"/>
      <c r="CF310" s="278"/>
      <c r="CG310" s="278"/>
      <c r="CH310" s="278"/>
      <c r="CI310" s="278"/>
      <c r="CJ310" s="278"/>
      <c r="CK310" s="278"/>
      <c r="CL310" s="279"/>
      <c r="CM310" s="279"/>
      <c r="CN310" s="279"/>
      <c r="CO310" s="279"/>
      <c r="CP310" s="279"/>
      <c r="CQ310" s="279"/>
      <c r="CR310" s="279"/>
      <c r="CS310" s="279"/>
      <c r="CT310" s="279"/>
      <c r="CU310" s="279"/>
      <c r="CV310" s="279"/>
      <c r="CW310" s="279"/>
      <c r="CX310" s="279"/>
      <c r="CY310" s="279"/>
      <c r="CZ310" s="279"/>
      <c r="DA310" s="279"/>
      <c r="DB310" s="279"/>
      <c r="DC310" s="279"/>
      <c r="DD310" s="279"/>
      <c r="DE310" s="279"/>
      <c r="DF310" s="279"/>
      <c r="DG310" s="279"/>
      <c r="DH310" s="279"/>
      <c r="DI310" s="279"/>
      <c r="DJ310" s="279"/>
      <c r="DK310" s="279"/>
      <c r="DL310" s="279"/>
      <c r="DM310" s="279"/>
      <c r="DN310" s="279"/>
      <c r="DO310" s="279"/>
      <c r="DP310" s="279"/>
      <c r="DQ310" s="279"/>
      <c r="DR310" s="279"/>
      <c r="DS310" s="279"/>
      <c r="DT310" s="279"/>
      <c r="DU310" s="279"/>
    </row>
    <row r="311" spans="39:125">
      <c r="AM311" s="288">
        <f t="shared" si="30"/>
        <v>0</v>
      </c>
      <c r="AN311" s="202" t="str">
        <f t="shared" si="29"/>
        <v>EMA--</v>
      </c>
      <c r="AO311" s="278"/>
      <c r="AP311" s="278"/>
      <c r="AQ311" s="278"/>
      <c r="AR311" s="278"/>
      <c r="AS311" s="278"/>
      <c r="AT311" s="278"/>
      <c r="AU311" s="278"/>
      <c r="AV311" s="278"/>
      <c r="AW311" s="278"/>
      <c r="AX311" s="278"/>
      <c r="AY311" s="278"/>
      <c r="AZ311" s="278"/>
      <c r="BA311" s="278"/>
      <c r="BB311" s="278"/>
      <c r="BC311" s="278"/>
      <c r="BD311" s="278"/>
      <c r="BE311" s="278"/>
      <c r="BF311" s="278"/>
      <c r="BG311" s="278"/>
      <c r="BH311" s="278"/>
      <c r="BI311" s="278"/>
      <c r="BJ311" s="278"/>
      <c r="BK311" s="278"/>
      <c r="BL311" s="278"/>
      <c r="BM311" s="278"/>
      <c r="BN311" s="278"/>
      <c r="BO311" s="278"/>
      <c r="BP311" s="278"/>
      <c r="BQ311" s="278"/>
      <c r="BR311" s="278"/>
      <c r="BS311" s="278"/>
      <c r="BT311" s="278"/>
      <c r="BU311" s="278"/>
      <c r="BV311" s="278"/>
      <c r="BW311" s="278"/>
      <c r="BX311" s="278"/>
      <c r="BY311" s="278"/>
      <c r="BZ311" s="278"/>
      <c r="CA311" s="278"/>
      <c r="CB311" s="278"/>
      <c r="CC311" s="278"/>
      <c r="CD311" s="278"/>
      <c r="CE311" s="278"/>
      <c r="CF311" s="278"/>
      <c r="CG311" s="278"/>
      <c r="CH311" s="278"/>
      <c r="CI311" s="278"/>
      <c r="CJ311" s="278"/>
      <c r="CK311" s="278"/>
      <c r="CL311" s="279"/>
      <c r="CM311" s="279"/>
      <c r="CN311" s="279"/>
      <c r="CO311" s="279"/>
      <c r="CP311" s="279"/>
      <c r="CQ311" s="279"/>
      <c r="CR311" s="279"/>
      <c r="CS311" s="279"/>
      <c r="CT311" s="279"/>
      <c r="CU311" s="279"/>
      <c r="CV311" s="279"/>
      <c r="CW311" s="279"/>
      <c r="CX311" s="279"/>
      <c r="CY311" s="279"/>
      <c r="CZ311" s="279"/>
      <c r="DA311" s="279"/>
      <c r="DB311" s="279"/>
      <c r="DC311" s="279"/>
      <c r="DD311" s="279"/>
      <c r="DE311" s="279"/>
      <c r="DF311" s="279"/>
      <c r="DG311" s="279"/>
      <c r="DH311" s="279"/>
      <c r="DI311" s="279"/>
      <c r="DJ311" s="279"/>
      <c r="DK311" s="279"/>
      <c r="DL311" s="279"/>
      <c r="DM311" s="279"/>
      <c r="DN311" s="279"/>
      <c r="DO311" s="279"/>
      <c r="DP311" s="279"/>
      <c r="DQ311" s="279"/>
      <c r="DR311" s="279"/>
      <c r="DS311" s="279"/>
      <c r="DT311" s="279"/>
      <c r="DU311" s="279"/>
    </row>
    <row r="312" spans="39:125">
      <c r="AM312" s="288">
        <f t="shared" si="30"/>
        <v>0</v>
      </c>
      <c r="AN312" s="202" t="str">
        <f t="shared" si="29"/>
        <v>EMA--</v>
      </c>
      <c r="AO312" s="278"/>
      <c r="AP312" s="278"/>
      <c r="AQ312" s="278"/>
      <c r="AR312" s="278"/>
      <c r="AS312" s="278"/>
      <c r="AT312" s="278"/>
      <c r="AU312" s="278"/>
      <c r="AV312" s="278"/>
      <c r="AW312" s="278"/>
      <c r="AX312" s="278"/>
      <c r="AY312" s="278"/>
      <c r="AZ312" s="278"/>
      <c r="BA312" s="278"/>
      <c r="BB312" s="278"/>
      <c r="BC312" s="278"/>
      <c r="BD312" s="278"/>
      <c r="BE312" s="278"/>
      <c r="BF312" s="278"/>
      <c r="BG312" s="278"/>
      <c r="BH312" s="278"/>
      <c r="BI312" s="278"/>
      <c r="BJ312" s="278"/>
      <c r="BK312" s="278"/>
      <c r="BL312" s="278"/>
      <c r="BM312" s="278"/>
      <c r="BN312" s="278"/>
      <c r="BO312" s="278"/>
      <c r="BP312" s="278"/>
      <c r="BQ312" s="278"/>
      <c r="BR312" s="278"/>
      <c r="BS312" s="278"/>
      <c r="BT312" s="278"/>
      <c r="BU312" s="278"/>
      <c r="BV312" s="278"/>
      <c r="BW312" s="278"/>
      <c r="BX312" s="278"/>
      <c r="BY312" s="278"/>
      <c r="BZ312" s="278"/>
      <c r="CA312" s="278"/>
      <c r="CB312" s="278"/>
      <c r="CC312" s="278"/>
      <c r="CD312" s="278"/>
      <c r="CE312" s="278"/>
      <c r="CF312" s="278"/>
      <c r="CG312" s="278"/>
      <c r="CH312" s="278"/>
      <c r="CI312" s="278"/>
      <c r="CJ312" s="278"/>
      <c r="CK312" s="278"/>
      <c r="CL312" s="279"/>
      <c r="CM312" s="279"/>
      <c r="CN312" s="279"/>
      <c r="CO312" s="279"/>
      <c r="CP312" s="279"/>
      <c r="CQ312" s="279"/>
      <c r="CR312" s="279"/>
      <c r="CS312" s="279"/>
      <c r="CT312" s="279"/>
      <c r="CU312" s="279"/>
      <c r="CV312" s="279"/>
      <c r="CW312" s="279"/>
      <c r="CX312" s="279"/>
      <c r="CY312" s="279"/>
      <c r="CZ312" s="279"/>
      <c r="DA312" s="279"/>
      <c r="DB312" s="279"/>
      <c r="DC312" s="279"/>
      <c r="DD312" s="279"/>
      <c r="DE312" s="279"/>
      <c r="DF312" s="279"/>
      <c r="DG312" s="279"/>
      <c r="DH312" s="279"/>
      <c r="DI312" s="279"/>
      <c r="DJ312" s="279"/>
      <c r="DK312" s="279"/>
      <c r="DL312" s="279"/>
      <c r="DM312" s="279"/>
      <c r="DN312" s="279"/>
      <c r="DO312" s="279"/>
      <c r="DP312" s="279"/>
      <c r="DQ312" s="279"/>
      <c r="DR312" s="279"/>
      <c r="DS312" s="279"/>
      <c r="DT312" s="279"/>
      <c r="DU312" s="279"/>
    </row>
    <row r="313" spans="39:125">
      <c r="AM313" s="288">
        <f t="shared" si="30"/>
        <v>0</v>
      </c>
      <c r="AN313" s="202" t="str">
        <f t="shared" ref="AN313:AN376" si="31">$F$4&amp;TEXT("-",1)&amp;F313&amp;TEXT("-",1)&amp;G313</f>
        <v>EMA--</v>
      </c>
      <c r="AO313" s="278"/>
      <c r="AP313" s="278"/>
      <c r="AQ313" s="278"/>
      <c r="AR313" s="278"/>
      <c r="AS313" s="278"/>
      <c r="AT313" s="278"/>
      <c r="AU313" s="278"/>
      <c r="AV313" s="278"/>
      <c r="AW313" s="278"/>
      <c r="AX313" s="278"/>
      <c r="AY313" s="278"/>
      <c r="AZ313" s="278"/>
      <c r="BA313" s="278"/>
      <c r="BB313" s="278"/>
      <c r="BC313" s="278"/>
      <c r="BD313" s="278"/>
      <c r="BE313" s="278"/>
      <c r="BF313" s="278"/>
      <c r="BG313" s="278"/>
      <c r="BH313" s="278"/>
      <c r="BI313" s="278"/>
      <c r="BJ313" s="278"/>
      <c r="BK313" s="278"/>
      <c r="BL313" s="278"/>
      <c r="BM313" s="278"/>
      <c r="BN313" s="278"/>
      <c r="BO313" s="278"/>
      <c r="BP313" s="278"/>
      <c r="BQ313" s="278"/>
      <c r="BR313" s="278"/>
      <c r="BS313" s="278"/>
      <c r="BT313" s="278"/>
      <c r="BU313" s="278"/>
      <c r="BV313" s="278"/>
      <c r="BW313" s="278"/>
      <c r="BX313" s="278"/>
      <c r="BY313" s="278"/>
      <c r="BZ313" s="278"/>
      <c r="CA313" s="278"/>
      <c r="CB313" s="278"/>
      <c r="CC313" s="278"/>
      <c r="CD313" s="278"/>
      <c r="CE313" s="278"/>
      <c r="CF313" s="278"/>
      <c r="CG313" s="278"/>
      <c r="CH313" s="278"/>
      <c r="CI313" s="278"/>
      <c r="CJ313" s="278"/>
      <c r="CK313" s="278"/>
      <c r="CL313" s="279"/>
      <c r="CM313" s="279"/>
      <c r="CN313" s="279"/>
      <c r="CO313" s="279"/>
      <c r="CP313" s="279"/>
      <c r="CQ313" s="279"/>
      <c r="CR313" s="279"/>
      <c r="CS313" s="279"/>
      <c r="CT313" s="279"/>
      <c r="CU313" s="279"/>
      <c r="CV313" s="279"/>
      <c r="CW313" s="279"/>
      <c r="CX313" s="279"/>
      <c r="CY313" s="279"/>
      <c r="CZ313" s="279"/>
      <c r="DA313" s="279"/>
      <c r="DB313" s="279"/>
      <c r="DC313" s="279"/>
      <c r="DD313" s="279"/>
      <c r="DE313" s="279"/>
      <c r="DF313" s="279"/>
      <c r="DG313" s="279"/>
      <c r="DH313" s="279"/>
      <c r="DI313" s="279"/>
      <c r="DJ313" s="279"/>
      <c r="DK313" s="279"/>
      <c r="DL313" s="279"/>
      <c r="DM313" s="279"/>
      <c r="DN313" s="279"/>
      <c r="DO313" s="279"/>
      <c r="DP313" s="279"/>
      <c r="DQ313" s="279"/>
      <c r="DR313" s="279"/>
      <c r="DS313" s="279"/>
      <c r="DT313" s="279"/>
      <c r="DU313" s="279"/>
    </row>
    <row r="314" spans="39:125">
      <c r="AM314" s="288">
        <f t="shared" ref="AM314:AM377" si="32">G314</f>
        <v>0</v>
      </c>
      <c r="AN314" s="202" t="str">
        <f t="shared" si="31"/>
        <v>EMA--</v>
      </c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78"/>
      <c r="BD314" s="278"/>
      <c r="BE314" s="278"/>
      <c r="BF314" s="278"/>
      <c r="BG314" s="278"/>
      <c r="BH314" s="278"/>
      <c r="BI314" s="278"/>
      <c r="BJ314" s="278"/>
      <c r="BK314" s="278"/>
      <c r="BL314" s="278"/>
      <c r="BM314" s="278"/>
      <c r="BN314" s="278"/>
      <c r="BO314" s="278"/>
      <c r="BP314" s="278"/>
      <c r="BQ314" s="278"/>
      <c r="BR314" s="278"/>
      <c r="BS314" s="278"/>
      <c r="BT314" s="278"/>
      <c r="BU314" s="278"/>
      <c r="BV314" s="278"/>
      <c r="BW314" s="278"/>
      <c r="BX314" s="278"/>
      <c r="BY314" s="278"/>
      <c r="BZ314" s="278"/>
      <c r="CA314" s="278"/>
      <c r="CB314" s="278"/>
      <c r="CC314" s="278"/>
      <c r="CD314" s="278"/>
      <c r="CE314" s="278"/>
      <c r="CF314" s="278"/>
      <c r="CG314" s="278"/>
      <c r="CH314" s="278"/>
      <c r="CI314" s="278"/>
      <c r="CJ314" s="278"/>
      <c r="CK314" s="278"/>
      <c r="CL314" s="279"/>
      <c r="CM314" s="279"/>
      <c r="CN314" s="279"/>
      <c r="CO314" s="279"/>
      <c r="CP314" s="279"/>
      <c r="CQ314" s="279"/>
      <c r="CR314" s="279"/>
      <c r="CS314" s="279"/>
      <c r="CT314" s="279"/>
      <c r="CU314" s="279"/>
      <c r="CV314" s="279"/>
      <c r="CW314" s="279"/>
      <c r="CX314" s="279"/>
      <c r="CY314" s="279"/>
      <c r="CZ314" s="279"/>
      <c r="DA314" s="279"/>
      <c r="DB314" s="279"/>
      <c r="DC314" s="279"/>
      <c r="DD314" s="279"/>
      <c r="DE314" s="279"/>
      <c r="DF314" s="279"/>
      <c r="DG314" s="279"/>
      <c r="DH314" s="279"/>
      <c r="DI314" s="279"/>
      <c r="DJ314" s="279"/>
      <c r="DK314" s="279"/>
      <c r="DL314" s="279"/>
      <c r="DM314" s="279"/>
      <c r="DN314" s="279"/>
      <c r="DO314" s="279"/>
      <c r="DP314" s="279"/>
      <c r="DQ314" s="279"/>
      <c r="DR314" s="279"/>
      <c r="DS314" s="279"/>
      <c r="DT314" s="279"/>
      <c r="DU314" s="279"/>
    </row>
    <row r="315" spans="39:125">
      <c r="AM315" s="288">
        <f t="shared" si="32"/>
        <v>0</v>
      </c>
      <c r="AN315" s="202" t="str">
        <f t="shared" si="31"/>
        <v>EMA--</v>
      </c>
      <c r="AO315" s="278"/>
      <c r="AP315" s="278"/>
      <c r="AQ315" s="278"/>
      <c r="AR315" s="278"/>
      <c r="AS315" s="278"/>
      <c r="AT315" s="278"/>
      <c r="AU315" s="278"/>
      <c r="AV315" s="278"/>
      <c r="AW315" s="278"/>
      <c r="AX315" s="278"/>
      <c r="AY315" s="278"/>
      <c r="AZ315" s="278"/>
      <c r="BA315" s="278"/>
      <c r="BB315" s="278"/>
      <c r="BC315" s="278"/>
      <c r="BD315" s="278"/>
      <c r="BE315" s="278"/>
      <c r="BF315" s="278"/>
      <c r="BG315" s="278"/>
      <c r="BH315" s="278"/>
      <c r="BI315" s="278"/>
      <c r="BJ315" s="278"/>
      <c r="BK315" s="278"/>
      <c r="BL315" s="278"/>
      <c r="BM315" s="278"/>
      <c r="BN315" s="278"/>
      <c r="BO315" s="278"/>
      <c r="BP315" s="278"/>
      <c r="BQ315" s="278"/>
      <c r="BR315" s="278"/>
      <c r="BS315" s="278"/>
      <c r="BT315" s="278"/>
      <c r="BU315" s="278"/>
      <c r="BV315" s="278"/>
      <c r="BW315" s="278"/>
      <c r="BX315" s="278"/>
      <c r="BY315" s="278"/>
      <c r="BZ315" s="278"/>
      <c r="CA315" s="278"/>
      <c r="CB315" s="278"/>
      <c r="CC315" s="278"/>
      <c r="CD315" s="278"/>
      <c r="CE315" s="278"/>
      <c r="CF315" s="278"/>
      <c r="CG315" s="278"/>
      <c r="CH315" s="278"/>
      <c r="CI315" s="278"/>
      <c r="CJ315" s="278"/>
      <c r="CK315" s="278"/>
      <c r="CL315" s="279"/>
      <c r="CM315" s="279"/>
      <c r="CN315" s="279"/>
      <c r="CO315" s="279"/>
      <c r="CP315" s="279"/>
      <c r="CQ315" s="279"/>
      <c r="CR315" s="279"/>
      <c r="CS315" s="279"/>
      <c r="CT315" s="279"/>
      <c r="CU315" s="279"/>
      <c r="CV315" s="279"/>
      <c r="CW315" s="279"/>
      <c r="CX315" s="279"/>
      <c r="CY315" s="279"/>
      <c r="CZ315" s="279"/>
      <c r="DA315" s="279"/>
      <c r="DB315" s="279"/>
      <c r="DC315" s="279"/>
      <c r="DD315" s="279"/>
      <c r="DE315" s="279"/>
      <c r="DF315" s="279"/>
      <c r="DG315" s="279"/>
      <c r="DH315" s="279"/>
      <c r="DI315" s="279"/>
      <c r="DJ315" s="279"/>
      <c r="DK315" s="279"/>
      <c r="DL315" s="279"/>
      <c r="DM315" s="279"/>
      <c r="DN315" s="279"/>
      <c r="DO315" s="279"/>
      <c r="DP315" s="279"/>
      <c r="DQ315" s="279"/>
      <c r="DR315" s="279"/>
      <c r="DS315" s="279"/>
      <c r="DT315" s="279"/>
      <c r="DU315" s="279"/>
    </row>
    <row r="316" spans="39:125">
      <c r="AM316" s="288">
        <f t="shared" si="32"/>
        <v>0</v>
      </c>
      <c r="AN316" s="202" t="str">
        <f t="shared" si="31"/>
        <v>EMA--</v>
      </c>
      <c r="AO316" s="278"/>
      <c r="AP316" s="278"/>
      <c r="AQ316" s="278"/>
      <c r="AR316" s="278"/>
      <c r="AS316" s="278"/>
      <c r="AT316" s="278"/>
      <c r="AU316" s="278"/>
      <c r="AV316" s="278"/>
      <c r="AW316" s="278"/>
      <c r="AX316" s="278"/>
      <c r="AY316" s="278"/>
      <c r="AZ316" s="278"/>
      <c r="BA316" s="278"/>
      <c r="BB316" s="278"/>
      <c r="BC316" s="278"/>
      <c r="BD316" s="278"/>
      <c r="BE316" s="278"/>
      <c r="BF316" s="278"/>
      <c r="BG316" s="278"/>
      <c r="BH316" s="278"/>
      <c r="BI316" s="278"/>
      <c r="BJ316" s="278"/>
      <c r="BK316" s="278"/>
      <c r="BL316" s="278"/>
      <c r="BM316" s="278"/>
      <c r="BN316" s="278"/>
      <c r="BO316" s="278"/>
      <c r="BP316" s="278"/>
      <c r="BQ316" s="278"/>
      <c r="BR316" s="278"/>
      <c r="BS316" s="278"/>
      <c r="BT316" s="278"/>
      <c r="BU316" s="278"/>
      <c r="BV316" s="278"/>
      <c r="BW316" s="278"/>
      <c r="BX316" s="278"/>
      <c r="BY316" s="278"/>
      <c r="BZ316" s="278"/>
      <c r="CA316" s="278"/>
      <c r="CB316" s="278"/>
      <c r="CC316" s="278"/>
      <c r="CD316" s="278"/>
      <c r="CE316" s="278"/>
      <c r="CF316" s="278"/>
      <c r="CG316" s="278"/>
      <c r="CH316" s="278"/>
      <c r="CI316" s="278"/>
      <c r="CJ316" s="278"/>
      <c r="CK316" s="278"/>
      <c r="CL316" s="279"/>
      <c r="CM316" s="279"/>
      <c r="CN316" s="279"/>
      <c r="CO316" s="279"/>
      <c r="CP316" s="279"/>
      <c r="CQ316" s="279"/>
      <c r="CR316" s="279"/>
      <c r="CS316" s="279"/>
      <c r="CT316" s="279"/>
      <c r="CU316" s="279"/>
      <c r="CV316" s="279"/>
      <c r="CW316" s="279"/>
      <c r="CX316" s="279"/>
      <c r="CY316" s="279"/>
      <c r="CZ316" s="279"/>
      <c r="DA316" s="279"/>
      <c r="DB316" s="279"/>
      <c r="DC316" s="279"/>
      <c r="DD316" s="279"/>
      <c r="DE316" s="279"/>
      <c r="DF316" s="279"/>
      <c r="DG316" s="279"/>
      <c r="DH316" s="279"/>
      <c r="DI316" s="279"/>
      <c r="DJ316" s="279"/>
      <c r="DK316" s="279"/>
      <c r="DL316" s="279"/>
      <c r="DM316" s="279"/>
      <c r="DN316" s="279"/>
      <c r="DO316" s="279"/>
      <c r="DP316" s="279"/>
      <c r="DQ316" s="279"/>
      <c r="DR316" s="279"/>
      <c r="DS316" s="279"/>
      <c r="DT316" s="279"/>
      <c r="DU316" s="279"/>
    </row>
    <row r="317" spans="39:125">
      <c r="AM317" s="288">
        <f t="shared" si="32"/>
        <v>0</v>
      </c>
      <c r="AN317" s="202" t="str">
        <f t="shared" si="31"/>
        <v>EMA--</v>
      </c>
      <c r="AO317" s="278"/>
      <c r="AP317" s="278"/>
      <c r="AQ317" s="278"/>
      <c r="AR317" s="278"/>
      <c r="AS317" s="278"/>
      <c r="AT317" s="278"/>
      <c r="AU317" s="278"/>
      <c r="AV317" s="278"/>
      <c r="AW317" s="278"/>
      <c r="AX317" s="278"/>
      <c r="AY317" s="278"/>
      <c r="AZ317" s="278"/>
      <c r="BA317" s="278"/>
      <c r="BB317" s="278"/>
      <c r="BC317" s="278"/>
      <c r="BD317" s="278"/>
      <c r="BE317" s="278"/>
      <c r="BF317" s="278"/>
      <c r="BG317" s="278"/>
      <c r="BH317" s="278"/>
      <c r="BI317" s="278"/>
      <c r="BJ317" s="278"/>
      <c r="BK317" s="278"/>
      <c r="BL317" s="278"/>
      <c r="BM317" s="278"/>
      <c r="BN317" s="278"/>
      <c r="BO317" s="278"/>
      <c r="BP317" s="278"/>
      <c r="BQ317" s="278"/>
      <c r="BR317" s="278"/>
      <c r="BS317" s="278"/>
      <c r="BT317" s="278"/>
      <c r="BU317" s="278"/>
      <c r="BV317" s="278"/>
      <c r="BW317" s="278"/>
      <c r="BX317" s="278"/>
      <c r="BY317" s="278"/>
      <c r="BZ317" s="278"/>
      <c r="CA317" s="278"/>
      <c r="CB317" s="278"/>
      <c r="CC317" s="278"/>
      <c r="CD317" s="278"/>
      <c r="CE317" s="278"/>
      <c r="CF317" s="278"/>
      <c r="CG317" s="278"/>
      <c r="CH317" s="278"/>
      <c r="CI317" s="278"/>
      <c r="CJ317" s="278"/>
      <c r="CK317" s="278"/>
      <c r="CL317" s="279"/>
      <c r="CM317" s="279"/>
      <c r="CN317" s="279"/>
      <c r="CO317" s="279"/>
      <c r="CP317" s="279"/>
      <c r="CQ317" s="279"/>
      <c r="CR317" s="279"/>
      <c r="CS317" s="279"/>
      <c r="CT317" s="279"/>
      <c r="CU317" s="279"/>
      <c r="CV317" s="279"/>
      <c r="CW317" s="279"/>
      <c r="CX317" s="279"/>
      <c r="CY317" s="279"/>
      <c r="CZ317" s="279"/>
      <c r="DA317" s="279"/>
      <c r="DB317" s="279"/>
      <c r="DC317" s="279"/>
      <c r="DD317" s="279"/>
      <c r="DE317" s="279"/>
      <c r="DF317" s="279"/>
      <c r="DG317" s="279"/>
      <c r="DH317" s="279"/>
      <c r="DI317" s="279"/>
      <c r="DJ317" s="279"/>
      <c r="DK317" s="279"/>
      <c r="DL317" s="279"/>
      <c r="DM317" s="279"/>
      <c r="DN317" s="279"/>
      <c r="DO317" s="279"/>
      <c r="DP317" s="279"/>
      <c r="DQ317" s="279"/>
      <c r="DR317" s="279"/>
      <c r="DS317" s="279"/>
      <c r="DT317" s="279"/>
      <c r="DU317" s="279"/>
    </row>
    <row r="318" spans="39:125">
      <c r="AM318" s="288">
        <f t="shared" si="32"/>
        <v>0</v>
      </c>
      <c r="AN318" s="202" t="str">
        <f t="shared" si="31"/>
        <v>EMA--</v>
      </c>
      <c r="AO318" s="278"/>
      <c r="AP318" s="278"/>
      <c r="AQ318" s="278"/>
      <c r="AR318" s="278"/>
      <c r="AS318" s="278"/>
      <c r="AT318" s="278"/>
      <c r="AU318" s="278"/>
      <c r="AV318" s="278"/>
      <c r="AW318" s="278"/>
      <c r="AX318" s="278"/>
      <c r="AY318" s="278"/>
      <c r="AZ318" s="278"/>
      <c r="BA318" s="278"/>
      <c r="BB318" s="278"/>
      <c r="BC318" s="278"/>
      <c r="BD318" s="278"/>
      <c r="BE318" s="278"/>
      <c r="BF318" s="278"/>
      <c r="BG318" s="278"/>
      <c r="BH318" s="278"/>
      <c r="BI318" s="278"/>
      <c r="BJ318" s="278"/>
      <c r="BK318" s="278"/>
      <c r="BL318" s="278"/>
      <c r="BM318" s="278"/>
      <c r="BN318" s="278"/>
      <c r="BO318" s="278"/>
      <c r="BP318" s="278"/>
      <c r="BQ318" s="278"/>
      <c r="BR318" s="278"/>
      <c r="BS318" s="278"/>
      <c r="BT318" s="278"/>
      <c r="BU318" s="278"/>
      <c r="BV318" s="278"/>
      <c r="BW318" s="278"/>
      <c r="BX318" s="278"/>
      <c r="BY318" s="278"/>
      <c r="BZ318" s="278"/>
      <c r="CA318" s="278"/>
      <c r="CB318" s="278"/>
      <c r="CC318" s="278"/>
      <c r="CD318" s="278"/>
      <c r="CE318" s="278"/>
      <c r="CF318" s="278"/>
      <c r="CG318" s="278"/>
      <c r="CH318" s="278"/>
      <c r="CI318" s="278"/>
      <c r="CJ318" s="278"/>
      <c r="CK318" s="278"/>
      <c r="CL318" s="279"/>
      <c r="CM318" s="279"/>
      <c r="CN318" s="279"/>
      <c r="CO318" s="279"/>
      <c r="CP318" s="279"/>
      <c r="CQ318" s="279"/>
      <c r="CR318" s="279"/>
      <c r="CS318" s="279"/>
      <c r="CT318" s="279"/>
      <c r="CU318" s="279"/>
      <c r="CV318" s="279"/>
      <c r="CW318" s="279"/>
      <c r="CX318" s="279"/>
      <c r="CY318" s="279"/>
      <c r="CZ318" s="279"/>
      <c r="DA318" s="279"/>
      <c r="DB318" s="279"/>
      <c r="DC318" s="279"/>
      <c r="DD318" s="279"/>
      <c r="DE318" s="279"/>
      <c r="DF318" s="279"/>
      <c r="DG318" s="279"/>
      <c r="DH318" s="279"/>
      <c r="DI318" s="279"/>
      <c r="DJ318" s="279"/>
      <c r="DK318" s="279"/>
      <c r="DL318" s="279"/>
      <c r="DM318" s="279"/>
      <c r="DN318" s="279"/>
      <c r="DO318" s="279"/>
      <c r="DP318" s="279"/>
      <c r="DQ318" s="279"/>
      <c r="DR318" s="279"/>
      <c r="DS318" s="279"/>
      <c r="DT318" s="279"/>
      <c r="DU318" s="279"/>
    </row>
    <row r="319" spans="39:125">
      <c r="AM319" s="288">
        <f t="shared" si="32"/>
        <v>0</v>
      </c>
      <c r="AN319" s="202" t="str">
        <f t="shared" si="31"/>
        <v>EMA--</v>
      </c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  <c r="BH319" s="278"/>
      <c r="BI319" s="278"/>
      <c r="BJ319" s="278"/>
      <c r="BK319" s="278"/>
      <c r="BL319" s="278"/>
      <c r="BM319" s="278"/>
      <c r="BN319" s="278"/>
      <c r="BO319" s="278"/>
      <c r="BP319" s="278"/>
      <c r="BQ319" s="278"/>
      <c r="BR319" s="278"/>
      <c r="BS319" s="278"/>
      <c r="BT319" s="278"/>
      <c r="BU319" s="278"/>
      <c r="BV319" s="278"/>
      <c r="BW319" s="278"/>
      <c r="BX319" s="278"/>
      <c r="BY319" s="278"/>
      <c r="BZ319" s="278"/>
      <c r="CA319" s="278"/>
      <c r="CB319" s="278"/>
      <c r="CC319" s="278"/>
      <c r="CD319" s="278"/>
      <c r="CE319" s="278"/>
      <c r="CF319" s="278"/>
      <c r="CG319" s="278"/>
      <c r="CH319" s="278"/>
      <c r="CI319" s="278"/>
      <c r="CJ319" s="278"/>
      <c r="CK319" s="278"/>
      <c r="CL319" s="279"/>
      <c r="CM319" s="279"/>
      <c r="CN319" s="279"/>
      <c r="CO319" s="279"/>
      <c r="CP319" s="279"/>
      <c r="CQ319" s="279"/>
      <c r="CR319" s="279"/>
      <c r="CS319" s="279"/>
      <c r="CT319" s="279"/>
      <c r="CU319" s="279"/>
      <c r="CV319" s="279"/>
      <c r="CW319" s="279"/>
      <c r="CX319" s="279"/>
      <c r="CY319" s="279"/>
      <c r="CZ319" s="279"/>
      <c r="DA319" s="279"/>
      <c r="DB319" s="279"/>
      <c r="DC319" s="279"/>
      <c r="DD319" s="279"/>
      <c r="DE319" s="279"/>
      <c r="DF319" s="279"/>
      <c r="DG319" s="279"/>
      <c r="DH319" s="279"/>
      <c r="DI319" s="279"/>
      <c r="DJ319" s="279"/>
      <c r="DK319" s="279"/>
      <c r="DL319" s="279"/>
      <c r="DM319" s="279"/>
      <c r="DN319" s="279"/>
      <c r="DO319" s="279"/>
      <c r="DP319" s="279"/>
      <c r="DQ319" s="279"/>
      <c r="DR319" s="279"/>
      <c r="DS319" s="279"/>
      <c r="DT319" s="279"/>
      <c r="DU319" s="279"/>
    </row>
    <row r="320" spans="39:125">
      <c r="AM320" s="288">
        <f t="shared" si="32"/>
        <v>0</v>
      </c>
      <c r="AN320" s="202" t="str">
        <f t="shared" si="31"/>
        <v>EMA--</v>
      </c>
      <c r="AO320" s="278"/>
      <c r="AP320" s="278"/>
      <c r="AQ320" s="278"/>
      <c r="AR320" s="278"/>
      <c r="AS320" s="278"/>
      <c r="AT320" s="278"/>
      <c r="AU320" s="278"/>
      <c r="AV320" s="278"/>
      <c r="AW320" s="278"/>
      <c r="AX320" s="278"/>
      <c r="AY320" s="278"/>
      <c r="AZ320" s="278"/>
      <c r="BA320" s="278"/>
      <c r="BB320" s="278"/>
      <c r="BC320" s="278"/>
      <c r="BD320" s="278"/>
      <c r="BE320" s="278"/>
      <c r="BF320" s="278"/>
      <c r="BG320" s="278"/>
      <c r="BH320" s="278"/>
      <c r="BI320" s="278"/>
      <c r="BJ320" s="278"/>
      <c r="BK320" s="278"/>
      <c r="BL320" s="278"/>
      <c r="BM320" s="278"/>
      <c r="BN320" s="278"/>
      <c r="BO320" s="278"/>
      <c r="BP320" s="278"/>
      <c r="BQ320" s="278"/>
      <c r="BR320" s="278"/>
      <c r="BS320" s="278"/>
      <c r="BT320" s="278"/>
      <c r="BU320" s="278"/>
      <c r="BV320" s="278"/>
      <c r="BW320" s="278"/>
      <c r="BX320" s="278"/>
      <c r="BY320" s="278"/>
      <c r="BZ320" s="278"/>
      <c r="CA320" s="278"/>
      <c r="CB320" s="278"/>
      <c r="CC320" s="278"/>
      <c r="CD320" s="278"/>
      <c r="CE320" s="278"/>
      <c r="CF320" s="278"/>
      <c r="CG320" s="278"/>
      <c r="CH320" s="278"/>
      <c r="CI320" s="278"/>
      <c r="CJ320" s="278"/>
      <c r="CK320" s="278"/>
      <c r="CL320" s="279"/>
      <c r="CM320" s="279"/>
      <c r="CN320" s="279"/>
      <c r="CO320" s="279"/>
      <c r="CP320" s="279"/>
      <c r="CQ320" s="279"/>
      <c r="CR320" s="279"/>
      <c r="CS320" s="279"/>
      <c r="CT320" s="279"/>
      <c r="CU320" s="279"/>
      <c r="CV320" s="279"/>
      <c r="CW320" s="279"/>
      <c r="CX320" s="279"/>
      <c r="CY320" s="279"/>
      <c r="CZ320" s="279"/>
      <c r="DA320" s="279"/>
      <c r="DB320" s="279"/>
      <c r="DC320" s="279"/>
      <c r="DD320" s="279"/>
      <c r="DE320" s="279"/>
      <c r="DF320" s="279"/>
      <c r="DG320" s="279"/>
      <c r="DH320" s="279"/>
      <c r="DI320" s="279"/>
      <c r="DJ320" s="279"/>
      <c r="DK320" s="279"/>
      <c r="DL320" s="279"/>
      <c r="DM320" s="279"/>
      <c r="DN320" s="279"/>
      <c r="DO320" s="279"/>
      <c r="DP320" s="279"/>
      <c r="DQ320" s="279"/>
      <c r="DR320" s="279"/>
      <c r="DS320" s="279"/>
      <c r="DT320" s="279"/>
      <c r="DU320" s="279"/>
    </row>
    <row r="321" spans="39:125">
      <c r="AM321" s="288">
        <f t="shared" si="32"/>
        <v>0</v>
      </c>
      <c r="AN321" s="202" t="str">
        <f t="shared" si="31"/>
        <v>EMA--</v>
      </c>
      <c r="AO321" s="278"/>
      <c r="AP321" s="278"/>
      <c r="AQ321" s="278"/>
      <c r="AR321" s="278"/>
      <c r="AS321" s="278"/>
      <c r="AT321" s="278"/>
      <c r="AU321" s="278"/>
      <c r="AV321" s="278"/>
      <c r="AW321" s="278"/>
      <c r="AX321" s="278"/>
      <c r="AY321" s="278"/>
      <c r="AZ321" s="278"/>
      <c r="BA321" s="278"/>
      <c r="BB321" s="278"/>
      <c r="BC321" s="278"/>
      <c r="BD321" s="278"/>
      <c r="BE321" s="278"/>
      <c r="BF321" s="278"/>
      <c r="BG321" s="278"/>
      <c r="BH321" s="278"/>
      <c r="BI321" s="278"/>
      <c r="BJ321" s="278"/>
      <c r="BK321" s="278"/>
      <c r="BL321" s="278"/>
      <c r="BM321" s="278"/>
      <c r="BN321" s="278"/>
      <c r="BO321" s="278"/>
      <c r="BP321" s="278"/>
      <c r="BQ321" s="278"/>
      <c r="BR321" s="278"/>
      <c r="BS321" s="278"/>
      <c r="BT321" s="278"/>
      <c r="BU321" s="278"/>
      <c r="BV321" s="278"/>
      <c r="BW321" s="278"/>
      <c r="BX321" s="278"/>
      <c r="BY321" s="278"/>
      <c r="BZ321" s="278"/>
      <c r="CA321" s="278"/>
      <c r="CB321" s="278"/>
      <c r="CC321" s="278"/>
      <c r="CD321" s="278"/>
      <c r="CE321" s="278"/>
      <c r="CF321" s="278"/>
      <c r="CG321" s="278"/>
      <c r="CH321" s="278"/>
      <c r="CI321" s="278"/>
      <c r="CJ321" s="278"/>
      <c r="CK321" s="278"/>
      <c r="CL321" s="279"/>
      <c r="CM321" s="279"/>
      <c r="CN321" s="279"/>
      <c r="CO321" s="279"/>
      <c r="CP321" s="279"/>
      <c r="CQ321" s="279"/>
      <c r="CR321" s="279"/>
      <c r="CS321" s="279"/>
      <c r="CT321" s="279"/>
      <c r="CU321" s="279"/>
      <c r="CV321" s="279"/>
      <c r="CW321" s="279"/>
      <c r="CX321" s="279"/>
      <c r="CY321" s="279"/>
      <c r="CZ321" s="279"/>
      <c r="DA321" s="279"/>
      <c r="DB321" s="279"/>
      <c r="DC321" s="279"/>
      <c r="DD321" s="279"/>
      <c r="DE321" s="279"/>
      <c r="DF321" s="279"/>
      <c r="DG321" s="279"/>
      <c r="DH321" s="279"/>
      <c r="DI321" s="279"/>
      <c r="DJ321" s="279"/>
      <c r="DK321" s="279"/>
      <c r="DL321" s="279"/>
      <c r="DM321" s="279"/>
      <c r="DN321" s="279"/>
      <c r="DO321" s="279"/>
      <c r="DP321" s="279"/>
      <c r="DQ321" s="279"/>
      <c r="DR321" s="279"/>
      <c r="DS321" s="279"/>
      <c r="DT321" s="279"/>
      <c r="DU321" s="279"/>
    </row>
    <row r="322" spans="39:125">
      <c r="AM322" s="288">
        <f t="shared" si="32"/>
        <v>0</v>
      </c>
      <c r="AN322" s="202" t="str">
        <f t="shared" si="31"/>
        <v>EMA--</v>
      </c>
      <c r="AO322" s="278"/>
      <c r="AP322" s="278"/>
      <c r="AQ322" s="278"/>
      <c r="AR322" s="278"/>
      <c r="AS322" s="278"/>
      <c r="AT322" s="278"/>
      <c r="AU322" s="278"/>
      <c r="AV322" s="278"/>
      <c r="AW322" s="278"/>
      <c r="AX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  <c r="BH322" s="278"/>
      <c r="BI322" s="278"/>
      <c r="BJ322" s="278"/>
      <c r="BK322" s="278"/>
      <c r="BL322" s="278"/>
      <c r="BM322" s="278"/>
      <c r="BN322" s="278"/>
      <c r="BO322" s="278"/>
      <c r="BP322" s="278"/>
      <c r="BQ322" s="278"/>
      <c r="BR322" s="278"/>
      <c r="BS322" s="278"/>
      <c r="BT322" s="278"/>
      <c r="BU322" s="278"/>
      <c r="BV322" s="278"/>
      <c r="BW322" s="278"/>
      <c r="BX322" s="278"/>
      <c r="BY322" s="278"/>
      <c r="BZ322" s="278"/>
      <c r="CA322" s="278"/>
      <c r="CB322" s="278"/>
      <c r="CC322" s="278"/>
      <c r="CD322" s="278"/>
      <c r="CE322" s="278"/>
      <c r="CF322" s="278"/>
      <c r="CG322" s="278"/>
      <c r="CH322" s="278"/>
      <c r="CI322" s="278"/>
      <c r="CJ322" s="278"/>
      <c r="CK322" s="278"/>
      <c r="CL322" s="279"/>
      <c r="CM322" s="279"/>
      <c r="CN322" s="279"/>
      <c r="CO322" s="279"/>
      <c r="CP322" s="279"/>
      <c r="CQ322" s="279"/>
      <c r="CR322" s="279"/>
      <c r="CS322" s="279"/>
      <c r="CT322" s="279"/>
      <c r="CU322" s="279"/>
      <c r="CV322" s="279"/>
      <c r="CW322" s="279"/>
      <c r="CX322" s="279"/>
      <c r="CY322" s="279"/>
      <c r="CZ322" s="279"/>
      <c r="DA322" s="279"/>
      <c r="DB322" s="279"/>
      <c r="DC322" s="279"/>
      <c r="DD322" s="279"/>
      <c r="DE322" s="279"/>
      <c r="DF322" s="279"/>
      <c r="DG322" s="279"/>
      <c r="DH322" s="279"/>
      <c r="DI322" s="279"/>
      <c r="DJ322" s="279"/>
      <c r="DK322" s="279"/>
      <c r="DL322" s="279"/>
      <c r="DM322" s="279"/>
      <c r="DN322" s="279"/>
      <c r="DO322" s="279"/>
      <c r="DP322" s="279"/>
      <c r="DQ322" s="279"/>
      <c r="DR322" s="279"/>
      <c r="DS322" s="279"/>
      <c r="DT322" s="279"/>
      <c r="DU322" s="279"/>
    </row>
    <row r="323" spans="39:125">
      <c r="AM323" s="288">
        <f t="shared" si="32"/>
        <v>0</v>
      </c>
      <c r="AN323" s="202" t="str">
        <f t="shared" si="31"/>
        <v>EMA--</v>
      </c>
      <c r="AO323" s="278"/>
      <c r="AP323" s="278"/>
      <c r="AQ323" s="278"/>
      <c r="AR323" s="278"/>
      <c r="AS323" s="278"/>
      <c r="AT323" s="278"/>
      <c r="AU323" s="278"/>
      <c r="AV323" s="278"/>
      <c r="AW323" s="278"/>
      <c r="AX323" s="278"/>
      <c r="AY323" s="278"/>
      <c r="AZ323" s="278"/>
      <c r="BA323" s="278"/>
      <c r="BB323" s="278"/>
      <c r="BC323" s="278"/>
      <c r="BD323" s="278"/>
      <c r="BE323" s="278"/>
      <c r="BF323" s="278"/>
      <c r="BG323" s="278"/>
      <c r="BH323" s="278"/>
      <c r="BI323" s="278"/>
      <c r="BJ323" s="278"/>
      <c r="BK323" s="278"/>
      <c r="BL323" s="278"/>
      <c r="BM323" s="278"/>
      <c r="BN323" s="278"/>
      <c r="BO323" s="278"/>
      <c r="BP323" s="278"/>
      <c r="BQ323" s="278"/>
      <c r="BR323" s="278"/>
      <c r="BS323" s="278"/>
      <c r="BT323" s="278"/>
      <c r="BU323" s="278"/>
      <c r="BV323" s="278"/>
      <c r="BW323" s="278"/>
      <c r="BX323" s="278"/>
      <c r="BY323" s="278"/>
      <c r="BZ323" s="278"/>
      <c r="CA323" s="278"/>
      <c r="CB323" s="278"/>
      <c r="CC323" s="278"/>
      <c r="CD323" s="278"/>
      <c r="CE323" s="278"/>
      <c r="CF323" s="278"/>
      <c r="CG323" s="278"/>
      <c r="CH323" s="278"/>
      <c r="CI323" s="278"/>
      <c r="CJ323" s="278"/>
      <c r="CK323" s="278"/>
      <c r="CL323" s="279"/>
      <c r="CM323" s="279"/>
      <c r="CN323" s="279"/>
      <c r="CO323" s="279"/>
      <c r="CP323" s="279"/>
      <c r="CQ323" s="279"/>
      <c r="CR323" s="279"/>
      <c r="CS323" s="279"/>
      <c r="CT323" s="279"/>
      <c r="CU323" s="279"/>
      <c r="CV323" s="279"/>
      <c r="CW323" s="279"/>
      <c r="CX323" s="279"/>
      <c r="CY323" s="279"/>
      <c r="CZ323" s="279"/>
      <c r="DA323" s="279"/>
      <c r="DB323" s="279"/>
      <c r="DC323" s="279"/>
      <c r="DD323" s="279"/>
      <c r="DE323" s="279"/>
      <c r="DF323" s="279"/>
      <c r="DG323" s="279"/>
      <c r="DH323" s="279"/>
      <c r="DI323" s="279"/>
      <c r="DJ323" s="279"/>
      <c r="DK323" s="279"/>
      <c r="DL323" s="279"/>
      <c r="DM323" s="279"/>
      <c r="DN323" s="279"/>
      <c r="DO323" s="279"/>
      <c r="DP323" s="279"/>
      <c r="DQ323" s="279"/>
      <c r="DR323" s="279"/>
      <c r="DS323" s="279"/>
      <c r="DT323" s="279"/>
      <c r="DU323" s="279"/>
    </row>
    <row r="324" spans="39:125">
      <c r="AM324" s="288">
        <f t="shared" si="32"/>
        <v>0</v>
      </c>
      <c r="AN324" s="202" t="str">
        <f t="shared" si="31"/>
        <v>EMA--</v>
      </c>
      <c r="AO324" s="278"/>
      <c r="AP324" s="278"/>
      <c r="AQ324" s="278"/>
      <c r="AR324" s="278"/>
      <c r="AS324" s="278"/>
      <c r="AT324" s="278"/>
      <c r="AU324" s="278"/>
      <c r="AV324" s="278"/>
      <c r="AW324" s="278"/>
      <c r="AX324" s="278"/>
      <c r="AY324" s="278"/>
      <c r="AZ324" s="278"/>
      <c r="BA324" s="278"/>
      <c r="BB324" s="278"/>
      <c r="BC324" s="278"/>
      <c r="BD324" s="278"/>
      <c r="BE324" s="278"/>
      <c r="BF324" s="278"/>
      <c r="BG324" s="278"/>
      <c r="BH324" s="278"/>
      <c r="BI324" s="278"/>
      <c r="BJ324" s="278"/>
      <c r="BK324" s="278"/>
      <c r="BL324" s="278"/>
      <c r="BM324" s="278"/>
      <c r="BN324" s="278"/>
      <c r="BO324" s="278"/>
      <c r="BP324" s="278"/>
      <c r="BQ324" s="278"/>
      <c r="BR324" s="278"/>
      <c r="BS324" s="278"/>
      <c r="BT324" s="278"/>
      <c r="BU324" s="278"/>
      <c r="BV324" s="278"/>
      <c r="BW324" s="278"/>
      <c r="BX324" s="278"/>
      <c r="BY324" s="278"/>
      <c r="BZ324" s="278"/>
      <c r="CA324" s="278"/>
      <c r="CB324" s="278"/>
      <c r="CC324" s="278"/>
      <c r="CD324" s="278"/>
      <c r="CE324" s="278"/>
      <c r="CF324" s="278"/>
      <c r="CG324" s="278"/>
      <c r="CH324" s="278"/>
      <c r="CI324" s="278"/>
      <c r="CJ324" s="278"/>
      <c r="CK324" s="278"/>
      <c r="CL324" s="279"/>
      <c r="CM324" s="279"/>
      <c r="CN324" s="279"/>
      <c r="CO324" s="279"/>
      <c r="CP324" s="279"/>
      <c r="CQ324" s="279"/>
      <c r="CR324" s="279"/>
      <c r="CS324" s="279"/>
      <c r="CT324" s="279"/>
      <c r="CU324" s="279"/>
      <c r="CV324" s="279"/>
      <c r="CW324" s="279"/>
      <c r="CX324" s="279"/>
      <c r="CY324" s="279"/>
      <c r="CZ324" s="279"/>
      <c r="DA324" s="279"/>
      <c r="DB324" s="279"/>
      <c r="DC324" s="279"/>
      <c r="DD324" s="279"/>
      <c r="DE324" s="279"/>
      <c r="DF324" s="279"/>
      <c r="DG324" s="279"/>
      <c r="DH324" s="279"/>
      <c r="DI324" s="279"/>
      <c r="DJ324" s="279"/>
      <c r="DK324" s="279"/>
      <c r="DL324" s="279"/>
      <c r="DM324" s="279"/>
      <c r="DN324" s="279"/>
      <c r="DO324" s="279"/>
      <c r="DP324" s="279"/>
      <c r="DQ324" s="279"/>
      <c r="DR324" s="279"/>
      <c r="DS324" s="279"/>
      <c r="DT324" s="279"/>
      <c r="DU324" s="279"/>
    </row>
    <row r="325" spans="39:125">
      <c r="AM325" s="288">
        <f t="shared" si="32"/>
        <v>0</v>
      </c>
      <c r="AN325" s="202" t="str">
        <f t="shared" si="31"/>
        <v>EMA--</v>
      </c>
      <c r="AO325" s="278"/>
      <c r="AP325" s="278"/>
      <c r="AQ325" s="278"/>
      <c r="AR325" s="278"/>
      <c r="AS325" s="278"/>
      <c r="AT325" s="278"/>
      <c r="AU325" s="278"/>
      <c r="AV325" s="278"/>
      <c r="AW325" s="278"/>
      <c r="AX325" s="278"/>
      <c r="AY325" s="278"/>
      <c r="AZ325" s="278"/>
      <c r="BA325" s="278"/>
      <c r="BB325" s="278"/>
      <c r="BC325" s="278"/>
      <c r="BD325" s="278"/>
      <c r="BE325" s="278"/>
      <c r="BF325" s="278"/>
      <c r="BG325" s="278"/>
      <c r="BH325" s="278"/>
      <c r="BI325" s="278"/>
      <c r="BJ325" s="278"/>
      <c r="BK325" s="278"/>
      <c r="BL325" s="278"/>
      <c r="BM325" s="278"/>
      <c r="BN325" s="278"/>
      <c r="BO325" s="278"/>
      <c r="BP325" s="278"/>
      <c r="BQ325" s="278"/>
      <c r="BR325" s="278"/>
      <c r="BS325" s="278"/>
      <c r="BT325" s="278"/>
      <c r="BU325" s="278"/>
      <c r="BV325" s="278"/>
      <c r="BW325" s="278"/>
      <c r="BX325" s="278"/>
      <c r="BY325" s="278"/>
      <c r="BZ325" s="278"/>
      <c r="CA325" s="278"/>
      <c r="CB325" s="278"/>
      <c r="CC325" s="278"/>
      <c r="CD325" s="278"/>
      <c r="CE325" s="278"/>
      <c r="CF325" s="278"/>
      <c r="CG325" s="278"/>
      <c r="CH325" s="278"/>
      <c r="CI325" s="278"/>
      <c r="CJ325" s="278"/>
      <c r="CK325" s="278"/>
      <c r="CL325" s="279"/>
      <c r="CM325" s="279"/>
      <c r="CN325" s="279"/>
      <c r="CO325" s="279"/>
      <c r="CP325" s="279"/>
      <c r="CQ325" s="279"/>
      <c r="CR325" s="279"/>
      <c r="CS325" s="279"/>
      <c r="CT325" s="279"/>
      <c r="CU325" s="279"/>
      <c r="CV325" s="279"/>
      <c r="CW325" s="279"/>
      <c r="CX325" s="279"/>
      <c r="CY325" s="279"/>
      <c r="CZ325" s="279"/>
      <c r="DA325" s="279"/>
      <c r="DB325" s="279"/>
      <c r="DC325" s="279"/>
      <c r="DD325" s="279"/>
      <c r="DE325" s="279"/>
      <c r="DF325" s="279"/>
      <c r="DG325" s="279"/>
      <c r="DH325" s="279"/>
      <c r="DI325" s="279"/>
      <c r="DJ325" s="279"/>
      <c r="DK325" s="279"/>
      <c r="DL325" s="279"/>
      <c r="DM325" s="279"/>
      <c r="DN325" s="279"/>
      <c r="DO325" s="279"/>
      <c r="DP325" s="279"/>
      <c r="DQ325" s="279"/>
      <c r="DR325" s="279"/>
      <c r="DS325" s="279"/>
      <c r="DT325" s="279"/>
      <c r="DU325" s="279"/>
    </row>
    <row r="326" spans="39:125">
      <c r="AM326" s="288">
        <f t="shared" si="32"/>
        <v>0</v>
      </c>
      <c r="AN326" s="202" t="str">
        <f t="shared" si="31"/>
        <v>EMA--</v>
      </c>
      <c r="AO326" s="278"/>
      <c r="AP326" s="278"/>
      <c r="AQ326" s="278"/>
      <c r="AR326" s="278"/>
      <c r="AS326" s="278"/>
      <c r="AT326" s="278"/>
      <c r="AU326" s="278"/>
      <c r="AV326" s="278"/>
      <c r="AW326" s="278"/>
      <c r="AX326" s="278"/>
      <c r="AY326" s="278"/>
      <c r="AZ326" s="278"/>
      <c r="BA326" s="278"/>
      <c r="BB326" s="278"/>
      <c r="BC326" s="278"/>
      <c r="BD326" s="278"/>
      <c r="BE326" s="278"/>
      <c r="BF326" s="278"/>
      <c r="BG326" s="278"/>
      <c r="BH326" s="278"/>
      <c r="BI326" s="278"/>
      <c r="BJ326" s="278"/>
      <c r="BK326" s="278"/>
      <c r="BL326" s="278"/>
      <c r="BM326" s="278"/>
      <c r="BN326" s="278"/>
      <c r="BO326" s="278"/>
      <c r="BP326" s="278"/>
      <c r="BQ326" s="278"/>
      <c r="BR326" s="278"/>
      <c r="BS326" s="278"/>
      <c r="BT326" s="278"/>
      <c r="BU326" s="278"/>
      <c r="BV326" s="278"/>
      <c r="BW326" s="278"/>
      <c r="BX326" s="278"/>
      <c r="BY326" s="278"/>
      <c r="BZ326" s="278"/>
      <c r="CA326" s="278"/>
      <c r="CB326" s="278"/>
      <c r="CC326" s="278"/>
      <c r="CD326" s="278"/>
      <c r="CE326" s="278"/>
      <c r="CF326" s="278"/>
      <c r="CG326" s="278"/>
      <c r="CH326" s="278"/>
      <c r="CI326" s="278"/>
      <c r="CJ326" s="278"/>
      <c r="CK326" s="278"/>
      <c r="CL326" s="279"/>
      <c r="CM326" s="279"/>
      <c r="CN326" s="279"/>
      <c r="CO326" s="279"/>
      <c r="CP326" s="279"/>
      <c r="CQ326" s="279"/>
      <c r="CR326" s="279"/>
      <c r="CS326" s="279"/>
      <c r="CT326" s="279"/>
      <c r="CU326" s="279"/>
      <c r="CV326" s="279"/>
      <c r="CW326" s="279"/>
      <c r="CX326" s="279"/>
      <c r="CY326" s="279"/>
      <c r="CZ326" s="279"/>
      <c r="DA326" s="279"/>
      <c r="DB326" s="279"/>
      <c r="DC326" s="279"/>
      <c r="DD326" s="279"/>
      <c r="DE326" s="279"/>
      <c r="DF326" s="279"/>
      <c r="DG326" s="279"/>
      <c r="DH326" s="279"/>
      <c r="DI326" s="279"/>
      <c r="DJ326" s="279"/>
      <c r="DK326" s="279"/>
      <c r="DL326" s="279"/>
      <c r="DM326" s="279"/>
      <c r="DN326" s="279"/>
      <c r="DO326" s="279"/>
      <c r="DP326" s="279"/>
      <c r="DQ326" s="279"/>
      <c r="DR326" s="279"/>
      <c r="DS326" s="279"/>
      <c r="DT326" s="279"/>
      <c r="DU326" s="279"/>
    </row>
    <row r="327" spans="39:125">
      <c r="AM327" s="288">
        <f t="shared" si="32"/>
        <v>0</v>
      </c>
      <c r="AN327" s="202" t="str">
        <f t="shared" si="31"/>
        <v>EMA--</v>
      </c>
      <c r="AO327" s="278"/>
      <c r="AP327" s="278"/>
      <c r="AQ327" s="278"/>
      <c r="AR327" s="278"/>
      <c r="AS327" s="278"/>
      <c r="AT327" s="278"/>
      <c r="AU327" s="278"/>
      <c r="AV327" s="278"/>
      <c r="AW327" s="278"/>
      <c r="AX327" s="278"/>
      <c r="AY327" s="278"/>
      <c r="AZ327" s="278"/>
      <c r="BA327" s="278"/>
      <c r="BB327" s="278"/>
      <c r="BC327" s="278"/>
      <c r="BD327" s="278"/>
      <c r="BE327" s="278"/>
      <c r="BF327" s="278"/>
      <c r="BG327" s="278"/>
      <c r="BH327" s="278"/>
      <c r="BI327" s="278"/>
      <c r="BJ327" s="278"/>
      <c r="BK327" s="278"/>
      <c r="BL327" s="278"/>
      <c r="BM327" s="278"/>
      <c r="BN327" s="278"/>
      <c r="BO327" s="278"/>
      <c r="BP327" s="278"/>
      <c r="BQ327" s="278"/>
      <c r="BR327" s="278"/>
      <c r="BS327" s="278"/>
      <c r="BT327" s="278"/>
      <c r="BU327" s="278"/>
      <c r="BV327" s="278"/>
      <c r="BW327" s="278"/>
      <c r="BX327" s="278"/>
      <c r="BY327" s="278"/>
      <c r="BZ327" s="278"/>
      <c r="CA327" s="278"/>
      <c r="CB327" s="278"/>
      <c r="CC327" s="278"/>
      <c r="CD327" s="278"/>
      <c r="CE327" s="278"/>
      <c r="CF327" s="278"/>
      <c r="CG327" s="278"/>
      <c r="CH327" s="278"/>
      <c r="CI327" s="278"/>
      <c r="CJ327" s="278"/>
      <c r="CK327" s="278"/>
      <c r="CL327" s="279"/>
      <c r="CM327" s="279"/>
      <c r="CN327" s="279"/>
      <c r="CO327" s="279"/>
      <c r="CP327" s="279"/>
      <c r="CQ327" s="279"/>
      <c r="CR327" s="279"/>
      <c r="CS327" s="279"/>
      <c r="CT327" s="279"/>
      <c r="CU327" s="279"/>
      <c r="CV327" s="279"/>
      <c r="CW327" s="279"/>
      <c r="CX327" s="279"/>
      <c r="CY327" s="279"/>
      <c r="CZ327" s="279"/>
      <c r="DA327" s="279"/>
      <c r="DB327" s="279"/>
      <c r="DC327" s="279"/>
      <c r="DD327" s="279"/>
      <c r="DE327" s="279"/>
      <c r="DF327" s="279"/>
      <c r="DG327" s="279"/>
      <c r="DH327" s="279"/>
      <c r="DI327" s="279"/>
      <c r="DJ327" s="279"/>
      <c r="DK327" s="279"/>
      <c r="DL327" s="279"/>
      <c r="DM327" s="279"/>
      <c r="DN327" s="279"/>
      <c r="DO327" s="279"/>
      <c r="DP327" s="279"/>
      <c r="DQ327" s="279"/>
      <c r="DR327" s="279"/>
      <c r="DS327" s="279"/>
      <c r="DT327" s="279"/>
      <c r="DU327" s="279"/>
    </row>
    <row r="328" spans="39:125">
      <c r="AM328" s="288">
        <f t="shared" si="32"/>
        <v>0</v>
      </c>
      <c r="AN328" s="202" t="str">
        <f t="shared" si="31"/>
        <v>EMA--</v>
      </c>
      <c r="AO328" s="278"/>
      <c r="AP328" s="278"/>
      <c r="AQ328" s="278"/>
      <c r="AR328" s="278"/>
      <c r="AS328" s="278"/>
      <c r="AT328" s="278"/>
      <c r="AU328" s="278"/>
      <c r="AV328" s="278"/>
      <c r="AW328" s="278"/>
      <c r="AX328" s="278"/>
      <c r="AY328" s="278"/>
      <c r="AZ328" s="278"/>
      <c r="BA328" s="278"/>
      <c r="BB328" s="278"/>
      <c r="BC328" s="278"/>
      <c r="BD328" s="278"/>
      <c r="BE328" s="278"/>
      <c r="BF328" s="278"/>
      <c r="BG328" s="278"/>
      <c r="BH328" s="278"/>
      <c r="BI328" s="278"/>
      <c r="BJ328" s="278"/>
      <c r="BK328" s="278"/>
      <c r="BL328" s="278"/>
      <c r="BM328" s="278"/>
      <c r="BN328" s="278"/>
      <c r="BO328" s="278"/>
      <c r="BP328" s="278"/>
      <c r="BQ328" s="278"/>
      <c r="BR328" s="278"/>
      <c r="BS328" s="278"/>
      <c r="BT328" s="278"/>
      <c r="BU328" s="278"/>
      <c r="BV328" s="278"/>
      <c r="BW328" s="278"/>
      <c r="BX328" s="278"/>
      <c r="BY328" s="278"/>
      <c r="BZ328" s="278"/>
      <c r="CA328" s="278"/>
      <c r="CB328" s="278"/>
      <c r="CC328" s="278"/>
      <c r="CD328" s="278"/>
      <c r="CE328" s="278"/>
      <c r="CF328" s="278"/>
      <c r="CG328" s="278"/>
      <c r="CH328" s="278"/>
      <c r="CI328" s="278"/>
      <c r="CJ328" s="278"/>
      <c r="CK328" s="278"/>
      <c r="CL328" s="279"/>
      <c r="CM328" s="279"/>
      <c r="CN328" s="279"/>
      <c r="CO328" s="279"/>
      <c r="CP328" s="279"/>
      <c r="CQ328" s="279"/>
      <c r="CR328" s="279"/>
      <c r="CS328" s="279"/>
      <c r="CT328" s="279"/>
      <c r="CU328" s="279"/>
      <c r="CV328" s="279"/>
      <c r="CW328" s="279"/>
      <c r="CX328" s="279"/>
      <c r="CY328" s="279"/>
      <c r="CZ328" s="279"/>
      <c r="DA328" s="279"/>
      <c r="DB328" s="279"/>
      <c r="DC328" s="279"/>
      <c r="DD328" s="279"/>
      <c r="DE328" s="279"/>
      <c r="DF328" s="279"/>
      <c r="DG328" s="279"/>
      <c r="DH328" s="279"/>
      <c r="DI328" s="279"/>
      <c r="DJ328" s="279"/>
      <c r="DK328" s="279"/>
      <c r="DL328" s="279"/>
      <c r="DM328" s="279"/>
      <c r="DN328" s="279"/>
      <c r="DO328" s="279"/>
      <c r="DP328" s="279"/>
      <c r="DQ328" s="279"/>
      <c r="DR328" s="279"/>
      <c r="DS328" s="279"/>
      <c r="DT328" s="279"/>
      <c r="DU328" s="279"/>
    </row>
    <row r="329" spans="39:125">
      <c r="AM329" s="288">
        <f t="shared" si="32"/>
        <v>0</v>
      </c>
      <c r="AN329" s="202" t="str">
        <f t="shared" si="31"/>
        <v>EMA--</v>
      </c>
      <c r="AO329" s="278"/>
      <c r="AP329" s="278"/>
      <c r="AQ329" s="278"/>
      <c r="AR329" s="278"/>
      <c r="AS329" s="278"/>
      <c r="AT329" s="278"/>
      <c r="AU329" s="278"/>
      <c r="AV329" s="278"/>
      <c r="AW329" s="278"/>
      <c r="AX329" s="278"/>
      <c r="AY329" s="278"/>
      <c r="AZ329" s="278"/>
      <c r="BA329" s="278"/>
      <c r="BB329" s="278"/>
      <c r="BC329" s="278"/>
      <c r="BD329" s="278"/>
      <c r="BE329" s="278"/>
      <c r="BF329" s="278"/>
      <c r="BG329" s="278"/>
      <c r="BH329" s="278"/>
      <c r="BI329" s="278"/>
      <c r="BJ329" s="278"/>
      <c r="BK329" s="278"/>
      <c r="BL329" s="278"/>
      <c r="BM329" s="278"/>
      <c r="BN329" s="278"/>
      <c r="BO329" s="278"/>
      <c r="BP329" s="278"/>
      <c r="BQ329" s="278"/>
      <c r="BR329" s="278"/>
      <c r="BS329" s="278"/>
      <c r="BT329" s="278"/>
      <c r="BU329" s="278"/>
      <c r="BV329" s="278"/>
      <c r="BW329" s="278"/>
      <c r="BX329" s="278"/>
      <c r="BY329" s="278"/>
      <c r="BZ329" s="278"/>
      <c r="CA329" s="278"/>
      <c r="CB329" s="278"/>
      <c r="CC329" s="278"/>
      <c r="CD329" s="278"/>
      <c r="CE329" s="278"/>
      <c r="CF329" s="278"/>
      <c r="CG329" s="278"/>
      <c r="CH329" s="278"/>
      <c r="CI329" s="278"/>
      <c r="CJ329" s="278"/>
      <c r="CK329" s="278"/>
      <c r="CL329" s="279"/>
      <c r="CM329" s="279"/>
      <c r="CN329" s="279"/>
      <c r="CO329" s="279"/>
      <c r="CP329" s="279"/>
      <c r="CQ329" s="279"/>
      <c r="CR329" s="279"/>
      <c r="CS329" s="279"/>
      <c r="CT329" s="279"/>
      <c r="CU329" s="279"/>
      <c r="CV329" s="279"/>
      <c r="CW329" s="279"/>
      <c r="CX329" s="279"/>
      <c r="CY329" s="279"/>
      <c r="CZ329" s="279"/>
      <c r="DA329" s="279"/>
      <c r="DB329" s="279"/>
      <c r="DC329" s="279"/>
      <c r="DD329" s="279"/>
      <c r="DE329" s="279"/>
      <c r="DF329" s="279"/>
      <c r="DG329" s="279"/>
      <c r="DH329" s="279"/>
      <c r="DI329" s="279"/>
      <c r="DJ329" s="279"/>
      <c r="DK329" s="279"/>
      <c r="DL329" s="279"/>
      <c r="DM329" s="279"/>
      <c r="DN329" s="279"/>
      <c r="DO329" s="279"/>
      <c r="DP329" s="279"/>
      <c r="DQ329" s="279"/>
      <c r="DR329" s="279"/>
      <c r="DS329" s="279"/>
      <c r="DT329" s="279"/>
      <c r="DU329" s="279"/>
    </row>
    <row r="330" spans="39:125">
      <c r="AM330" s="288">
        <f t="shared" si="32"/>
        <v>0</v>
      </c>
      <c r="AN330" s="202" t="str">
        <f t="shared" si="31"/>
        <v>EMA--</v>
      </c>
      <c r="AO330" s="278"/>
      <c r="AP330" s="278"/>
      <c r="AQ330" s="278"/>
      <c r="AR330" s="278"/>
      <c r="AS330" s="278"/>
      <c r="AT330" s="278"/>
      <c r="AU330" s="278"/>
      <c r="AV330" s="278"/>
      <c r="AW330" s="278"/>
      <c r="AX330" s="278"/>
      <c r="AY330" s="278"/>
      <c r="AZ330" s="278"/>
      <c r="BA330" s="278"/>
      <c r="BB330" s="278"/>
      <c r="BC330" s="278"/>
      <c r="BD330" s="278"/>
      <c r="BE330" s="278"/>
      <c r="BF330" s="278"/>
      <c r="BG330" s="278"/>
      <c r="BH330" s="278"/>
      <c r="BI330" s="278"/>
      <c r="BJ330" s="278"/>
      <c r="BK330" s="278"/>
      <c r="BL330" s="278"/>
      <c r="BM330" s="278"/>
      <c r="BN330" s="278"/>
      <c r="BO330" s="278"/>
      <c r="BP330" s="278"/>
      <c r="BQ330" s="278"/>
      <c r="BR330" s="278"/>
      <c r="BS330" s="278"/>
      <c r="BT330" s="278"/>
      <c r="BU330" s="278"/>
      <c r="BV330" s="278"/>
      <c r="BW330" s="278"/>
      <c r="BX330" s="278"/>
      <c r="BY330" s="278"/>
      <c r="BZ330" s="278"/>
      <c r="CA330" s="278"/>
      <c r="CB330" s="278"/>
      <c r="CC330" s="278"/>
      <c r="CD330" s="278"/>
      <c r="CE330" s="278"/>
      <c r="CF330" s="278"/>
      <c r="CG330" s="278"/>
      <c r="CH330" s="278"/>
      <c r="CI330" s="278"/>
      <c r="CJ330" s="278"/>
      <c r="CK330" s="278"/>
      <c r="CL330" s="279"/>
      <c r="CM330" s="279"/>
      <c r="CN330" s="279"/>
      <c r="CO330" s="279"/>
      <c r="CP330" s="279"/>
      <c r="CQ330" s="279"/>
      <c r="CR330" s="279"/>
      <c r="CS330" s="279"/>
      <c r="CT330" s="279"/>
      <c r="CU330" s="279"/>
      <c r="CV330" s="279"/>
      <c r="CW330" s="279"/>
      <c r="CX330" s="279"/>
      <c r="CY330" s="279"/>
      <c r="CZ330" s="279"/>
      <c r="DA330" s="279"/>
      <c r="DB330" s="279"/>
      <c r="DC330" s="279"/>
      <c r="DD330" s="279"/>
      <c r="DE330" s="279"/>
      <c r="DF330" s="279"/>
      <c r="DG330" s="279"/>
      <c r="DH330" s="279"/>
      <c r="DI330" s="279"/>
      <c r="DJ330" s="279"/>
      <c r="DK330" s="279"/>
      <c r="DL330" s="279"/>
      <c r="DM330" s="279"/>
      <c r="DN330" s="279"/>
      <c r="DO330" s="279"/>
      <c r="DP330" s="279"/>
      <c r="DQ330" s="279"/>
      <c r="DR330" s="279"/>
      <c r="DS330" s="279"/>
      <c r="DT330" s="279"/>
      <c r="DU330" s="279"/>
    </row>
    <row r="331" spans="39:125">
      <c r="AM331" s="288">
        <f t="shared" si="32"/>
        <v>0</v>
      </c>
      <c r="AN331" s="202" t="str">
        <f t="shared" si="31"/>
        <v>EMA--</v>
      </c>
      <c r="AO331" s="278"/>
      <c r="AP331" s="278"/>
      <c r="AQ331" s="278"/>
      <c r="AR331" s="278"/>
      <c r="AS331" s="278"/>
      <c r="AT331" s="278"/>
      <c r="AU331" s="278"/>
      <c r="AV331" s="278"/>
      <c r="AW331" s="278"/>
      <c r="AX331" s="278"/>
      <c r="AY331" s="278"/>
      <c r="AZ331" s="278"/>
      <c r="BA331" s="278"/>
      <c r="BB331" s="278"/>
      <c r="BC331" s="278"/>
      <c r="BD331" s="278"/>
      <c r="BE331" s="278"/>
      <c r="BF331" s="278"/>
      <c r="BG331" s="278"/>
      <c r="BH331" s="278"/>
      <c r="BI331" s="278"/>
      <c r="BJ331" s="278"/>
      <c r="BK331" s="278"/>
      <c r="BL331" s="278"/>
      <c r="BM331" s="278"/>
      <c r="BN331" s="278"/>
      <c r="BO331" s="278"/>
      <c r="BP331" s="278"/>
      <c r="BQ331" s="278"/>
      <c r="BR331" s="278"/>
      <c r="BS331" s="278"/>
      <c r="BT331" s="278"/>
      <c r="BU331" s="278"/>
      <c r="BV331" s="278"/>
      <c r="BW331" s="278"/>
      <c r="BX331" s="278"/>
      <c r="BY331" s="278"/>
      <c r="BZ331" s="278"/>
      <c r="CA331" s="278"/>
      <c r="CB331" s="278"/>
      <c r="CC331" s="278"/>
      <c r="CD331" s="278"/>
      <c r="CE331" s="278"/>
      <c r="CF331" s="278"/>
      <c r="CG331" s="278"/>
      <c r="CH331" s="278"/>
      <c r="CI331" s="278"/>
      <c r="CJ331" s="278"/>
      <c r="CK331" s="278"/>
      <c r="CL331" s="279"/>
      <c r="CM331" s="279"/>
      <c r="CN331" s="279"/>
      <c r="CO331" s="279"/>
      <c r="CP331" s="279"/>
      <c r="CQ331" s="279"/>
      <c r="CR331" s="279"/>
      <c r="CS331" s="279"/>
      <c r="CT331" s="279"/>
      <c r="CU331" s="279"/>
      <c r="CV331" s="279"/>
      <c r="CW331" s="279"/>
      <c r="CX331" s="279"/>
      <c r="CY331" s="279"/>
      <c r="CZ331" s="279"/>
      <c r="DA331" s="279"/>
      <c r="DB331" s="279"/>
      <c r="DC331" s="279"/>
      <c r="DD331" s="279"/>
      <c r="DE331" s="279"/>
      <c r="DF331" s="279"/>
      <c r="DG331" s="279"/>
      <c r="DH331" s="279"/>
      <c r="DI331" s="279"/>
      <c r="DJ331" s="279"/>
      <c r="DK331" s="279"/>
      <c r="DL331" s="279"/>
      <c r="DM331" s="279"/>
      <c r="DN331" s="279"/>
      <c r="DO331" s="279"/>
      <c r="DP331" s="279"/>
      <c r="DQ331" s="279"/>
      <c r="DR331" s="279"/>
      <c r="DS331" s="279"/>
      <c r="DT331" s="279"/>
      <c r="DU331" s="279"/>
    </row>
    <row r="332" spans="39:125">
      <c r="AM332" s="288">
        <f t="shared" si="32"/>
        <v>0</v>
      </c>
      <c r="AN332" s="202" t="str">
        <f t="shared" si="31"/>
        <v>EMA--</v>
      </c>
      <c r="AO332" s="278"/>
      <c r="AP332" s="278"/>
      <c r="AQ332" s="278"/>
      <c r="AR332" s="278"/>
      <c r="AS332" s="278"/>
      <c r="AT332" s="278"/>
      <c r="AU332" s="278"/>
      <c r="AV332" s="278"/>
      <c r="AW332" s="278"/>
      <c r="AX332" s="278"/>
      <c r="AY332" s="278"/>
      <c r="AZ332" s="278"/>
      <c r="BA332" s="278"/>
      <c r="BB332" s="278"/>
      <c r="BC332" s="278"/>
      <c r="BD332" s="278"/>
      <c r="BE332" s="278"/>
      <c r="BF332" s="278"/>
      <c r="BG332" s="278"/>
      <c r="BH332" s="278"/>
      <c r="BI332" s="278"/>
      <c r="BJ332" s="278"/>
      <c r="BK332" s="278"/>
      <c r="BL332" s="278"/>
      <c r="BM332" s="278"/>
      <c r="BN332" s="278"/>
      <c r="BO332" s="278"/>
      <c r="BP332" s="278"/>
      <c r="BQ332" s="278"/>
      <c r="BR332" s="278"/>
      <c r="BS332" s="278"/>
      <c r="BT332" s="278"/>
      <c r="BU332" s="278"/>
      <c r="BV332" s="278"/>
      <c r="BW332" s="278"/>
      <c r="BX332" s="278"/>
      <c r="BY332" s="278"/>
      <c r="BZ332" s="278"/>
      <c r="CA332" s="278"/>
      <c r="CB332" s="278"/>
      <c r="CC332" s="278"/>
      <c r="CD332" s="278"/>
      <c r="CE332" s="278"/>
      <c r="CF332" s="278"/>
      <c r="CG332" s="278"/>
      <c r="CH332" s="278"/>
      <c r="CI332" s="278"/>
      <c r="CJ332" s="278"/>
      <c r="CK332" s="278"/>
      <c r="CL332" s="279"/>
      <c r="CM332" s="279"/>
      <c r="CN332" s="279"/>
      <c r="CO332" s="279"/>
      <c r="CP332" s="279"/>
      <c r="CQ332" s="279"/>
      <c r="CR332" s="279"/>
      <c r="CS332" s="279"/>
      <c r="CT332" s="279"/>
      <c r="CU332" s="279"/>
      <c r="CV332" s="279"/>
      <c r="CW332" s="279"/>
      <c r="CX332" s="279"/>
      <c r="CY332" s="279"/>
      <c r="CZ332" s="279"/>
      <c r="DA332" s="279"/>
      <c r="DB332" s="279"/>
      <c r="DC332" s="279"/>
      <c r="DD332" s="279"/>
      <c r="DE332" s="279"/>
      <c r="DF332" s="279"/>
      <c r="DG332" s="279"/>
      <c r="DH332" s="279"/>
      <c r="DI332" s="279"/>
      <c r="DJ332" s="279"/>
      <c r="DK332" s="279"/>
      <c r="DL332" s="279"/>
      <c r="DM332" s="279"/>
      <c r="DN332" s="279"/>
      <c r="DO332" s="279"/>
      <c r="DP332" s="279"/>
      <c r="DQ332" s="279"/>
      <c r="DR332" s="279"/>
      <c r="DS332" s="279"/>
      <c r="DT332" s="279"/>
      <c r="DU332" s="279"/>
    </row>
    <row r="333" spans="39:125">
      <c r="AM333" s="288">
        <f t="shared" si="32"/>
        <v>0</v>
      </c>
      <c r="AN333" s="202" t="str">
        <f t="shared" si="31"/>
        <v>EMA--</v>
      </c>
      <c r="AO333" s="278"/>
      <c r="AP333" s="278"/>
      <c r="AQ333" s="278"/>
      <c r="AR333" s="278"/>
      <c r="AS333" s="278"/>
      <c r="AT333" s="278"/>
      <c r="AU333" s="278"/>
      <c r="AV333" s="278"/>
      <c r="AW333" s="278"/>
      <c r="AX333" s="278"/>
      <c r="AY333" s="278"/>
      <c r="AZ333" s="278"/>
      <c r="BA333" s="278"/>
      <c r="BB333" s="278"/>
      <c r="BC333" s="278"/>
      <c r="BD333" s="278"/>
      <c r="BE333" s="278"/>
      <c r="BF333" s="278"/>
      <c r="BG333" s="278"/>
      <c r="BH333" s="278"/>
      <c r="BI333" s="278"/>
      <c r="BJ333" s="278"/>
      <c r="BK333" s="278"/>
      <c r="BL333" s="278"/>
      <c r="BM333" s="278"/>
      <c r="BN333" s="278"/>
      <c r="BO333" s="278"/>
      <c r="BP333" s="278"/>
      <c r="BQ333" s="278"/>
      <c r="BR333" s="278"/>
      <c r="BS333" s="278"/>
      <c r="BT333" s="278"/>
      <c r="BU333" s="278"/>
      <c r="BV333" s="278"/>
      <c r="BW333" s="278"/>
      <c r="BX333" s="278"/>
      <c r="BY333" s="278"/>
      <c r="BZ333" s="278"/>
      <c r="CA333" s="278"/>
      <c r="CB333" s="278"/>
      <c r="CC333" s="278"/>
      <c r="CD333" s="278"/>
      <c r="CE333" s="278"/>
      <c r="CF333" s="278"/>
      <c r="CG333" s="278"/>
      <c r="CH333" s="278"/>
      <c r="CI333" s="278"/>
      <c r="CJ333" s="278"/>
      <c r="CK333" s="278"/>
      <c r="CL333" s="279"/>
      <c r="CM333" s="279"/>
      <c r="CN333" s="279"/>
      <c r="CO333" s="279"/>
      <c r="CP333" s="279"/>
      <c r="CQ333" s="279"/>
      <c r="CR333" s="279"/>
      <c r="CS333" s="279"/>
      <c r="CT333" s="279"/>
      <c r="CU333" s="279"/>
      <c r="CV333" s="279"/>
      <c r="CW333" s="279"/>
      <c r="CX333" s="279"/>
      <c r="CY333" s="279"/>
      <c r="CZ333" s="279"/>
      <c r="DA333" s="279"/>
      <c r="DB333" s="279"/>
      <c r="DC333" s="279"/>
      <c r="DD333" s="279"/>
      <c r="DE333" s="279"/>
      <c r="DF333" s="279"/>
      <c r="DG333" s="279"/>
      <c r="DH333" s="279"/>
      <c r="DI333" s="279"/>
      <c r="DJ333" s="279"/>
      <c r="DK333" s="279"/>
      <c r="DL333" s="279"/>
      <c r="DM333" s="279"/>
      <c r="DN333" s="279"/>
      <c r="DO333" s="279"/>
      <c r="DP333" s="279"/>
      <c r="DQ333" s="279"/>
      <c r="DR333" s="279"/>
      <c r="DS333" s="279"/>
      <c r="DT333" s="279"/>
      <c r="DU333" s="279"/>
    </row>
    <row r="334" spans="39:125">
      <c r="AM334" s="288">
        <f t="shared" si="32"/>
        <v>0</v>
      </c>
      <c r="AN334" s="202" t="str">
        <f t="shared" si="31"/>
        <v>EMA--</v>
      </c>
      <c r="AO334" s="278"/>
      <c r="AP334" s="278"/>
      <c r="AQ334" s="278"/>
      <c r="AR334" s="278"/>
      <c r="AS334" s="278"/>
      <c r="AT334" s="278"/>
      <c r="AU334" s="278"/>
      <c r="AV334" s="278"/>
      <c r="AW334" s="278"/>
      <c r="AX334" s="278"/>
      <c r="AY334" s="278"/>
      <c r="AZ334" s="278"/>
      <c r="BA334" s="278"/>
      <c r="BB334" s="278"/>
      <c r="BC334" s="278"/>
      <c r="BD334" s="278"/>
      <c r="BE334" s="278"/>
      <c r="BF334" s="278"/>
      <c r="BG334" s="278"/>
      <c r="BH334" s="278"/>
      <c r="BI334" s="278"/>
      <c r="BJ334" s="278"/>
      <c r="BK334" s="278"/>
      <c r="BL334" s="278"/>
      <c r="BM334" s="278"/>
      <c r="BN334" s="278"/>
      <c r="BO334" s="278"/>
      <c r="BP334" s="278"/>
      <c r="BQ334" s="278"/>
      <c r="BR334" s="278"/>
      <c r="BS334" s="278"/>
      <c r="BT334" s="278"/>
      <c r="BU334" s="278"/>
      <c r="BV334" s="278"/>
      <c r="BW334" s="278"/>
      <c r="BX334" s="278"/>
      <c r="BY334" s="278"/>
      <c r="BZ334" s="278"/>
      <c r="CA334" s="278"/>
      <c r="CB334" s="278"/>
      <c r="CC334" s="278"/>
      <c r="CD334" s="278"/>
      <c r="CE334" s="278"/>
      <c r="CF334" s="278"/>
      <c r="CG334" s="278"/>
      <c r="CH334" s="278"/>
      <c r="CI334" s="278"/>
      <c r="CJ334" s="278"/>
      <c r="CK334" s="278"/>
      <c r="CL334" s="279"/>
      <c r="CM334" s="279"/>
      <c r="CN334" s="279"/>
      <c r="CO334" s="279"/>
      <c r="CP334" s="279"/>
      <c r="CQ334" s="279"/>
      <c r="CR334" s="279"/>
      <c r="CS334" s="279"/>
      <c r="CT334" s="279"/>
      <c r="CU334" s="279"/>
      <c r="CV334" s="279"/>
      <c r="CW334" s="279"/>
      <c r="CX334" s="279"/>
      <c r="CY334" s="279"/>
      <c r="CZ334" s="279"/>
      <c r="DA334" s="279"/>
      <c r="DB334" s="279"/>
      <c r="DC334" s="279"/>
      <c r="DD334" s="279"/>
      <c r="DE334" s="279"/>
      <c r="DF334" s="279"/>
      <c r="DG334" s="279"/>
      <c r="DH334" s="279"/>
      <c r="DI334" s="279"/>
      <c r="DJ334" s="279"/>
      <c r="DK334" s="279"/>
      <c r="DL334" s="279"/>
      <c r="DM334" s="279"/>
      <c r="DN334" s="279"/>
      <c r="DO334" s="279"/>
      <c r="DP334" s="279"/>
      <c r="DQ334" s="279"/>
      <c r="DR334" s="279"/>
      <c r="DS334" s="279"/>
      <c r="DT334" s="279"/>
      <c r="DU334" s="279"/>
    </row>
    <row r="335" spans="39:125">
      <c r="AM335" s="288">
        <f t="shared" si="32"/>
        <v>0</v>
      </c>
      <c r="AN335" s="202" t="str">
        <f t="shared" si="31"/>
        <v>EMA--</v>
      </c>
      <c r="AO335" s="278"/>
      <c r="AP335" s="278"/>
      <c r="AQ335" s="278"/>
      <c r="AR335" s="278"/>
      <c r="AS335" s="278"/>
      <c r="AT335" s="278"/>
      <c r="AU335" s="278"/>
      <c r="AV335" s="278"/>
      <c r="AW335" s="278"/>
      <c r="AX335" s="278"/>
      <c r="AY335" s="278"/>
      <c r="AZ335" s="278"/>
      <c r="BA335" s="278"/>
      <c r="BB335" s="278"/>
      <c r="BC335" s="278"/>
      <c r="BD335" s="278"/>
      <c r="BE335" s="278"/>
      <c r="BF335" s="278"/>
      <c r="BG335" s="278"/>
      <c r="BH335" s="278"/>
      <c r="BI335" s="278"/>
      <c r="BJ335" s="278"/>
      <c r="BK335" s="278"/>
      <c r="BL335" s="278"/>
      <c r="BM335" s="278"/>
      <c r="BN335" s="278"/>
      <c r="BO335" s="278"/>
      <c r="BP335" s="278"/>
      <c r="BQ335" s="278"/>
      <c r="BR335" s="278"/>
      <c r="BS335" s="278"/>
      <c r="BT335" s="278"/>
      <c r="BU335" s="278"/>
      <c r="BV335" s="278"/>
      <c r="BW335" s="278"/>
      <c r="BX335" s="278"/>
      <c r="BY335" s="278"/>
      <c r="BZ335" s="278"/>
      <c r="CA335" s="278"/>
      <c r="CB335" s="278"/>
      <c r="CC335" s="278"/>
      <c r="CD335" s="278"/>
      <c r="CE335" s="278"/>
      <c r="CF335" s="278"/>
      <c r="CG335" s="278"/>
      <c r="CH335" s="278"/>
      <c r="CI335" s="278"/>
      <c r="CJ335" s="278"/>
      <c r="CK335" s="278"/>
      <c r="CL335" s="279"/>
      <c r="CM335" s="279"/>
      <c r="CN335" s="279"/>
      <c r="CO335" s="279"/>
      <c r="CP335" s="279"/>
      <c r="CQ335" s="279"/>
      <c r="CR335" s="279"/>
      <c r="CS335" s="279"/>
      <c r="CT335" s="279"/>
      <c r="CU335" s="279"/>
      <c r="CV335" s="279"/>
      <c r="CW335" s="279"/>
      <c r="CX335" s="279"/>
      <c r="CY335" s="279"/>
      <c r="CZ335" s="279"/>
      <c r="DA335" s="279"/>
      <c r="DB335" s="279"/>
      <c r="DC335" s="279"/>
      <c r="DD335" s="279"/>
      <c r="DE335" s="279"/>
      <c r="DF335" s="279"/>
      <c r="DG335" s="279"/>
      <c r="DH335" s="279"/>
      <c r="DI335" s="279"/>
      <c r="DJ335" s="279"/>
      <c r="DK335" s="279"/>
      <c r="DL335" s="279"/>
      <c r="DM335" s="279"/>
      <c r="DN335" s="279"/>
      <c r="DO335" s="279"/>
      <c r="DP335" s="279"/>
      <c r="DQ335" s="279"/>
      <c r="DR335" s="279"/>
      <c r="DS335" s="279"/>
      <c r="DT335" s="279"/>
      <c r="DU335" s="279"/>
    </row>
    <row r="336" spans="39:125">
      <c r="AM336" s="288">
        <f t="shared" si="32"/>
        <v>0</v>
      </c>
      <c r="AN336" s="202" t="str">
        <f t="shared" si="31"/>
        <v>EMA--</v>
      </c>
      <c r="AO336" s="278"/>
      <c r="AP336" s="278"/>
      <c r="AQ336" s="278"/>
      <c r="AR336" s="278"/>
      <c r="AS336" s="278"/>
      <c r="AT336" s="278"/>
      <c r="AU336" s="278"/>
      <c r="AV336" s="278"/>
      <c r="AW336" s="278"/>
      <c r="AX336" s="278"/>
      <c r="AY336" s="278"/>
      <c r="AZ336" s="278"/>
      <c r="BA336" s="278"/>
      <c r="BB336" s="278"/>
      <c r="BC336" s="278"/>
      <c r="BD336" s="278"/>
      <c r="BE336" s="278"/>
      <c r="BF336" s="278"/>
      <c r="BG336" s="278"/>
      <c r="BH336" s="278"/>
      <c r="BI336" s="278"/>
      <c r="BJ336" s="278"/>
      <c r="BK336" s="278"/>
      <c r="BL336" s="278"/>
      <c r="BM336" s="278"/>
      <c r="BN336" s="278"/>
      <c r="BO336" s="278"/>
      <c r="BP336" s="278"/>
      <c r="BQ336" s="278"/>
      <c r="BR336" s="278"/>
      <c r="BS336" s="278"/>
      <c r="BT336" s="278"/>
      <c r="BU336" s="278"/>
      <c r="BV336" s="278"/>
      <c r="BW336" s="278"/>
      <c r="BX336" s="278"/>
      <c r="BY336" s="278"/>
      <c r="BZ336" s="278"/>
      <c r="CA336" s="278"/>
      <c r="CB336" s="278"/>
      <c r="CC336" s="278"/>
      <c r="CD336" s="278"/>
      <c r="CE336" s="278"/>
      <c r="CF336" s="278"/>
      <c r="CG336" s="278"/>
      <c r="CH336" s="278"/>
      <c r="CI336" s="278"/>
      <c r="CJ336" s="278"/>
      <c r="CK336" s="278"/>
      <c r="CL336" s="279"/>
      <c r="CM336" s="279"/>
      <c r="CN336" s="279"/>
      <c r="CO336" s="279"/>
      <c r="CP336" s="279"/>
      <c r="CQ336" s="279"/>
      <c r="CR336" s="279"/>
      <c r="CS336" s="279"/>
      <c r="CT336" s="279"/>
      <c r="CU336" s="279"/>
      <c r="CV336" s="279"/>
      <c r="CW336" s="279"/>
      <c r="CX336" s="279"/>
      <c r="CY336" s="279"/>
      <c r="CZ336" s="279"/>
      <c r="DA336" s="279"/>
      <c r="DB336" s="279"/>
      <c r="DC336" s="279"/>
      <c r="DD336" s="279"/>
      <c r="DE336" s="279"/>
      <c r="DF336" s="279"/>
      <c r="DG336" s="279"/>
      <c r="DH336" s="279"/>
      <c r="DI336" s="279"/>
      <c r="DJ336" s="279"/>
      <c r="DK336" s="279"/>
      <c r="DL336" s="279"/>
      <c r="DM336" s="279"/>
      <c r="DN336" s="279"/>
      <c r="DO336" s="279"/>
      <c r="DP336" s="279"/>
      <c r="DQ336" s="279"/>
      <c r="DR336" s="279"/>
      <c r="DS336" s="279"/>
      <c r="DT336" s="279"/>
      <c r="DU336" s="279"/>
    </row>
    <row r="337" spans="39:125">
      <c r="AM337" s="288">
        <f t="shared" si="32"/>
        <v>0</v>
      </c>
      <c r="AN337" s="202" t="str">
        <f t="shared" si="31"/>
        <v>EMA--</v>
      </c>
      <c r="AO337" s="278"/>
      <c r="AP337" s="278"/>
      <c r="AQ337" s="278"/>
      <c r="AR337" s="278"/>
      <c r="AS337" s="278"/>
      <c r="AT337" s="278"/>
      <c r="AU337" s="278"/>
      <c r="AV337" s="278"/>
      <c r="AW337" s="278"/>
      <c r="AX337" s="278"/>
      <c r="AY337" s="278"/>
      <c r="AZ337" s="278"/>
      <c r="BA337" s="278"/>
      <c r="BB337" s="278"/>
      <c r="BC337" s="278"/>
      <c r="BD337" s="278"/>
      <c r="BE337" s="278"/>
      <c r="BF337" s="278"/>
      <c r="BG337" s="278"/>
      <c r="BH337" s="278"/>
      <c r="BI337" s="278"/>
      <c r="BJ337" s="278"/>
      <c r="BK337" s="278"/>
      <c r="BL337" s="278"/>
      <c r="BM337" s="278"/>
      <c r="BN337" s="278"/>
      <c r="BO337" s="278"/>
      <c r="BP337" s="278"/>
      <c r="BQ337" s="278"/>
      <c r="BR337" s="278"/>
      <c r="BS337" s="278"/>
      <c r="BT337" s="278"/>
      <c r="BU337" s="278"/>
      <c r="BV337" s="278"/>
      <c r="BW337" s="278"/>
      <c r="BX337" s="278"/>
      <c r="BY337" s="278"/>
      <c r="BZ337" s="278"/>
      <c r="CA337" s="278"/>
      <c r="CB337" s="278"/>
      <c r="CC337" s="278"/>
      <c r="CD337" s="278"/>
      <c r="CE337" s="278"/>
      <c r="CF337" s="278"/>
      <c r="CG337" s="278"/>
      <c r="CH337" s="278"/>
      <c r="CI337" s="278"/>
      <c r="CJ337" s="278"/>
      <c r="CK337" s="278"/>
      <c r="CL337" s="279"/>
      <c r="CM337" s="279"/>
      <c r="CN337" s="279"/>
      <c r="CO337" s="279"/>
      <c r="CP337" s="279"/>
      <c r="CQ337" s="279"/>
      <c r="CR337" s="279"/>
      <c r="CS337" s="279"/>
      <c r="CT337" s="279"/>
      <c r="CU337" s="279"/>
      <c r="CV337" s="279"/>
      <c r="CW337" s="279"/>
      <c r="CX337" s="279"/>
      <c r="CY337" s="279"/>
      <c r="CZ337" s="279"/>
      <c r="DA337" s="279"/>
      <c r="DB337" s="279"/>
      <c r="DC337" s="279"/>
      <c r="DD337" s="279"/>
      <c r="DE337" s="279"/>
      <c r="DF337" s="279"/>
      <c r="DG337" s="279"/>
      <c r="DH337" s="279"/>
      <c r="DI337" s="279"/>
      <c r="DJ337" s="279"/>
      <c r="DK337" s="279"/>
      <c r="DL337" s="279"/>
      <c r="DM337" s="279"/>
      <c r="DN337" s="279"/>
      <c r="DO337" s="279"/>
      <c r="DP337" s="279"/>
      <c r="DQ337" s="279"/>
      <c r="DR337" s="279"/>
      <c r="DS337" s="279"/>
      <c r="DT337" s="279"/>
      <c r="DU337" s="279"/>
    </row>
    <row r="338" spans="39:125">
      <c r="AM338" s="288">
        <f t="shared" si="32"/>
        <v>0</v>
      </c>
      <c r="AN338" s="202" t="str">
        <f t="shared" si="31"/>
        <v>EMA--</v>
      </c>
      <c r="AO338" s="278"/>
      <c r="AP338" s="278"/>
      <c r="AQ338" s="278"/>
      <c r="AR338" s="278"/>
      <c r="AS338" s="278"/>
      <c r="AT338" s="278"/>
      <c r="AU338" s="278"/>
      <c r="AV338" s="278"/>
      <c r="AW338" s="278"/>
      <c r="AX338" s="278"/>
      <c r="AY338" s="278"/>
      <c r="AZ338" s="278"/>
      <c r="BA338" s="278"/>
      <c r="BB338" s="278"/>
      <c r="BC338" s="278"/>
      <c r="BD338" s="278"/>
      <c r="BE338" s="278"/>
      <c r="BF338" s="278"/>
      <c r="BG338" s="278"/>
      <c r="BH338" s="278"/>
      <c r="BI338" s="278"/>
      <c r="BJ338" s="278"/>
      <c r="BK338" s="278"/>
      <c r="BL338" s="278"/>
      <c r="BM338" s="278"/>
      <c r="BN338" s="278"/>
      <c r="BO338" s="278"/>
      <c r="BP338" s="278"/>
      <c r="BQ338" s="278"/>
      <c r="BR338" s="278"/>
      <c r="BS338" s="278"/>
      <c r="BT338" s="278"/>
      <c r="BU338" s="278"/>
      <c r="BV338" s="278"/>
      <c r="BW338" s="278"/>
      <c r="BX338" s="278"/>
      <c r="BY338" s="278"/>
      <c r="BZ338" s="278"/>
      <c r="CA338" s="278"/>
      <c r="CB338" s="278"/>
      <c r="CC338" s="278"/>
      <c r="CD338" s="278"/>
      <c r="CE338" s="278"/>
      <c r="CF338" s="278"/>
      <c r="CG338" s="278"/>
      <c r="CH338" s="278"/>
      <c r="CI338" s="278"/>
      <c r="CJ338" s="278"/>
      <c r="CK338" s="278"/>
      <c r="CL338" s="279"/>
      <c r="CM338" s="279"/>
      <c r="CN338" s="279"/>
      <c r="CO338" s="279"/>
      <c r="CP338" s="279"/>
      <c r="CQ338" s="279"/>
      <c r="CR338" s="279"/>
      <c r="CS338" s="279"/>
      <c r="CT338" s="279"/>
      <c r="CU338" s="279"/>
      <c r="CV338" s="279"/>
      <c r="CW338" s="279"/>
      <c r="CX338" s="279"/>
      <c r="CY338" s="279"/>
      <c r="CZ338" s="279"/>
      <c r="DA338" s="279"/>
      <c r="DB338" s="279"/>
      <c r="DC338" s="279"/>
      <c r="DD338" s="279"/>
      <c r="DE338" s="279"/>
      <c r="DF338" s="279"/>
      <c r="DG338" s="279"/>
      <c r="DH338" s="279"/>
      <c r="DI338" s="279"/>
      <c r="DJ338" s="279"/>
      <c r="DK338" s="279"/>
      <c r="DL338" s="279"/>
      <c r="DM338" s="279"/>
      <c r="DN338" s="279"/>
      <c r="DO338" s="279"/>
      <c r="DP338" s="279"/>
      <c r="DQ338" s="279"/>
      <c r="DR338" s="279"/>
      <c r="DS338" s="279"/>
      <c r="DT338" s="279"/>
      <c r="DU338" s="279"/>
    </row>
    <row r="339" spans="39:125">
      <c r="AM339" s="288">
        <f t="shared" si="32"/>
        <v>0</v>
      </c>
      <c r="AN339" s="202" t="str">
        <f t="shared" si="31"/>
        <v>EMA--</v>
      </c>
      <c r="AO339" s="278"/>
      <c r="AP339" s="278"/>
      <c r="AQ339" s="278"/>
      <c r="AR339" s="278"/>
      <c r="AS339" s="278"/>
      <c r="AT339" s="278"/>
      <c r="AU339" s="278"/>
      <c r="AV339" s="278"/>
      <c r="AW339" s="278"/>
      <c r="AX339" s="278"/>
      <c r="AY339" s="278"/>
      <c r="AZ339" s="278"/>
      <c r="BA339" s="278"/>
      <c r="BB339" s="278"/>
      <c r="BC339" s="278"/>
      <c r="BD339" s="278"/>
      <c r="BE339" s="278"/>
      <c r="BF339" s="278"/>
      <c r="BG339" s="278"/>
      <c r="BH339" s="278"/>
      <c r="BI339" s="278"/>
      <c r="BJ339" s="278"/>
      <c r="BK339" s="278"/>
      <c r="BL339" s="278"/>
      <c r="BM339" s="278"/>
      <c r="BN339" s="278"/>
      <c r="BO339" s="278"/>
      <c r="BP339" s="278"/>
      <c r="BQ339" s="278"/>
      <c r="BR339" s="278"/>
      <c r="BS339" s="278"/>
      <c r="BT339" s="278"/>
      <c r="BU339" s="278"/>
      <c r="BV339" s="278"/>
      <c r="BW339" s="278"/>
      <c r="BX339" s="278"/>
      <c r="BY339" s="278"/>
      <c r="BZ339" s="278"/>
      <c r="CA339" s="278"/>
      <c r="CB339" s="278"/>
      <c r="CC339" s="278"/>
      <c r="CD339" s="278"/>
      <c r="CE339" s="278"/>
      <c r="CF339" s="278"/>
      <c r="CG339" s="278"/>
      <c r="CH339" s="278"/>
      <c r="CI339" s="278"/>
      <c r="CJ339" s="278"/>
      <c r="CK339" s="278"/>
      <c r="CL339" s="279"/>
      <c r="CM339" s="279"/>
      <c r="CN339" s="279"/>
      <c r="CO339" s="279"/>
      <c r="CP339" s="279"/>
      <c r="CQ339" s="279"/>
      <c r="CR339" s="279"/>
      <c r="CS339" s="279"/>
      <c r="CT339" s="279"/>
      <c r="CU339" s="279"/>
      <c r="CV339" s="279"/>
      <c r="CW339" s="279"/>
      <c r="CX339" s="279"/>
      <c r="CY339" s="279"/>
      <c r="CZ339" s="279"/>
      <c r="DA339" s="279"/>
      <c r="DB339" s="279"/>
      <c r="DC339" s="279"/>
      <c r="DD339" s="279"/>
      <c r="DE339" s="279"/>
      <c r="DF339" s="279"/>
      <c r="DG339" s="279"/>
      <c r="DH339" s="279"/>
      <c r="DI339" s="279"/>
      <c r="DJ339" s="279"/>
      <c r="DK339" s="279"/>
      <c r="DL339" s="279"/>
      <c r="DM339" s="279"/>
      <c r="DN339" s="279"/>
      <c r="DO339" s="279"/>
      <c r="DP339" s="279"/>
      <c r="DQ339" s="279"/>
      <c r="DR339" s="279"/>
      <c r="DS339" s="279"/>
      <c r="DT339" s="279"/>
      <c r="DU339" s="279"/>
    </row>
    <row r="340" spans="39:125">
      <c r="AM340" s="288">
        <f t="shared" si="32"/>
        <v>0</v>
      </c>
      <c r="AN340" s="202" t="str">
        <f t="shared" si="31"/>
        <v>EMA--</v>
      </c>
      <c r="AO340" s="278"/>
      <c r="AP340" s="278"/>
      <c r="AQ340" s="278"/>
      <c r="AR340" s="278"/>
      <c r="AS340" s="278"/>
      <c r="AT340" s="278"/>
      <c r="AU340" s="278"/>
      <c r="AV340" s="278"/>
      <c r="AW340" s="278"/>
      <c r="AX340" s="278"/>
      <c r="AY340" s="278"/>
      <c r="AZ340" s="278"/>
      <c r="BA340" s="278"/>
      <c r="BB340" s="278"/>
      <c r="BC340" s="278"/>
      <c r="BD340" s="278"/>
      <c r="BE340" s="278"/>
      <c r="BF340" s="278"/>
      <c r="BG340" s="278"/>
      <c r="BH340" s="278"/>
      <c r="BI340" s="278"/>
      <c r="BJ340" s="278"/>
      <c r="BK340" s="278"/>
      <c r="BL340" s="278"/>
      <c r="BM340" s="278"/>
      <c r="BN340" s="278"/>
      <c r="BO340" s="278"/>
      <c r="BP340" s="278"/>
      <c r="BQ340" s="278"/>
      <c r="BR340" s="278"/>
      <c r="BS340" s="278"/>
      <c r="BT340" s="278"/>
      <c r="BU340" s="278"/>
      <c r="BV340" s="278"/>
      <c r="BW340" s="278"/>
      <c r="BX340" s="278"/>
      <c r="BY340" s="278"/>
      <c r="BZ340" s="278"/>
      <c r="CA340" s="278"/>
      <c r="CB340" s="278"/>
      <c r="CC340" s="278"/>
      <c r="CD340" s="278"/>
      <c r="CE340" s="278"/>
      <c r="CF340" s="278"/>
      <c r="CG340" s="278"/>
      <c r="CH340" s="278"/>
      <c r="CI340" s="278"/>
      <c r="CJ340" s="278"/>
      <c r="CK340" s="278"/>
      <c r="CL340" s="279"/>
      <c r="CM340" s="279"/>
      <c r="CN340" s="279"/>
      <c r="CO340" s="279"/>
      <c r="CP340" s="279"/>
      <c r="CQ340" s="279"/>
      <c r="CR340" s="279"/>
      <c r="CS340" s="279"/>
      <c r="CT340" s="279"/>
      <c r="CU340" s="279"/>
      <c r="CV340" s="279"/>
      <c r="CW340" s="279"/>
      <c r="CX340" s="279"/>
      <c r="CY340" s="279"/>
      <c r="CZ340" s="279"/>
      <c r="DA340" s="279"/>
      <c r="DB340" s="279"/>
      <c r="DC340" s="279"/>
      <c r="DD340" s="279"/>
      <c r="DE340" s="279"/>
      <c r="DF340" s="279"/>
      <c r="DG340" s="279"/>
      <c r="DH340" s="279"/>
      <c r="DI340" s="279"/>
      <c r="DJ340" s="279"/>
      <c r="DK340" s="279"/>
      <c r="DL340" s="279"/>
      <c r="DM340" s="279"/>
      <c r="DN340" s="279"/>
      <c r="DO340" s="279"/>
      <c r="DP340" s="279"/>
      <c r="DQ340" s="279"/>
      <c r="DR340" s="279"/>
      <c r="DS340" s="279"/>
      <c r="DT340" s="279"/>
      <c r="DU340" s="279"/>
    </row>
    <row r="341" spans="39:125">
      <c r="AM341" s="288">
        <f t="shared" si="32"/>
        <v>0</v>
      </c>
      <c r="AN341" s="202" t="str">
        <f t="shared" si="31"/>
        <v>EMA--</v>
      </c>
      <c r="AO341" s="278"/>
      <c r="AP341" s="278"/>
      <c r="AQ341" s="278"/>
      <c r="AR341" s="278"/>
      <c r="AS341" s="278"/>
      <c r="AT341" s="278"/>
      <c r="AU341" s="278"/>
      <c r="AV341" s="278"/>
      <c r="AW341" s="278"/>
      <c r="AX341" s="278"/>
      <c r="AY341" s="278"/>
      <c r="AZ341" s="278"/>
      <c r="BA341" s="278"/>
      <c r="BB341" s="278"/>
      <c r="BC341" s="278"/>
      <c r="BD341" s="278"/>
      <c r="BE341" s="278"/>
      <c r="BF341" s="278"/>
      <c r="BG341" s="278"/>
      <c r="BH341" s="278"/>
      <c r="BI341" s="278"/>
      <c r="BJ341" s="278"/>
      <c r="BK341" s="278"/>
      <c r="BL341" s="278"/>
      <c r="BM341" s="278"/>
      <c r="BN341" s="278"/>
      <c r="BO341" s="278"/>
      <c r="BP341" s="278"/>
      <c r="BQ341" s="278"/>
      <c r="BR341" s="278"/>
      <c r="BS341" s="278"/>
      <c r="BT341" s="278"/>
      <c r="BU341" s="278"/>
      <c r="BV341" s="278"/>
      <c r="BW341" s="278"/>
      <c r="BX341" s="278"/>
      <c r="BY341" s="278"/>
      <c r="BZ341" s="278"/>
      <c r="CA341" s="278"/>
      <c r="CB341" s="278"/>
      <c r="CC341" s="278"/>
      <c r="CD341" s="278"/>
      <c r="CE341" s="278"/>
      <c r="CF341" s="278"/>
      <c r="CG341" s="278"/>
      <c r="CH341" s="278"/>
      <c r="CI341" s="278"/>
      <c r="CJ341" s="278"/>
      <c r="CK341" s="278"/>
      <c r="CL341" s="279"/>
      <c r="CM341" s="279"/>
      <c r="CN341" s="279"/>
      <c r="CO341" s="279"/>
      <c r="CP341" s="279"/>
      <c r="CQ341" s="279"/>
      <c r="CR341" s="279"/>
      <c r="CS341" s="279"/>
      <c r="CT341" s="279"/>
      <c r="CU341" s="279"/>
      <c r="CV341" s="279"/>
      <c r="CW341" s="279"/>
      <c r="CX341" s="279"/>
      <c r="CY341" s="279"/>
      <c r="CZ341" s="279"/>
      <c r="DA341" s="279"/>
      <c r="DB341" s="279"/>
      <c r="DC341" s="279"/>
      <c r="DD341" s="279"/>
      <c r="DE341" s="279"/>
      <c r="DF341" s="279"/>
      <c r="DG341" s="279"/>
      <c r="DH341" s="279"/>
      <c r="DI341" s="279"/>
      <c r="DJ341" s="279"/>
      <c r="DK341" s="279"/>
      <c r="DL341" s="279"/>
      <c r="DM341" s="279"/>
      <c r="DN341" s="279"/>
      <c r="DO341" s="279"/>
      <c r="DP341" s="279"/>
      <c r="DQ341" s="279"/>
      <c r="DR341" s="279"/>
      <c r="DS341" s="279"/>
      <c r="DT341" s="279"/>
      <c r="DU341" s="279"/>
    </row>
    <row r="342" spans="39:125">
      <c r="AM342" s="288">
        <f t="shared" si="32"/>
        <v>0</v>
      </c>
      <c r="AN342" s="202" t="str">
        <f t="shared" si="31"/>
        <v>EMA--</v>
      </c>
      <c r="AO342" s="278"/>
      <c r="AP342" s="278"/>
      <c r="AQ342" s="278"/>
      <c r="AR342" s="278"/>
      <c r="AS342" s="278"/>
      <c r="AT342" s="278"/>
      <c r="AU342" s="278"/>
      <c r="AV342" s="278"/>
      <c r="AW342" s="278"/>
      <c r="AX342" s="278"/>
      <c r="AY342" s="278"/>
      <c r="AZ342" s="278"/>
      <c r="BA342" s="278"/>
      <c r="BB342" s="278"/>
      <c r="BC342" s="278"/>
      <c r="BD342" s="278"/>
      <c r="BE342" s="278"/>
      <c r="BF342" s="278"/>
      <c r="BG342" s="278"/>
      <c r="BH342" s="278"/>
      <c r="BI342" s="278"/>
      <c r="BJ342" s="278"/>
      <c r="BK342" s="278"/>
      <c r="BL342" s="278"/>
      <c r="BM342" s="278"/>
      <c r="BN342" s="278"/>
      <c r="BO342" s="278"/>
      <c r="BP342" s="278"/>
      <c r="BQ342" s="278"/>
      <c r="BR342" s="278"/>
      <c r="BS342" s="278"/>
      <c r="BT342" s="278"/>
      <c r="BU342" s="278"/>
      <c r="BV342" s="278"/>
      <c r="BW342" s="278"/>
      <c r="BX342" s="278"/>
      <c r="BY342" s="278"/>
      <c r="BZ342" s="278"/>
      <c r="CA342" s="278"/>
      <c r="CB342" s="278"/>
      <c r="CC342" s="278"/>
      <c r="CD342" s="278"/>
      <c r="CE342" s="278"/>
      <c r="CF342" s="278"/>
      <c r="CG342" s="278"/>
      <c r="CH342" s="278"/>
      <c r="CI342" s="278"/>
      <c r="CJ342" s="278"/>
      <c r="CK342" s="278"/>
      <c r="CL342" s="279"/>
      <c r="CM342" s="279"/>
      <c r="CN342" s="279"/>
      <c r="CO342" s="279"/>
      <c r="CP342" s="279"/>
      <c r="CQ342" s="279"/>
      <c r="CR342" s="279"/>
      <c r="CS342" s="279"/>
      <c r="CT342" s="279"/>
      <c r="CU342" s="279"/>
      <c r="CV342" s="279"/>
      <c r="CW342" s="279"/>
      <c r="CX342" s="279"/>
      <c r="CY342" s="279"/>
      <c r="CZ342" s="279"/>
      <c r="DA342" s="279"/>
      <c r="DB342" s="279"/>
      <c r="DC342" s="279"/>
      <c r="DD342" s="279"/>
      <c r="DE342" s="279"/>
      <c r="DF342" s="279"/>
      <c r="DG342" s="279"/>
      <c r="DH342" s="279"/>
      <c r="DI342" s="279"/>
      <c r="DJ342" s="279"/>
      <c r="DK342" s="279"/>
      <c r="DL342" s="279"/>
      <c r="DM342" s="279"/>
      <c r="DN342" s="279"/>
      <c r="DO342" s="279"/>
      <c r="DP342" s="279"/>
      <c r="DQ342" s="279"/>
      <c r="DR342" s="279"/>
      <c r="DS342" s="279"/>
      <c r="DT342" s="279"/>
      <c r="DU342" s="279"/>
    </row>
    <row r="343" spans="39:125">
      <c r="AM343" s="288">
        <f t="shared" si="32"/>
        <v>0</v>
      </c>
      <c r="AN343" s="202" t="str">
        <f t="shared" si="31"/>
        <v>EMA--</v>
      </c>
      <c r="AO343" s="278"/>
      <c r="AP343" s="278"/>
      <c r="AQ343" s="278"/>
      <c r="AR343" s="278"/>
      <c r="AS343" s="278"/>
      <c r="AT343" s="278"/>
      <c r="AU343" s="278"/>
      <c r="AV343" s="278"/>
      <c r="AW343" s="278"/>
      <c r="AX343" s="278"/>
      <c r="AY343" s="278"/>
      <c r="AZ343" s="278"/>
      <c r="BA343" s="278"/>
      <c r="BB343" s="278"/>
      <c r="BC343" s="278"/>
      <c r="BD343" s="278"/>
      <c r="BE343" s="278"/>
      <c r="BF343" s="278"/>
      <c r="BG343" s="278"/>
      <c r="BH343" s="278"/>
      <c r="BI343" s="278"/>
      <c r="BJ343" s="278"/>
      <c r="BK343" s="278"/>
      <c r="BL343" s="278"/>
      <c r="BM343" s="278"/>
      <c r="BN343" s="278"/>
      <c r="BO343" s="278"/>
      <c r="BP343" s="278"/>
      <c r="BQ343" s="278"/>
      <c r="BR343" s="278"/>
      <c r="BS343" s="278"/>
      <c r="BT343" s="278"/>
      <c r="BU343" s="278"/>
      <c r="BV343" s="278"/>
      <c r="BW343" s="278"/>
      <c r="BX343" s="278"/>
      <c r="BY343" s="278"/>
      <c r="BZ343" s="278"/>
      <c r="CA343" s="278"/>
      <c r="CB343" s="278"/>
      <c r="CC343" s="278"/>
      <c r="CD343" s="278"/>
      <c r="CE343" s="278"/>
      <c r="CF343" s="278"/>
      <c r="CG343" s="278"/>
      <c r="CH343" s="278"/>
      <c r="CI343" s="278"/>
      <c r="CJ343" s="278"/>
      <c r="CK343" s="278"/>
      <c r="CL343" s="279"/>
      <c r="CM343" s="279"/>
      <c r="CN343" s="279"/>
      <c r="CO343" s="279"/>
      <c r="CP343" s="279"/>
      <c r="CQ343" s="279"/>
      <c r="CR343" s="279"/>
      <c r="CS343" s="279"/>
      <c r="CT343" s="279"/>
      <c r="CU343" s="279"/>
      <c r="CV343" s="279"/>
      <c r="CW343" s="279"/>
      <c r="CX343" s="279"/>
      <c r="CY343" s="279"/>
      <c r="CZ343" s="279"/>
      <c r="DA343" s="279"/>
      <c r="DB343" s="279"/>
      <c r="DC343" s="279"/>
      <c r="DD343" s="279"/>
      <c r="DE343" s="279"/>
      <c r="DF343" s="279"/>
      <c r="DG343" s="279"/>
      <c r="DH343" s="279"/>
      <c r="DI343" s="279"/>
      <c r="DJ343" s="279"/>
      <c r="DK343" s="279"/>
      <c r="DL343" s="279"/>
      <c r="DM343" s="279"/>
      <c r="DN343" s="279"/>
      <c r="DO343" s="279"/>
      <c r="DP343" s="279"/>
      <c r="DQ343" s="279"/>
      <c r="DR343" s="279"/>
      <c r="DS343" s="279"/>
      <c r="DT343" s="279"/>
      <c r="DU343" s="279"/>
    </row>
    <row r="344" spans="39:125">
      <c r="AM344" s="288">
        <f t="shared" si="32"/>
        <v>0</v>
      </c>
      <c r="AN344" s="202" t="str">
        <f t="shared" si="31"/>
        <v>EMA--</v>
      </c>
      <c r="AO344" s="278"/>
      <c r="AP344" s="278"/>
      <c r="AQ344" s="278"/>
      <c r="AR344" s="278"/>
      <c r="AS344" s="278"/>
      <c r="AT344" s="278"/>
      <c r="AU344" s="278"/>
      <c r="AV344" s="278"/>
      <c r="AW344" s="278"/>
      <c r="AX344" s="278"/>
      <c r="AY344" s="278"/>
      <c r="AZ344" s="278"/>
      <c r="BA344" s="278"/>
      <c r="BB344" s="278"/>
      <c r="BC344" s="278"/>
      <c r="BD344" s="278"/>
      <c r="BE344" s="278"/>
      <c r="BF344" s="278"/>
      <c r="BG344" s="278"/>
      <c r="BH344" s="278"/>
      <c r="BI344" s="278"/>
      <c r="BJ344" s="278"/>
      <c r="BK344" s="278"/>
      <c r="BL344" s="278"/>
      <c r="BM344" s="278"/>
      <c r="BN344" s="278"/>
      <c r="BO344" s="278"/>
      <c r="BP344" s="278"/>
      <c r="BQ344" s="278"/>
      <c r="BR344" s="278"/>
      <c r="BS344" s="278"/>
      <c r="BT344" s="278"/>
      <c r="BU344" s="278"/>
      <c r="BV344" s="278"/>
      <c r="BW344" s="278"/>
      <c r="BX344" s="278"/>
      <c r="BY344" s="278"/>
      <c r="BZ344" s="278"/>
      <c r="CA344" s="278"/>
      <c r="CB344" s="278"/>
      <c r="CC344" s="278"/>
      <c r="CD344" s="278"/>
      <c r="CE344" s="278"/>
      <c r="CF344" s="278"/>
      <c r="CG344" s="278"/>
      <c r="CH344" s="278"/>
      <c r="CI344" s="278"/>
      <c r="CJ344" s="278"/>
      <c r="CK344" s="278"/>
      <c r="CL344" s="279"/>
      <c r="CM344" s="279"/>
      <c r="CN344" s="279"/>
      <c r="CO344" s="279"/>
      <c r="CP344" s="279"/>
      <c r="CQ344" s="279"/>
      <c r="CR344" s="279"/>
      <c r="CS344" s="279"/>
      <c r="CT344" s="279"/>
      <c r="CU344" s="279"/>
      <c r="CV344" s="279"/>
      <c r="CW344" s="279"/>
      <c r="CX344" s="279"/>
      <c r="CY344" s="279"/>
      <c r="CZ344" s="279"/>
      <c r="DA344" s="279"/>
      <c r="DB344" s="279"/>
      <c r="DC344" s="279"/>
      <c r="DD344" s="279"/>
      <c r="DE344" s="279"/>
      <c r="DF344" s="279"/>
      <c r="DG344" s="279"/>
      <c r="DH344" s="279"/>
      <c r="DI344" s="279"/>
      <c r="DJ344" s="279"/>
      <c r="DK344" s="279"/>
      <c r="DL344" s="279"/>
      <c r="DM344" s="279"/>
      <c r="DN344" s="279"/>
      <c r="DO344" s="279"/>
      <c r="DP344" s="279"/>
      <c r="DQ344" s="279"/>
      <c r="DR344" s="279"/>
      <c r="DS344" s="279"/>
      <c r="DT344" s="279"/>
      <c r="DU344" s="279"/>
    </row>
    <row r="345" spans="39:125">
      <c r="AM345" s="288">
        <f t="shared" si="32"/>
        <v>0</v>
      </c>
      <c r="AN345" s="202" t="str">
        <f t="shared" si="31"/>
        <v>EMA--</v>
      </c>
      <c r="AO345" s="278"/>
      <c r="AP345" s="278"/>
      <c r="AQ345" s="278"/>
      <c r="AR345" s="278"/>
      <c r="AS345" s="278"/>
      <c r="AT345" s="278"/>
      <c r="AU345" s="278"/>
      <c r="AV345" s="278"/>
      <c r="AW345" s="278"/>
      <c r="AX345" s="278"/>
      <c r="AY345" s="278"/>
      <c r="AZ345" s="278"/>
      <c r="BA345" s="278"/>
      <c r="BB345" s="278"/>
      <c r="BC345" s="278"/>
      <c r="BD345" s="278"/>
      <c r="BE345" s="278"/>
      <c r="BF345" s="278"/>
      <c r="BG345" s="278"/>
      <c r="BH345" s="278"/>
      <c r="BI345" s="278"/>
      <c r="BJ345" s="278"/>
      <c r="BK345" s="278"/>
      <c r="BL345" s="278"/>
      <c r="BM345" s="278"/>
      <c r="BN345" s="278"/>
      <c r="BO345" s="278"/>
      <c r="BP345" s="278"/>
      <c r="BQ345" s="278"/>
      <c r="BR345" s="278"/>
      <c r="BS345" s="278"/>
      <c r="BT345" s="278"/>
      <c r="BU345" s="278"/>
      <c r="BV345" s="278"/>
      <c r="BW345" s="278"/>
      <c r="BX345" s="278"/>
      <c r="BY345" s="278"/>
      <c r="BZ345" s="278"/>
      <c r="CA345" s="278"/>
      <c r="CB345" s="278"/>
      <c r="CC345" s="278"/>
      <c r="CD345" s="278"/>
      <c r="CE345" s="278"/>
      <c r="CF345" s="278"/>
      <c r="CG345" s="278"/>
      <c r="CH345" s="278"/>
      <c r="CI345" s="278"/>
      <c r="CJ345" s="278"/>
      <c r="CK345" s="278"/>
      <c r="CL345" s="279"/>
      <c r="CM345" s="279"/>
      <c r="CN345" s="279"/>
      <c r="CO345" s="279"/>
      <c r="CP345" s="279"/>
      <c r="CQ345" s="279"/>
      <c r="CR345" s="279"/>
      <c r="CS345" s="279"/>
      <c r="CT345" s="279"/>
      <c r="CU345" s="279"/>
      <c r="CV345" s="279"/>
      <c r="CW345" s="279"/>
      <c r="CX345" s="279"/>
      <c r="CY345" s="279"/>
      <c r="CZ345" s="279"/>
      <c r="DA345" s="279"/>
      <c r="DB345" s="279"/>
      <c r="DC345" s="279"/>
      <c r="DD345" s="279"/>
      <c r="DE345" s="279"/>
      <c r="DF345" s="279"/>
      <c r="DG345" s="279"/>
      <c r="DH345" s="279"/>
      <c r="DI345" s="279"/>
      <c r="DJ345" s="279"/>
      <c r="DK345" s="279"/>
      <c r="DL345" s="279"/>
      <c r="DM345" s="279"/>
      <c r="DN345" s="279"/>
      <c r="DO345" s="279"/>
      <c r="DP345" s="279"/>
      <c r="DQ345" s="279"/>
      <c r="DR345" s="279"/>
      <c r="DS345" s="279"/>
      <c r="DT345" s="279"/>
      <c r="DU345" s="279"/>
    </row>
    <row r="346" spans="39:125">
      <c r="AM346" s="288">
        <f t="shared" si="32"/>
        <v>0</v>
      </c>
      <c r="AN346" s="202" t="str">
        <f t="shared" si="31"/>
        <v>EMA--</v>
      </c>
      <c r="AO346" s="278"/>
      <c r="AP346" s="278"/>
      <c r="AQ346" s="278"/>
      <c r="AR346" s="278"/>
      <c r="AS346" s="278"/>
      <c r="AT346" s="278"/>
      <c r="AU346" s="278"/>
      <c r="AV346" s="278"/>
      <c r="AW346" s="278"/>
      <c r="AX346" s="278"/>
      <c r="AY346" s="278"/>
      <c r="AZ346" s="278"/>
      <c r="BA346" s="278"/>
      <c r="BB346" s="278"/>
      <c r="BC346" s="278"/>
      <c r="BD346" s="278"/>
      <c r="BE346" s="278"/>
      <c r="BF346" s="278"/>
      <c r="BG346" s="278"/>
      <c r="BH346" s="278"/>
      <c r="BI346" s="278"/>
      <c r="BJ346" s="278"/>
      <c r="BK346" s="278"/>
      <c r="BL346" s="278"/>
      <c r="BM346" s="278"/>
      <c r="BN346" s="278"/>
      <c r="BO346" s="278"/>
      <c r="BP346" s="278"/>
      <c r="BQ346" s="278"/>
      <c r="BR346" s="278"/>
      <c r="BS346" s="278"/>
      <c r="BT346" s="278"/>
      <c r="BU346" s="278"/>
      <c r="BV346" s="278"/>
      <c r="BW346" s="278"/>
      <c r="BX346" s="278"/>
      <c r="BY346" s="278"/>
      <c r="BZ346" s="278"/>
      <c r="CA346" s="278"/>
      <c r="CB346" s="278"/>
      <c r="CC346" s="278"/>
      <c r="CD346" s="278"/>
      <c r="CE346" s="278"/>
      <c r="CF346" s="278"/>
      <c r="CG346" s="278"/>
      <c r="CH346" s="278"/>
      <c r="CI346" s="278"/>
      <c r="CJ346" s="278"/>
      <c r="CK346" s="278"/>
      <c r="CL346" s="279"/>
      <c r="CM346" s="279"/>
      <c r="CN346" s="279"/>
      <c r="CO346" s="279"/>
      <c r="CP346" s="279"/>
      <c r="CQ346" s="279"/>
      <c r="CR346" s="279"/>
      <c r="CS346" s="279"/>
      <c r="CT346" s="279"/>
      <c r="CU346" s="279"/>
      <c r="CV346" s="279"/>
      <c r="CW346" s="279"/>
      <c r="CX346" s="279"/>
      <c r="CY346" s="279"/>
      <c r="CZ346" s="279"/>
      <c r="DA346" s="279"/>
      <c r="DB346" s="279"/>
      <c r="DC346" s="279"/>
      <c r="DD346" s="279"/>
      <c r="DE346" s="279"/>
      <c r="DF346" s="279"/>
      <c r="DG346" s="279"/>
      <c r="DH346" s="279"/>
      <c r="DI346" s="279"/>
      <c r="DJ346" s="279"/>
      <c r="DK346" s="279"/>
      <c r="DL346" s="279"/>
      <c r="DM346" s="279"/>
      <c r="DN346" s="279"/>
      <c r="DO346" s="279"/>
      <c r="DP346" s="279"/>
      <c r="DQ346" s="279"/>
      <c r="DR346" s="279"/>
      <c r="DS346" s="279"/>
      <c r="DT346" s="279"/>
      <c r="DU346" s="279"/>
    </row>
    <row r="347" spans="39:125">
      <c r="AM347" s="288">
        <f t="shared" si="32"/>
        <v>0</v>
      </c>
      <c r="AN347" s="202" t="str">
        <f t="shared" si="31"/>
        <v>EMA--</v>
      </c>
      <c r="AO347" s="278"/>
      <c r="AP347" s="278"/>
      <c r="AQ347" s="278"/>
      <c r="AR347" s="278"/>
      <c r="AS347" s="278"/>
      <c r="AT347" s="278"/>
      <c r="AU347" s="278"/>
      <c r="AV347" s="278"/>
      <c r="AW347" s="278"/>
      <c r="AX347" s="278"/>
      <c r="AY347" s="278"/>
      <c r="AZ347" s="278"/>
      <c r="BA347" s="278"/>
      <c r="BB347" s="278"/>
      <c r="BC347" s="278"/>
      <c r="BD347" s="278"/>
      <c r="BE347" s="278"/>
      <c r="BF347" s="278"/>
      <c r="BG347" s="278"/>
      <c r="BH347" s="278"/>
      <c r="BI347" s="278"/>
      <c r="BJ347" s="278"/>
      <c r="BK347" s="278"/>
      <c r="BL347" s="278"/>
      <c r="BM347" s="278"/>
      <c r="BN347" s="278"/>
      <c r="BO347" s="278"/>
      <c r="BP347" s="278"/>
      <c r="BQ347" s="278"/>
      <c r="BR347" s="278"/>
      <c r="BS347" s="278"/>
      <c r="BT347" s="278"/>
      <c r="BU347" s="278"/>
      <c r="BV347" s="278"/>
      <c r="BW347" s="278"/>
      <c r="BX347" s="278"/>
      <c r="BY347" s="278"/>
      <c r="BZ347" s="278"/>
      <c r="CA347" s="278"/>
      <c r="CB347" s="278"/>
      <c r="CC347" s="278"/>
      <c r="CD347" s="278"/>
      <c r="CE347" s="278"/>
      <c r="CF347" s="278"/>
      <c r="CG347" s="278"/>
      <c r="CH347" s="278"/>
      <c r="CI347" s="278"/>
      <c r="CJ347" s="278"/>
      <c r="CK347" s="278"/>
      <c r="CL347" s="279"/>
      <c r="CM347" s="279"/>
      <c r="CN347" s="279"/>
      <c r="CO347" s="279"/>
      <c r="CP347" s="279"/>
      <c r="CQ347" s="279"/>
      <c r="CR347" s="279"/>
      <c r="CS347" s="279"/>
      <c r="CT347" s="279"/>
      <c r="CU347" s="279"/>
      <c r="CV347" s="279"/>
      <c r="CW347" s="279"/>
      <c r="CX347" s="279"/>
      <c r="CY347" s="279"/>
      <c r="CZ347" s="279"/>
      <c r="DA347" s="279"/>
      <c r="DB347" s="279"/>
      <c r="DC347" s="279"/>
      <c r="DD347" s="279"/>
      <c r="DE347" s="279"/>
      <c r="DF347" s="279"/>
      <c r="DG347" s="279"/>
      <c r="DH347" s="279"/>
      <c r="DI347" s="279"/>
      <c r="DJ347" s="279"/>
      <c r="DK347" s="279"/>
      <c r="DL347" s="279"/>
      <c r="DM347" s="279"/>
      <c r="DN347" s="279"/>
      <c r="DO347" s="279"/>
      <c r="DP347" s="279"/>
      <c r="DQ347" s="279"/>
      <c r="DR347" s="279"/>
      <c r="DS347" s="279"/>
      <c r="DT347" s="279"/>
      <c r="DU347" s="279"/>
    </row>
    <row r="348" spans="39:125">
      <c r="AM348" s="288">
        <f t="shared" si="32"/>
        <v>0</v>
      </c>
      <c r="AN348" s="202" t="str">
        <f t="shared" si="31"/>
        <v>EMA--</v>
      </c>
      <c r="AO348" s="278"/>
      <c r="AP348" s="278"/>
      <c r="AQ348" s="278"/>
      <c r="AR348" s="278"/>
      <c r="AS348" s="278"/>
      <c r="AT348" s="278"/>
      <c r="AU348" s="278"/>
      <c r="AV348" s="278"/>
      <c r="AW348" s="278"/>
      <c r="AX348" s="278"/>
      <c r="AY348" s="278"/>
      <c r="AZ348" s="278"/>
      <c r="BA348" s="278"/>
      <c r="BB348" s="278"/>
      <c r="BC348" s="278"/>
      <c r="BD348" s="278"/>
      <c r="BE348" s="278"/>
      <c r="BF348" s="278"/>
      <c r="BG348" s="278"/>
      <c r="BH348" s="278"/>
      <c r="BI348" s="278"/>
      <c r="BJ348" s="278"/>
      <c r="BK348" s="278"/>
      <c r="BL348" s="278"/>
      <c r="BM348" s="278"/>
      <c r="BN348" s="278"/>
      <c r="BO348" s="278"/>
      <c r="BP348" s="278"/>
      <c r="BQ348" s="278"/>
      <c r="BR348" s="278"/>
      <c r="BS348" s="278"/>
      <c r="BT348" s="278"/>
      <c r="BU348" s="278"/>
      <c r="BV348" s="278"/>
      <c r="BW348" s="278"/>
      <c r="BX348" s="278"/>
      <c r="BY348" s="278"/>
      <c r="BZ348" s="278"/>
      <c r="CA348" s="278"/>
      <c r="CB348" s="278"/>
      <c r="CC348" s="278"/>
      <c r="CD348" s="278"/>
      <c r="CE348" s="278"/>
      <c r="CF348" s="278"/>
      <c r="CG348" s="278"/>
      <c r="CH348" s="278"/>
      <c r="CI348" s="278"/>
      <c r="CJ348" s="278"/>
      <c r="CK348" s="278"/>
      <c r="CL348" s="279"/>
      <c r="CM348" s="279"/>
      <c r="CN348" s="279"/>
      <c r="CO348" s="279"/>
      <c r="CP348" s="279"/>
      <c r="CQ348" s="279"/>
      <c r="CR348" s="279"/>
      <c r="CS348" s="279"/>
      <c r="CT348" s="279"/>
      <c r="CU348" s="279"/>
      <c r="CV348" s="279"/>
      <c r="CW348" s="279"/>
      <c r="CX348" s="279"/>
      <c r="CY348" s="279"/>
      <c r="CZ348" s="279"/>
      <c r="DA348" s="279"/>
      <c r="DB348" s="279"/>
      <c r="DC348" s="279"/>
      <c r="DD348" s="279"/>
      <c r="DE348" s="279"/>
      <c r="DF348" s="279"/>
      <c r="DG348" s="279"/>
      <c r="DH348" s="279"/>
      <c r="DI348" s="279"/>
      <c r="DJ348" s="279"/>
      <c r="DK348" s="279"/>
      <c r="DL348" s="279"/>
      <c r="DM348" s="279"/>
      <c r="DN348" s="279"/>
      <c r="DO348" s="279"/>
      <c r="DP348" s="279"/>
      <c r="DQ348" s="279"/>
      <c r="DR348" s="279"/>
      <c r="DS348" s="279"/>
      <c r="DT348" s="279"/>
      <c r="DU348" s="279"/>
    </row>
    <row r="349" spans="39:125">
      <c r="AM349" s="288">
        <f t="shared" si="32"/>
        <v>0</v>
      </c>
      <c r="AN349" s="202" t="str">
        <f t="shared" si="31"/>
        <v>EMA--</v>
      </c>
      <c r="AO349" s="278"/>
      <c r="AP349" s="278"/>
      <c r="AQ349" s="278"/>
      <c r="AR349" s="278"/>
      <c r="AS349" s="278"/>
      <c r="AT349" s="278"/>
      <c r="AU349" s="278"/>
      <c r="AV349" s="278"/>
      <c r="AW349" s="278"/>
      <c r="AX349" s="278"/>
      <c r="AY349" s="278"/>
      <c r="AZ349" s="278"/>
      <c r="BA349" s="278"/>
      <c r="BB349" s="278"/>
      <c r="BC349" s="278"/>
      <c r="BD349" s="278"/>
      <c r="BE349" s="278"/>
      <c r="BF349" s="278"/>
      <c r="BG349" s="278"/>
      <c r="BH349" s="278"/>
      <c r="BI349" s="278"/>
      <c r="BJ349" s="278"/>
      <c r="BK349" s="278"/>
      <c r="BL349" s="278"/>
      <c r="BM349" s="278"/>
      <c r="BN349" s="278"/>
      <c r="BO349" s="278"/>
      <c r="BP349" s="278"/>
      <c r="BQ349" s="278"/>
      <c r="BR349" s="278"/>
      <c r="BS349" s="278"/>
      <c r="BT349" s="278"/>
      <c r="BU349" s="278"/>
      <c r="BV349" s="278"/>
      <c r="BW349" s="278"/>
      <c r="BX349" s="278"/>
      <c r="BY349" s="278"/>
      <c r="BZ349" s="278"/>
      <c r="CA349" s="278"/>
      <c r="CB349" s="278"/>
      <c r="CC349" s="278"/>
      <c r="CD349" s="278"/>
      <c r="CE349" s="278"/>
      <c r="CF349" s="278"/>
      <c r="CG349" s="278"/>
      <c r="CH349" s="278"/>
      <c r="CI349" s="278"/>
      <c r="CJ349" s="278"/>
      <c r="CK349" s="278"/>
      <c r="CL349" s="279"/>
      <c r="CM349" s="279"/>
      <c r="CN349" s="279"/>
      <c r="CO349" s="279"/>
      <c r="CP349" s="279"/>
      <c r="CQ349" s="279"/>
      <c r="CR349" s="279"/>
      <c r="CS349" s="279"/>
      <c r="CT349" s="279"/>
      <c r="CU349" s="279"/>
      <c r="CV349" s="279"/>
      <c r="CW349" s="279"/>
      <c r="CX349" s="279"/>
      <c r="CY349" s="279"/>
      <c r="CZ349" s="279"/>
      <c r="DA349" s="279"/>
      <c r="DB349" s="279"/>
      <c r="DC349" s="279"/>
      <c r="DD349" s="279"/>
      <c r="DE349" s="279"/>
      <c r="DF349" s="279"/>
      <c r="DG349" s="279"/>
      <c r="DH349" s="279"/>
      <c r="DI349" s="279"/>
      <c r="DJ349" s="279"/>
      <c r="DK349" s="279"/>
      <c r="DL349" s="279"/>
      <c r="DM349" s="279"/>
      <c r="DN349" s="279"/>
      <c r="DO349" s="279"/>
      <c r="DP349" s="279"/>
      <c r="DQ349" s="279"/>
      <c r="DR349" s="279"/>
      <c r="DS349" s="279"/>
      <c r="DT349" s="279"/>
      <c r="DU349" s="279"/>
    </row>
    <row r="350" spans="39:125">
      <c r="AM350" s="288">
        <f t="shared" si="32"/>
        <v>0</v>
      </c>
      <c r="AN350" s="202" t="str">
        <f t="shared" si="31"/>
        <v>EMA--</v>
      </c>
      <c r="AO350" s="278"/>
      <c r="AP350" s="278"/>
      <c r="AQ350" s="278"/>
      <c r="AR350" s="278"/>
      <c r="AS350" s="278"/>
      <c r="AT350" s="278"/>
      <c r="AU350" s="278"/>
      <c r="AV350" s="278"/>
      <c r="AW350" s="278"/>
      <c r="AX350" s="278"/>
      <c r="AY350" s="278"/>
      <c r="AZ350" s="278"/>
      <c r="BA350" s="278"/>
      <c r="BB350" s="278"/>
      <c r="BC350" s="278"/>
      <c r="BD350" s="278"/>
      <c r="BE350" s="278"/>
      <c r="BF350" s="278"/>
      <c r="BG350" s="278"/>
      <c r="BH350" s="278"/>
      <c r="BI350" s="278"/>
      <c r="BJ350" s="278"/>
      <c r="BK350" s="278"/>
      <c r="BL350" s="278"/>
      <c r="BM350" s="278"/>
      <c r="BN350" s="278"/>
      <c r="BO350" s="278"/>
      <c r="BP350" s="278"/>
      <c r="BQ350" s="278"/>
      <c r="BR350" s="278"/>
      <c r="BS350" s="278"/>
      <c r="BT350" s="278"/>
      <c r="BU350" s="278"/>
      <c r="BV350" s="278"/>
      <c r="BW350" s="278"/>
      <c r="BX350" s="278"/>
      <c r="BY350" s="278"/>
      <c r="BZ350" s="278"/>
      <c r="CA350" s="278"/>
      <c r="CB350" s="278"/>
      <c r="CC350" s="278"/>
      <c r="CD350" s="278"/>
      <c r="CE350" s="278"/>
      <c r="CF350" s="278"/>
      <c r="CG350" s="278"/>
      <c r="CH350" s="278"/>
      <c r="CI350" s="278"/>
      <c r="CJ350" s="278"/>
      <c r="CK350" s="278"/>
      <c r="CL350" s="279"/>
      <c r="CM350" s="279"/>
      <c r="CN350" s="279"/>
      <c r="CO350" s="279"/>
      <c r="CP350" s="279"/>
      <c r="CQ350" s="279"/>
      <c r="CR350" s="279"/>
      <c r="CS350" s="279"/>
      <c r="CT350" s="279"/>
      <c r="CU350" s="279"/>
      <c r="CV350" s="279"/>
      <c r="CW350" s="279"/>
      <c r="CX350" s="279"/>
      <c r="CY350" s="279"/>
      <c r="CZ350" s="279"/>
      <c r="DA350" s="279"/>
      <c r="DB350" s="279"/>
      <c r="DC350" s="279"/>
      <c r="DD350" s="279"/>
      <c r="DE350" s="279"/>
      <c r="DF350" s="279"/>
      <c r="DG350" s="279"/>
      <c r="DH350" s="279"/>
      <c r="DI350" s="279"/>
      <c r="DJ350" s="279"/>
      <c r="DK350" s="279"/>
      <c r="DL350" s="279"/>
      <c r="DM350" s="279"/>
      <c r="DN350" s="279"/>
      <c r="DO350" s="279"/>
      <c r="DP350" s="279"/>
      <c r="DQ350" s="279"/>
      <c r="DR350" s="279"/>
      <c r="DS350" s="279"/>
      <c r="DT350" s="279"/>
      <c r="DU350" s="279"/>
    </row>
    <row r="351" spans="39:125">
      <c r="AM351" s="288">
        <f t="shared" si="32"/>
        <v>0</v>
      </c>
      <c r="AN351" s="202" t="str">
        <f t="shared" si="31"/>
        <v>EMA--</v>
      </c>
      <c r="AO351" s="278"/>
      <c r="AP351" s="278"/>
      <c r="AQ351" s="278"/>
      <c r="AR351" s="278"/>
      <c r="AS351" s="278"/>
      <c r="AT351" s="278"/>
      <c r="AU351" s="278"/>
      <c r="AV351" s="278"/>
      <c r="AW351" s="278"/>
      <c r="AX351" s="278"/>
      <c r="AY351" s="278"/>
      <c r="AZ351" s="278"/>
      <c r="BA351" s="278"/>
      <c r="BB351" s="278"/>
      <c r="BC351" s="278"/>
      <c r="BD351" s="278"/>
      <c r="BE351" s="278"/>
      <c r="BF351" s="278"/>
      <c r="BG351" s="278"/>
      <c r="BH351" s="278"/>
      <c r="BI351" s="278"/>
      <c r="BJ351" s="278"/>
      <c r="BK351" s="278"/>
      <c r="BL351" s="278"/>
      <c r="BM351" s="278"/>
      <c r="BN351" s="278"/>
      <c r="BO351" s="278"/>
      <c r="BP351" s="278"/>
      <c r="BQ351" s="278"/>
      <c r="BR351" s="278"/>
      <c r="BS351" s="278"/>
      <c r="BT351" s="278"/>
      <c r="BU351" s="278"/>
      <c r="BV351" s="278"/>
      <c r="BW351" s="278"/>
      <c r="BX351" s="278"/>
      <c r="BY351" s="278"/>
      <c r="BZ351" s="278"/>
      <c r="CA351" s="278"/>
      <c r="CB351" s="278"/>
      <c r="CC351" s="278"/>
      <c r="CD351" s="278"/>
      <c r="CE351" s="278"/>
      <c r="CF351" s="278"/>
      <c r="CG351" s="278"/>
      <c r="CH351" s="278"/>
      <c r="CI351" s="278"/>
      <c r="CJ351" s="278"/>
      <c r="CK351" s="278"/>
      <c r="CL351" s="279"/>
      <c r="CM351" s="279"/>
      <c r="CN351" s="279"/>
      <c r="CO351" s="279"/>
      <c r="CP351" s="279"/>
      <c r="CQ351" s="279"/>
      <c r="CR351" s="279"/>
      <c r="CS351" s="279"/>
      <c r="CT351" s="279"/>
      <c r="CU351" s="279"/>
      <c r="CV351" s="279"/>
      <c r="CW351" s="279"/>
      <c r="CX351" s="279"/>
      <c r="CY351" s="279"/>
      <c r="CZ351" s="279"/>
      <c r="DA351" s="279"/>
      <c r="DB351" s="279"/>
      <c r="DC351" s="279"/>
      <c r="DD351" s="279"/>
      <c r="DE351" s="279"/>
      <c r="DF351" s="279"/>
      <c r="DG351" s="279"/>
      <c r="DH351" s="279"/>
      <c r="DI351" s="279"/>
      <c r="DJ351" s="279"/>
      <c r="DK351" s="279"/>
      <c r="DL351" s="279"/>
      <c r="DM351" s="279"/>
      <c r="DN351" s="279"/>
      <c r="DO351" s="279"/>
      <c r="DP351" s="279"/>
      <c r="DQ351" s="279"/>
      <c r="DR351" s="279"/>
      <c r="DS351" s="279"/>
      <c r="DT351" s="279"/>
      <c r="DU351" s="279"/>
    </row>
    <row r="352" spans="39:125">
      <c r="AM352" s="288">
        <f t="shared" si="32"/>
        <v>0</v>
      </c>
      <c r="AN352" s="202" t="str">
        <f t="shared" si="31"/>
        <v>EMA--</v>
      </c>
      <c r="AO352" s="278"/>
      <c r="AP352" s="278"/>
      <c r="AQ352" s="278"/>
      <c r="AR352" s="278"/>
      <c r="AS352" s="278"/>
      <c r="AT352" s="278"/>
      <c r="AU352" s="278"/>
      <c r="AV352" s="278"/>
      <c r="AW352" s="278"/>
      <c r="AX352" s="278"/>
      <c r="AY352" s="278"/>
      <c r="AZ352" s="278"/>
      <c r="BA352" s="278"/>
      <c r="BB352" s="278"/>
      <c r="BC352" s="278"/>
      <c r="BD352" s="278"/>
      <c r="BE352" s="278"/>
      <c r="BF352" s="278"/>
      <c r="BG352" s="278"/>
      <c r="BH352" s="278"/>
      <c r="BI352" s="278"/>
      <c r="BJ352" s="278"/>
      <c r="BK352" s="278"/>
      <c r="BL352" s="278"/>
      <c r="BM352" s="278"/>
      <c r="BN352" s="278"/>
      <c r="BO352" s="278"/>
      <c r="BP352" s="278"/>
      <c r="BQ352" s="278"/>
      <c r="BR352" s="278"/>
      <c r="BS352" s="278"/>
      <c r="BT352" s="278"/>
      <c r="BU352" s="278"/>
      <c r="BV352" s="278"/>
      <c r="BW352" s="278"/>
      <c r="BX352" s="278"/>
      <c r="BY352" s="278"/>
      <c r="BZ352" s="278"/>
      <c r="CA352" s="278"/>
      <c r="CB352" s="278"/>
      <c r="CC352" s="278"/>
      <c r="CD352" s="278"/>
      <c r="CE352" s="278"/>
      <c r="CF352" s="278"/>
      <c r="CG352" s="278"/>
      <c r="CH352" s="278"/>
      <c r="CI352" s="278"/>
      <c r="CJ352" s="278"/>
      <c r="CK352" s="278"/>
      <c r="CL352" s="279"/>
      <c r="CM352" s="279"/>
      <c r="CN352" s="279"/>
      <c r="CO352" s="279"/>
      <c r="CP352" s="279"/>
      <c r="CQ352" s="279"/>
      <c r="CR352" s="279"/>
      <c r="CS352" s="279"/>
      <c r="CT352" s="279"/>
      <c r="CU352" s="279"/>
      <c r="CV352" s="279"/>
      <c r="CW352" s="279"/>
      <c r="CX352" s="279"/>
      <c r="CY352" s="279"/>
      <c r="CZ352" s="279"/>
      <c r="DA352" s="279"/>
      <c r="DB352" s="279"/>
      <c r="DC352" s="279"/>
      <c r="DD352" s="279"/>
      <c r="DE352" s="279"/>
      <c r="DF352" s="279"/>
      <c r="DG352" s="279"/>
      <c r="DH352" s="279"/>
      <c r="DI352" s="279"/>
      <c r="DJ352" s="279"/>
      <c r="DK352" s="279"/>
      <c r="DL352" s="279"/>
      <c r="DM352" s="279"/>
      <c r="DN352" s="279"/>
      <c r="DO352" s="279"/>
      <c r="DP352" s="279"/>
      <c r="DQ352" s="279"/>
      <c r="DR352" s="279"/>
      <c r="DS352" s="279"/>
      <c r="DT352" s="279"/>
      <c r="DU352" s="279"/>
    </row>
    <row r="353" spans="39:125">
      <c r="AM353" s="288">
        <f t="shared" si="32"/>
        <v>0</v>
      </c>
      <c r="AN353" s="202" t="str">
        <f t="shared" si="31"/>
        <v>EMA--</v>
      </c>
      <c r="AO353" s="278"/>
      <c r="AP353" s="278"/>
      <c r="AQ353" s="278"/>
      <c r="AR353" s="278"/>
      <c r="AS353" s="278"/>
      <c r="AT353" s="278"/>
      <c r="AU353" s="278"/>
      <c r="AV353" s="278"/>
      <c r="AW353" s="278"/>
      <c r="AX353" s="278"/>
      <c r="AY353" s="278"/>
      <c r="AZ353" s="278"/>
      <c r="BA353" s="278"/>
      <c r="BB353" s="278"/>
      <c r="BC353" s="278"/>
      <c r="BD353" s="278"/>
      <c r="BE353" s="278"/>
      <c r="BF353" s="278"/>
      <c r="BG353" s="278"/>
      <c r="BH353" s="278"/>
      <c r="BI353" s="278"/>
      <c r="BJ353" s="278"/>
      <c r="BK353" s="278"/>
      <c r="BL353" s="278"/>
      <c r="BM353" s="278"/>
      <c r="BN353" s="278"/>
      <c r="BO353" s="278"/>
      <c r="BP353" s="278"/>
      <c r="BQ353" s="278"/>
      <c r="BR353" s="278"/>
      <c r="BS353" s="278"/>
      <c r="BT353" s="278"/>
      <c r="BU353" s="278"/>
      <c r="BV353" s="278"/>
      <c r="BW353" s="278"/>
      <c r="BX353" s="278"/>
      <c r="BY353" s="278"/>
      <c r="BZ353" s="278"/>
      <c r="CA353" s="278"/>
      <c r="CB353" s="278"/>
      <c r="CC353" s="278"/>
      <c r="CD353" s="278"/>
      <c r="CE353" s="278"/>
      <c r="CF353" s="278"/>
      <c r="CG353" s="278"/>
      <c r="CH353" s="278"/>
      <c r="CI353" s="278"/>
      <c r="CJ353" s="278"/>
      <c r="CK353" s="278"/>
      <c r="CL353" s="279"/>
      <c r="CM353" s="279"/>
      <c r="CN353" s="279"/>
      <c r="CO353" s="279"/>
      <c r="CP353" s="279"/>
      <c r="CQ353" s="279"/>
      <c r="CR353" s="279"/>
      <c r="CS353" s="279"/>
      <c r="CT353" s="279"/>
      <c r="CU353" s="279"/>
      <c r="CV353" s="279"/>
      <c r="CW353" s="279"/>
      <c r="CX353" s="279"/>
      <c r="CY353" s="279"/>
      <c r="CZ353" s="279"/>
      <c r="DA353" s="279"/>
      <c r="DB353" s="279"/>
      <c r="DC353" s="279"/>
      <c r="DD353" s="279"/>
      <c r="DE353" s="279"/>
      <c r="DF353" s="279"/>
      <c r="DG353" s="279"/>
      <c r="DH353" s="279"/>
      <c r="DI353" s="279"/>
      <c r="DJ353" s="279"/>
      <c r="DK353" s="279"/>
      <c r="DL353" s="279"/>
      <c r="DM353" s="279"/>
      <c r="DN353" s="279"/>
      <c r="DO353" s="279"/>
      <c r="DP353" s="279"/>
      <c r="DQ353" s="279"/>
      <c r="DR353" s="279"/>
      <c r="DS353" s="279"/>
      <c r="DT353" s="279"/>
      <c r="DU353" s="279"/>
    </row>
    <row r="354" spans="39:125">
      <c r="AM354" s="288">
        <f t="shared" si="32"/>
        <v>0</v>
      </c>
      <c r="AN354" s="202" t="str">
        <f t="shared" si="31"/>
        <v>EMA--</v>
      </c>
      <c r="AO354" s="278"/>
      <c r="AP354" s="278"/>
      <c r="AQ354" s="278"/>
      <c r="AR354" s="278"/>
      <c r="AS354" s="278"/>
      <c r="AT354" s="278"/>
      <c r="AU354" s="278"/>
      <c r="AV354" s="278"/>
      <c r="AW354" s="278"/>
      <c r="AX354" s="278"/>
      <c r="AY354" s="278"/>
      <c r="AZ354" s="278"/>
      <c r="BA354" s="278"/>
      <c r="BB354" s="278"/>
      <c r="BC354" s="278"/>
      <c r="BD354" s="278"/>
      <c r="BE354" s="278"/>
      <c r="BF354" s="278"/>
      <c r="BG354" s="278"/>
      <c r="BH354" s="278"/>
      <c r="BI354" s="278"/>
      <c r="BJ354" s="278"/>
      <c r="BK354" s="278"/>
      <c r="BL354" s="278"/>
      <c r="BM354" s="278"/>
      <c r="BN354" s="278"/>
      <c r="BO354" s="278"/>
      <c r="BP354" s="278"/>
      <c r="BQ354" s="278"/>
      <c r="BR354" s="278"/>
      <c r="BS354" s="278"/>
      <c r="BT354" s="278"/>
      <c r="BU354" s="278"/>
      <c r="BV354" s="278"/>
      <c r="BW354" s="278"/>
      <c r="BX354" s="278"/>
      <c r="BY354" s="278"/>
      <c r="BZ354" s="278"/>
      <c r="CA354" s="278"/>
      <c r="CB354" s="278"/>
      <c r="CC354" s="278"/>
      <c r="CD354" s="278"/>
      <c r="CE354" s="278"/>
      <c r="CF354" s="278"/>
      <c r="CG354" s="278"/>
      <c r="CH354" s="278"/>
      <c r="CI354" s="278"/>
      <c r="CJ354" s="278"/>
      <c r="CK354" s="278"/>
      <c r="CL354" s="279"/>
      <c r="CM354" s="279"/>
      <c r="CN354" s="279"/>
      <c r="CO354" s="279"/>
      <c r="CP354" s="279"/>
      <c r="CQ354" s="279"/>
      <c r="CR354" s="279"/>
      <c r="CS354" s="279"/>
      <c r="CT354" s="279"/>
      <c r="CU354" s="279"/>
      <c r="CV354" s="279"/>
      <c r="CW354" s="279"/>
      <c r="CX354" s="279"/>
      <c r="CY354" s="279"/>
      <c r="CZ354" s="279"/>
      <c r="DA354" s="279"/>
      <c r="DB354" s="279"/>
      <c r="DC354" s="279"/>
      <c r="DD354" s="279"/>
      <c r="DE354" s="279"/>
      <c r="DF354" s="279"/>
      <c r="DG354" s="279"/>
      <c r="DH354" s="279"/>
      <c r="DI354" s="279"/>
      <c r="DJ354" s="279"/>
      <c r="DK354" s="279"/>
      <c r="DL354" s="279"/>
      <c r="DM354" s="279"/>
      <c r="DN354" s="279"/>
      <c r="DO354" s="279"/>
      <c r="DP354" s="279"/>
      <c r="DQ354" s="279"/>
      <c r="DR354" s="279"/>
      <c r="DS354" s="279"/>
      <c r="DT354" s="279"/>
      <c r="DU354" s="279"/>
    </row>
    <row r="355" spans="39:125">
      <c r="AM355" s="288">
        <f t="shared" si="32"/>
        <v>0</v>
      </c>
      <c r="AN355" s="202" t="str">
        <f t="shared" si="31"/>
        <v>EMA--</v>
      </c>
      <c r="AO355" s="278"/>
      <c r="AP355" s="278"/>
      <c r="AQ355" s="278"/>
      <c r="AR355" s="278"/>
      <c r="AS355" s="278"/>
      <c r="AT355" s="278"/>
      <c r="AU355" s="278"/>
      <c r="AV355" s="278"/>
      <c r="AW355" s="278"/>
      <c r="AX355" s="278"/>
      <c r="AY355" s="278"/>
      <c r="AZ355" s="278"/>
      <c r="BA355" s="278"/>
      <c r="BB355" s="278"/>
      <c r="BC355" s="278"/>
      <c r="BD355" s="278"/>
      <c r="BE355" s="278"/>
      <c r="BF355" s="278"/>
      <c r="BG355" s="278"/>
      <c r="BH355" s="278"/>
      <c r="BI355" s="278"/>
      <c r="BJ355" s="278"/>
      <c r="BK355" s="278"/>
      <c r="BL355" s="278"/>
      <c r="BM355" s="278"/>
      <c r="BN355" s="278"/>
      <c r="BO355" s="278"/>
      <c r="BP355" s="278"/>
      <c r="BQ355" s="278"/>
      <c r="BR355" s="278"/>
      <c r="BS355" s="278"/>
      <c r="BT355" s="278"/>
      <c r="BU355" s="278"/>
      <c r="BV355" s="278"/>
      <c r="BW355" s="278"/>
      <c r="BX355" s="278"/>
      <c r="BY355" s="278"/>
      <c r="BZ355" s="278"/>
      <c r="CA355" s="278"/>
      <c r="CB355" s="278"/>
      <c r="CC355" s="278"/>
      <c r="CD355" s="278"/>
      <c r="CE355" s="278"/>
      <c r="CF355" s="278"/>
      <c r="CG355" s="278"/>
      <c r="CH355" s="278"/>
      <c r="CI355" s="278"/>
      <c r="CJ355" s="278"/>
      <c r="CK355" s="278"/>
      <c r="CL355" s="279"/>
      <c r="CM355" s="279"/>
      <c r="CN355" s="279"/>
      <c r="CO355" s="279"/>
      <c r="CP355" s="279"/>
      <c r="CQ355" s="279"/>
      <c r="CR355" s="279"/>
      <c r="CS355" s="279"/>
      <c r="CT355" s="279"/>
      <c r="CU355" s="279"/>
      <c r="CV355" s="279"/>
      <c r="CW355" s="279"/>
      <c r="CX355" s="279"/>
      <c r="CY355" s="279"/>
      <c r="CZ355" s="279"/>
      <c r="DA355" s="279"/>
      <c r="DB355" s="279"/>
      <c r="DC355" s="279"/>
      <c r="DD355" s="279"/>
      <c r="DE355" s="279"/>
      <c r="DF355" s="279"/>
      <c r="DG355" s="279"/>
      <c r="DH355" s="279"/>
      <c r="DI355" s="279"/>
      <c r="DJ355" s="279"/>
      <c r="DK355" s="279"/>
      <c r="DL355" s="279"/>
      <c r="DM355" s="279"/>
      <c r="DN355" s="279"/>
      <c r="DO355" s="279"/>
      <c r="DP355" s="279"/>
      <c r="DQ355" s="279"/>
      <c r="DR355" s="279"/>
      <c r="DS355" s="279"/>
      <c r="DT355" s="279"/>
      <c r="DU355" s="279"/>
    </row>
    <row r="356" spans="39:125">
      <c r="AM356" s="288">
        <f t="shared" si="32"/>
        <v>0</v>
      </c>
      <c r="AN356" s="202" t="str">
        <f t="shared" si="31"/>
        <v>EMA--</v>
      </c>
      <c r="AO356" s="278"/>
      <c r="AP356" s="278"/>
      <c r="AQ356" s="278"/>
      <c r="AR356" s="278"/>
      <c r="AS356" s="278"/>
      <c r="AT356" s="278"/>
      <c r="AU356" s="278"/>
      <c r="AV356" s="278"/>
      <c r="AW356" s="278"/>
      <c r="AX356" s="278"/>
      <c r="AY356" s="278"/>
      <c r="AZ356" s="278"/>
      <c r="BA356" s="278"/>
      <c r="BB356" s="278"/>
      <c r="BC356" s="278"/>
      <c r="BD356" s="278"/>
      <c r="BE356" s="278"/>
      <c r="BF356" s="278"/>
      <c r="BG356" s="278"/>
      <c r="BH356" s="278"/>
      <c r="BI356" s="278"/>
      <c r="BJ356" s="278"/>
      <c r="BK356" s="278"/>
      <c r="BL356" s="278"/>
      <c r="BM356" s="278"/>
      <c r="BN356" s="278"/>
      <c r="BO356" s="278"/>
      <c r="BP356" s="278"/>
      <c r="BQ356" s="278"/>
      <c r="BR356" s="278"/>
      <c r="BS356" s="278"/>
      <c r="BT356" s="278"/>
      <c r="BU356" s="278"/>
      <c r="BV356" s="278"/>
      <c r="BW356" s="278"/>
      <c r="BX356" s="278"/>
      <c r="BY356" s="278"/>
      <c r="BZ356" s="278"/>
      <c r="CA356" s="278"/>
      <c r="CB356" s="278"/>
      <c r="CC356" s="278"/>
      <c r="CD356" s="278"/>
      <c r="CE356" s="278"/>
      <c r="CF356" s="278"/>
      <c r="CG356" s="278"/>
      <c r="CH356" s="278"/>
      <c r="CI356" s="278"/>
      <c r="CJ356" s="278"/>
      <c r="CK356" s="278"/>
      <c r="CL356" s="279"/>
      <c r="CM356" s="279"/>
      <c r="CN356" s="279"/>
      <c r="CO356" s="279"/>
      <c r="CP356" s="279"/>
      <c r="CQ356" s="279"/>
      <c r="CR356" s="279"/>
      <c r="CS356" s="279"/>
      <c r="CT356" s="279"/>
      <c r="CU356" s="279"/>
      <c r="CV356" s="279"/>
      <c r="CW356" s="279"/>
      <c r="CX356" s="279"/>
      <c r="CY356" s="279"/>
      <c r="CZ356" s="279"/>
      <c r="DA356" s="279"/>
      <c r="DB356" s="279"/>
      <c r="DC356" s="279"/>
      <c r="DD356" s="279"/>
      <c r="DE356" s="279"/>
      <c r="DF356" s="279"/>
      <c r="DG356" s="279"/>
      <c r="DH356" s="279"/>
      <c r="DI356" s="279"/>
      <c r="DJ356" s="279"/>
      <c r="DK356" s="279"/>
      <c r="DL356" s="279"/>
      <c r="DM356" s="279"/>
      <c r="DN356" s="279"/>
      <c r="DO356" s="279"/>
      <c r="DP356" s="279"/>
      <c r="DQ356" s="279"/>
      <c r="DR356" s="279"/>
      <c r="DS356" s="279"/>
      <c r="DT356" s="279"/>
      <c r="DU356" s="279"/>
    </row>
    <row r="357" spans="39:125">
      <c r="AM357" s="288">
        <f t="shared" si="32"/>
        <v>0</v>
      </c>
      <c r="AN357" s="202" t="str">
        <f t="shared" si="31"/>
        <v>EMA--</v>
      </c>
      <c r="AO357" s="278"/>
      <c r="AP357" s="278"/>
      <c r="AQ357" s="278"/>
      <c r="AR357" s="278"/>
      <c r="AS357" s="278"/>
      <c r="AT357" s="278"/>
      <c r="AU357" s="278"/>
      <c r="AV357" s="278"/>
      <c r="AW357" s="278"/>
      <c r="AX357" s="278"/>
      <c r="AY357" s="278"/>
      <c r="AZ357" s="278"/>
      <c r="BA357" s="278"/>
      <c r="BB357" s="278"/>
      <c r="BC357" s="278"/>
      <c r="BD357" s="278"/>
      <c r="BE357" s="278"/>
      <c r="BF357" s="278"/>
      <c r="BG357" s="278"/>
      <c r="BH357" s="278"/>
      <c r="BI357" s="278"/>
      <c r="BJ357" s="278"/>
      <c r="BK357" s="278"/>
      <c r="BL357" s="278"/>
      <c r="BM357" s="278"/>
      <c r="BN357" s="278"/>
      <c r="BO357" s="278"/>
      <c r="BP357" s="278"/>
      <c r="BQ357" s="278"/>
      <c r="BR357" s="278"/>
      <c r="BS357" s="278"/>
      <c r="BT357" s="278"/>
      <c r="BU357" s="278"/>
      <c r="BV357" s="278"/>
      <c r="BW357" s="278"/>
      <c r="BX357" s="278"/>
      <c r="BY357" s="278"/>
      <c r="BZ357" s="278"/>
      <c r="CA357" s="278"/>
      <c r="CB357" s="278"/>
      <c r="CC357" s="278"/>
      <c r="CD357" s="278"/>
      <c r="CE357" s="278"/>
      <c r="CF357" s="278"/>
      <c r="CG357" s="278"/>
      <c r="CH357" s="278"/>
      <c r="CI357" s="278"/>
      <c r="CJ357" s="278"/>
      <c r="CK357" s="278"/>
      <c r="CL357" s="279"/>
      <c r="CM357" s="279"/>
      <c r="CN357" s="279"/>
      <c r="CO357" s="279"/>
      <c r="CP357" s="279"/>
      <c r="CQ357" s="279"/>
      <c r="CR357" s="279"/>
      <c r="CS357" s="279"/>
      <c r="CT357" s="279"/>
      <c r="CU357" s="279"/>
      <c r="CV357" s="279"/>
      <c r="CW357" s="279"/>
      <c r="CX357" s="279"/>
      <c r="CY357" s="279"/>
      <c r="CZ357" s="279"/>
      <c r="DA357" s="279"/>
      <c r="DB357" s="279"/>
      <c r="DC357" s="279"/>
      <c r="DD357" s="279"/>
      <c r="DE357" s="279"/>
      <c r="DF357" s="279"/>
      <c r="DG357" s="279"/>
      <c r="DH357" s="279"/>
      <c r="DI357" s="279"/>
      <c r="DJ357" s="279"/>
      <c r="DK357" s="279"/>
      <c r="DL357" s="279"/>
      <c r="DM357" s="279"/>
      <c r="DN357" s="279"/>
      <c r="DO357" s="279"/>
      <c r="DP357" s="279"/>
      <c r="DQ357" s="279"/>
      <c r="DR357" s="279"/>
      <c r="DS357" s="279"/>
      <c r="DT357" s="279"/>
      <c r="DU357" s="279"/>
    </row>
    <row r="358" spans="39:125">
      <c r="AM358" s="288">
        <f t="shared" si="32"/>
        <v>0</v>
      </c>
      <c r="AN358" s="202" t="str">
        <f t="shared" si="31"/>
        <v>EMA--</v>
      </c>
      <c r="AO358" s="278"/>
      <c r="AP358" s="278"/>
      <c r="AQ358" s="278"/>
      <c r="AR358" s="278"/>
      <c r="AS358" s="278"/>
      <c r="AT358" s="278"/>
      <c r="AU358" s="278"/>
      <c r="AV358" s="278"/>
      <c r="AW358" s="278"/>
      <c r="AX358" s="278"/>
      <c r="AY358" s="278"/>
      <c r="AZ358" s="278"/>
      <c r="BA358" s="278"/>
      <c r="BB358" s="278"/>
      <c r="BC358" s="278"/>
      <c r="BD358" s="278"/>
      <c r="BE358" s="278"/>
      <c r="BF358" s="278"/>
      <c r="BG358" s="278"/>
      <c r="BH358" s="278"/>
      <c r="BI358" s="278"/>
      <c r="BJ358" s="278"/>
      <c r="BK358" s="278"/>
      <c r="BL358" s="278"/>
      <c r="BM358" s="278"/>
      <c r="BN358" s="278"/>
      <c r="BO358" s="278"/>
      <c r="BP358" s="278"/>
      <c r="BQ358" s="278"/>
      <c r="BR358" s="278"/>
      <c r="BS358" s="278"/>
      <c r="BT358" s="278"/>
      <c r="BU358" s="278"/>
      <c r="BV358" s="278"/>
      <c r="BW358" s="278"/>
      <c r="BX358" s="278"/>
      <c r="BY358" s="278"/>
      <c r="BZ358" s="278"/>
      <c r="CA358" s="278"/>
      <c r="CB358" s="278"/>
      <c r="CC358" s="278"/>
      <c r="CD358" s="278"/>
      <c r="CE358" s="278"/>
      <c r="CF358" s="278"/>
      <c r="CG358" s="278"/>
      <c r="CH358" s="278"/>
      <c r="CI358" s="278"/>
      <c r="CJ358" s="278"/>
      <c r="CK358" s="278"/>
      <c r="CL358" s="279"/>
      <c r="CM358" s="279"/>
      <c r="CN358" s="279"/>
      <c r="CO358" s="279"/>
      <c r="CP358" s="279"/>
      <c r="CQ358" s="279"/>
      <c r="CR358" s="279"/>
      <c r="CS358" s="279"/>
      <c r="CT358" s="279"/>
      <c r="CU358" s="279"/>
      <c r="CV358" s="279"/>
      <c r="CW358" s="279"/>
      <c r="CX358" s="279"/>
      <c r="CY358" s="279"/>
      <c r="CZ358" s="279"/>
      <c r="DA358" s="279"/>
      <c r="DB358" s="279"/>
      <c r="DC358" s="279"/>
      <c r="DD358" s="279"/>
      <c r="DE358" s="279"/>
      <c r="DF358" s="279"/>
      <c r="DG358" s="279"/>
      <c r="DH358" s="279"/>
      <c r="DI358" s="279"/>
      <c r="DJ358" s="279"/>
      <c r="DK358" s="279"/>
      <c r="DL358" s="279"/>
      <c r="DM358" s="279"/>
      <c r="DN358" s="279"/>
      <c r="DO358" s="279"/>
      <c r="DP358" s="279"/>
      <c r="DQ358" s="279"/>
      <c r="DR358" s="279"/>
      <c r="DS358" s="279"/>
      <c r="DT358" s="279"/>
      <c r="DU358" s="279"/>
    </row>
    <row r="359" spans="39:125">
      <c r="AM359" s="288">
        <f t="shared" si="32"/>
        <v>0</v>
      </c>
      <c r="AN359" s="202" t="str">
        <f t="shared" si="31"/>
        <v>EMA--</v>
      </c>
      <c r="AO359" s="278"/>
      <c r="AP359" s="278"/>
      <c r="AQ359" s="278"/>
      <c r="AR359" s="278"/>
      <c r="AS359" s="278"/>
      <c r="AT359" s="278"/>
      <c r="AU359" s="278"/>
      <c r="AV359" s="278"/>
      <c r="AW359" s="278"/>
      <c r="AX359" s="278"/>
      <c r="AY359" s="278"/>
      <c r="AZ359" s="278"/>
      <c r="BA359" s="278"/>
      <c r="BB359" s="278"/>
      <c r="BC359" s="278"/>
      <c r="BD359" s="278"/>
      <c r="BE359" s="278"/>
      <c r="BF359" s="278"/>
      <c r="BG359" s="278"/>
      <c r="BH359" s="278"/>
      <c r="BI359" s="278"/>
      <c r="BJ359" s="278"/>
      <c r="BK359" s="278"/>
      <c r="BL359" s="278"/>
      <c r="BM359" s="278"/>
      <c r="BN359" s="278"/>
      <c r="BO359" s="278"/>
      <c r="BP359" s="278"/>
      <c r="BQ359" s="278"/>
      <c r="BR359" s="278"/>
      <c r="BS359" s="278"/>
      <c r="BT359" s="278"/>
      <c r="BU359" s="278"/>
      <c r="BV359" s="278"/>
      <c r="BW359" s="278"/>
      <c r="BX359" s="278"/>
      <c r="BY359" s="278"/>
      <c r="BZ359" s="278"/>
      <c r="CA359" s="278"/>
      <c r="CB359" s="278"/>
      <c r="CC359" s="278"/>
      <c r="CD359" s="278"/>
      <c r="CE359" s="278"/>
      <c r="CF359" s="278"/>
      <c r="CG359" s="278"/>
      <c r="CH359" s="278"/>
      <c r="CI359" s="278"/>
      <c r="CJ359" s="278"/>
      <c r="CK359" s="278"/>
      <c r="CL359" s="279"/>
      <c r="CM359" s="279"/>
      <c r="CN359" s="279"/>
      <c r="CO359" s="279"/>
      <c r="CP359" s="279"/>
      <c r="CQ359" s="279"/>
      <c r="CR359" s="279"/>
      <c r="CS359" s="279"/>
      <c r="CT359" s="279"/>
      <c r="CU359" s="279"/>
      <c r="CV359" s="279"/>
      <c r="CW359" s="279"/>
      <c r="CX359" s="279"/>
      <c r="CY359" s="279"/>
      <c r="CZ359" s="279"/>
      <c r="DA359" s="279"/>
      <c r="DB359" s="279"/>
      <c r="DC359" s="279"/>
      <c r="DD359" s="279"/>
      <c r="DE359" s="279"/>
      <c r="DF359" s="279"/>
      <c r="DG359" s="279"/>
      <c r="DH359" s="279"/>
      <c r="DI359" s="279"/>
      <c r="DJ359" s="279"/>
      <c r="DK359" s="279"/>
      <c r="DL359" s="279"/>
      <c r="DM359" s="279"/>
      <c r="DN359" s="279"/>
      <c r="DO359" s="279"/>
      <c r="DP359" s="279"/>
      <c r="DQ359" s="279"/>
      <c r="DR359" s="279"/>
      <c r="DS359" s="279"/>
      <c r="DT359" s="279"/>
      <c r="DU359" s="279"/>
    </row>
    <row r="360" spans="39:125">
      <c r="AM360" s="288">
        <f t="shared" si="32"/>
        <v>0</v>
      </c>
      <c r="AN360" s="202" t="str">
        <f t="shared" si="31"/>
        <v>EMA--</v>
      </c>
      <c r="AO360" s="278"/>
      <c r="AP360" s="278"/>
      <c r="AQ360" s="278"/>
      <c r="AR360" s="278"/>
      <c r="AS360" s="278"/>
      <c r="AT360" s="278"/>
      <c r="AU360" s="278"/>
      <c r="AV360" s="278"/>
      <c r="AW360" s="278"/>
      <c r="AX360" s="278"/>
      <c r="AY360" s="278"/>
      <c r="AZ360" s="278"/>
      <c r="BA360" s="278"/>
      <c r="BB360" s="278"/>
      <c r="BC360" s="278"/>
      <c r="BD360" s="278"/>
      <c r="BE360" s="278"/>
      <c r="BF360" s="278"/>
      <c r="BG360" s="278"/>
      <c r="BH360" s="278"/>
      <c r="BI360" s="278"/>
      <c r="BJ360" s="278"/>
      <c r="BK360" s="278"/>
      <c r="BL360" s="278"/>
      <c r="BM360" s="278"/>
      <c r="BN360" s="278"/>
      <c r="BO360" s="278"/>
      <c r="BP360" s="278"/>
      <c r="BQ360" s="278"/>
      <c r="BR360" s="278"/>
      <c r="BS360" s="278"/>
      <c r="BT360" s="278"/>
      <c r="BU360" s="278"/>
      <c r="BV360" s="278"/>
      <c r="BW360" s="278"/>
      <c r="BX360" s="278"/>
      <c r="BY360" s="278"/>
      <c r="BZ360" s="278"/>
      <c r="CA360" s="278"/>
      <c r="CB360" s="278"/>
      <c r="CC360" s="278"/>
      <c r="CD360" s="278"/>
      <c r="CE360" s="278"/>
      <c r="CF360" s="278"/>
      <c r="CG360" s="278"/>
      <c r="CH360" s="278"/>
      <c r="CI360" s="278"/>
      <c r="CJ360" s="278"/>
      <c r="CK360" s="278"/>
      <c r="CL360" s="279"/>
      <c r="CM360" s="279"/>
      <c r="CN360" s="279"/>
      <c r="CO360" s="279"/>
      <c r="CP360" s="279"/>
      <c r="CQ360" s="279"/>
      <c r="CR360" s="279"/>
      <c r="CS360" s="279"/>
      <c r="CT360" s="279"/>
      <c r="CU360" s="279"/>
      <c r="CV360" s="279"/>
      <c r="CW360" s="279"/>
      <c r="CX360" s="279"/>
      <c r="CY360" s="279"/>
      <c r="CZ360" s="279"/>
      <c r="DA360" s="279"/>
      <c r="DB360" s="279"/>
      <c r="DC360" s="279"/>
      <c r="DD360" s="279"/>
      <c r="DE360" s="279"/>
      <c r="DF360" s="279"/>
      <c r="DG360" s="279"/>
      <c r="DH360" s="279"/>
      <c r="DI360" s="279"/>
      <c r="DJ360" s="279"/>
      <c r="DK360" s="279"/>
      <c r="DL360" s="279"/>
      <c r="DM360" s="279"/>
      <c r="DN360" s="279"/>
      <c r="DO360" s="279"/>
      <c r="DP360" s="279"/>
      <c r="DQ360" s="279"/>
      <c r="DR360" s="279"/>
      <c r="DS360" s="279"/>
      <c r="DT360" s="279"/>
      <c r="DU360" s="279"/>
    </row>
    <row r="361" spans="39:125">
      <c r="AM361" s="288">
        <f t="shared" si="32"/>
        <v>0</v>
      </c>
      <c r="AN361" s="202" t="str">
        <f t="shared" si="31"/>
        <v>EMA--</v>
      </c>
      <c r="AO361" s="278"/>
      <c r="AP361" s="278"/>
      <c r="AQ361" s="278"/>
      <c r="AR361" s="278"/>
      <c r="AS361" s="278"/>
      <c r="AT361" s="278"/>
      <c r="AU361" s="278"/>
      <c r="AV361" s="278"/>
      <c r="AW361" s="278"/>
      <c r="AX361" s="278"/>
      <c r="AY361" s="278"/>
      <c r="AZ361" s="278"/>
      <c r="BA361" s="278"/>
      <c r="BB361" s="278"/>
      <c r="BC361" s="278"/>
      <c r="BD361" s="278"/>
      <c r="BE361" s="278"/>
      <c r="BF361" s="278"/>
      <c r="BG361" s="278"/>
      <c r="BH361" s="278"/>
      <c r="BI361" s="278"/>
      <c r="BJ361" s="278"/>
      <c r="BK361" s="278"/>
      <c r="BL361" s="278"/>
      <c r="BM361" s="278"/>
      <c r="BN361" s="278"/>
      <c r="BO361" s="278"/>
      <c r="BP361" s="278"/>
      <c r="BQ361" s="278"/>
      <c r="BR361" s="278"/>
      <c r="BS361" s="278"/>
      <c r="BT361" s="278"/>
      <c r="BU361" s="278"/>
      <c r="BV361" s="278"/>
      <c r="BW361" s="278"/>
      <c r="BX361" s="278"/>
      <c r="BY361" s="278"/>
      <c r="BZ361" s="278"/>
      <c r="CA361" s="278"/>
      <c r="CB361" s="278"/>
      <c r="CC361" s="278"/>
      <c r="CD361" s="278"/>
      <c r="CE361" s="278"/>
      <c r="CF361" s="278"/>
      <c r="CG361" s="278"/>
      <c r="CH361" s="278"/>
      <c r="CI361" s="278"/>
      <c r="CJ361" s="278"/>
      <c r="CK361" s="278"/>
      <c r="CL361" s="279"/>
      <c r="CM361" s="279"/>
      <c r="CN361" s="279"/>
      <c r="CO361" s="279"/>
      <c r="CP361" s="279"/>
      <c r="CQ361" s="279"/>
      <c r="CR361" s="279"/>
      <c r="CS361" s="279"/>
      <c r="CT361" s="279"/>
      <c r="CU361" s="279"/>
      <c r="CV361" s="279"/>
      <c r="CW361" s="279"/>
      <c r="CX361" s="279"/>
      <c r="CY361" s="279"/>
      <c r="CZ361" s="279"/>
      <c r="DA361" s="279"/>
      <c r="DB361" s="279"/>
      <c r="DC361" s="279"/>
      <c r="DD361" s="279"/>
      <c r="DE361" s="279"/>
      <c r="DF361" s="279"/>
      <c r="DG361" s="279"/>
      <c r="DH361" s="279"/>
      <c r="DI361" s="279"/>
      <c r="DJ361" s="279"/>
      <c r="DK361" s="279"/>
      <c r="DL361" s="279"/>
      <c r="DM361" s="279"/>
      <c r="DN361" s="279"/>
      <c r="DO361" s="279"/>
      <c r="DP361" s="279"/>
      <c r="DQ361" s="279"/>
      <c r="DR361" s="279"/>
      <c r="DS361" s="279"/>
      <c r="DT361" s="279"/>
      <c r="DU361" s="279"/>
    </row>
    <row r="362" spans="39:125">
      <c r="AM362" s="288">
        <f t="shared" si="32"/>
        <v>0</v>
      </c>
      <c r="AN362" s="202" t="str">
        <f t="shared" si="31"/>
        <v>EMA--</v>
      </c>
      <c r="AO362" s="278"/>
      <c r="AP362" s="278"/>
      <c r="AQ362" s="278"/>
      <c r="AR362" s="278"/>
      <c r="AS362" s="278"/>
      <c r="AT362" s="278"/>
      <c r="AU362" s="278"/>
      <c r="AV362" s="278"/>
      <c r="AW362" s="278"/>
      <c r="AX362" s="278"/>
      <c r="AY362" s="278"/>
      <c r="AZ362" s="278"/>
      <c r="BA362" s="278"/>
      <c r="BB362" s="278"/>
      <c r="BC362" s="278"/>
      <c r="BD362" s="278"/>
      <c r="BE362" s="278"/>
      <c r="BF362" s="278"/>
      <c r="BG362" s="278"/>
      <c r="BH362" s="278"/>
      <c r="BI362" s="278"/>
      <c r="BJ362" s="278"/>
      <c r="BK362" s="278"/>
      <c r="BL362" s="278"/>
      <c r="BM362" s="278"/>
      <c r="BN362" s="278"/>
      <c r="BO362" s="278"/>
      <c r="BP362" s="278"/>
      <c r="BQ362" s="278"/>
      <c r="BR362" s="278"/>
      <c r="BS362" s="278"/>
      <c r="BT362" s="278"/>
      <c r="BU362" s="278"/>
      <c r="BV362" s="278"/>
      <c r="BW362" s="278"/>
      <c r="BX362" s="278"/>
      <c r="BY362" s="278"/>
      <c r="BZ362" s="278"/>
      <c r="CA362" s="278"/>
      <c r="CB362" s="278"/>
      <c r="CC362" s="278"/>
      <c r="CD362" s="278"/>
      <c r="CE362" s="278"/>
      <c r="CF362" s="278"/>
      <c r="CG362" s="278"/>
      <c r="CH362" s="278"/>
      <c r="CI362" s="278"/>
      <c r="CJ362" s="278"/>
      <c r="CK362" s="278"/>
      <c r="CL362" s="279"/>
      <c r="CM362" s="279"/>
      <c r="CN362" s="279"/>
      <c r="CO362" s="279"/>
      <c r="CP362" s="279"/>
      <c r="CQ362" s="279"/>
      <c r="CR362" s="279"/>
      <c r="CS362" s="279"/>
      <c r="CT362" s="279"/>
      <c r="CU362" s="279"/>
      <c r="CV362" s="279"/>
      <c r="CW362" s="279"/>
      <c r="CX362" s="279"/>
      <c r="CY362" s="279"/>
      <c r="CZ362" s="279"/>
      <c r="DA362" s="279"/>
      <c r="DB362" s="279"/>
      <c r="DC362" s="279"/>
      <c r="DD362" s="279"/>
      <c r="DE362" s="279"/>
      <c r="DF362" s="279"/>
      <c r="DG362" s="279"/>
      <c r="DH362" s="279"/>
      <c r="DI362" s="279"/>
      <c r="DJ362" s="279"/>
      <c r="DK362" s="279"/>
      <c r="DL362" s="279"/>
      <c r="DM362" s="279"/>
      <c r="DN362" s="279"/>
      <c r="DO362" s="279"/>
      <c r="DP362" s="279"/>
      <c r="DQ362" s="279"/>
      <c r="DR362" s="279"/>
      <c r="DS362" s="279"/>
      <c r="DT362" s="279"/>
      <c r="DU362" s="279"/>
    </row>
    <row r="363" spans="39:125">
      <c r="AM363" s="288">
        <f t="shared" si="32"/>
        <v>0</v>
      </c>
      <c r="AN363" s="202" t="str">
        <f t="shared" si="31"/>
        <v>EMA--</v>
      </c>
      <c r="AO363" s="278"/>
      <c r="AP363" s="278"/>
      <c r="AQ363" s="278"/>
      <c r="AR363" s="278"/>
      <c r="AS363" s="278"/>
      <c r="AT363" s="278"/>
      <c r="AU363" s="278"/>
      <c r="AV363" s="278"/>
      <c r="AW363" s="278"/>
      <c r="AX363" s="278"/>
      <c r="AY363" s="278"/>
      <c r="AZ363" s="278"/>
      <c r="BA363" s="278"/>
      <c r="BB363" s="278"/>
      <c r="BC363" s="278"/>
      <c r="BD363" s="278"/>
      <c r="BE363" s="278"/>
      <c r="BF363" s="278"/>
      <c r="BG363" s="278"/>
      <c r="BH363" s="278"/>
      <c r="BI363" s="278"/>
      <c r="BJ363" s="278"/>
      <c r="BK363" s="278"/>
      <c r="BL363" s="278"/>
      <c r="BM363" s="278"/>
      <c r="BN363" s="278"/>
      <c r="BO363" s="278"/>
      <c r="BP363" s="278"/>
      <c r="BQ363" s="278"/>
      <c r="BR363" s="278"/>
      <c r="BS363" s="278"/>
      <c r="BT363" s="278"/>
      <c r="BU363" s="278"/>
      <c r="BV363" s="278"/>
      <c r="BW363" s="278"/>
      <c r="BX363" s="278"/>
      <c r="BY363" s="278"/>
      <c r="BZ363" s="278"/>
      <c r="CA363" s="278"/>
      <c r="CB363" s="278"/>
      <c r="CC363" s="278"/>
      <c r="CD363" s="278"/>
      <c r="CE363" s="278"/>
      <c r="CF363" s="278"/>
      <c r="CG363" s="278"/>
      <c r="CH363" s="278"/>
      <c r="CI363" s="278"/>
      <c r="CJ363" s="278"/>
      <c r="CK363" s="278"/>
      <c r="CL363" s="279"/>
      <c r="CM363" s="279"/>
      <c r="CN363" s="279"/>
      <c r="CO363" s="279"/>
      <c r="CP363" s="279"/>
      <c r="CQ363" s="279"/>
      <c r="CR363" s="279"/>
      <c r="CS363" s="279"/>
      <c r="CT363" s="279"/>
      <c r="CU363" s="279"/>
      <c r="CV363" s="279"/>
      <c r="CW363" s="279"/>
      <c r="CX363" s="279"/>
      <c r="CY363" s="279"/>
      <c r="CZ363" s="279"/>
      <c r="DA363" s="279"/>
      <c r="DB363" s="279"/>
      <c r="DC363" s="279"/>
      <c r="DD363" s="279"/>
      <c r="DE363" s="279"/>
      <c r="DF363" s="279"/>
      <c r="DG363" s="279"/>
      <c r="DH363" s="279"/>
      <c r="DI363" s="279"/>
      <c r="DJ363" s="279"/>
      <c r="DK363" s="279"/>
      <c r="DL363" s="279"/>
      <c r="DM363" s="279"/>
      <c r="DN363" s="279"/>
      <c r="DO363" s="279"/>
      <c r="DP363" s="279"/>
      <c r="DQ363" s="279"/>
      <c r="DR363" s="279"/>
      <c r="DS363" s="279"/>
      <c r="DT363" s="279"/>
      <c r="DU363" s="279"/>
    </row>
    <row r="364" spans="39:125">
      <c r="AM364" s="288">
        <f t="shared" si="32"/>
        <v>0</v>
      </c>
      <c r="AN364" s="202" t="str">
        <f t="shared" si="31"/>
        <v>EMA--</v>
      </c>
      <c r="AO364" s="278"/>
      <c r="AP364" s="278"/>
      <c r="AQ364" s="278"/>
      <c r="AR364" s="278"/>
      <c r="AS364" s="278"/>
      <c r="AT364" s="278"/>
      <c r="AU364" s="278"/>
      <c r="AV364" s="278"/>
      <c r="AW364" s="278"/>
      <c r="AX364" s="278"/>
      <c r="AY364" s="278"/>
      <c r="AZ364" s="278"/>
      <c r="BA364" s="278"/>
      <c r="BB364" s="278"/>
      <c r="BC364" s="278"/>
      <c r="BD364" s="278"/>
      <c r="BE364" s="278"/>
      <c r="BF364" s="278"/>
      <c r="BG364" s="278"/>
      <c r="BH364" s="278"/>
      <c r="BI364" s="278"/>
      <c r="BJ364" s="278"/>
      <c r="BK364" s="278"/>
      <c r="BL364" s="278"/>
      <c r="BM364" s="278"/>
      <c r="BN364" s="278"/>
      <c r="BO364" s="278"/>
      <c r="BP364" s="278"/>
      <c r="BQ364" s="278"/>
      <c r="BR364" s="278"/>
      <c r="BS364" s="278"/>
      <c r="BT364" s="278"/>
      <c r="BU364" s="278"/>
      <c r="BV364" s="278"/>
      <c r="BW364" s="278"/>
      <c r="BX364" s="278"/>
      <c r="BY364" s="278"/>
      <c r="BZ364" s="278"/>
      <c r="CA364" s="278"/>
      <c r="CB364" s="278"/>
      <c r="CC364" s="278"/>
      <c r="CD364" s="278"/>
      <c r="CE364" s="278"/>
      <c r="CF364" s="278"/>
      <c r="CG364" s="278"/>
      <c r="CH364" s="278"/>
      <c r="CI364" s="278"/>
      <c r="CJ364" s="278"/>
      <c r="CK364" s="278"/>
      <c r="CL364" s="279"/>
      <c r="CM364" s="279"/>
      <c r="CN364" s="279"/>
      <c r="CO364" s="279"/>
      <c r="CP364" s="279"/>
      <c r="CQ364" s="279"/>
      <c r="CR364" s="279"/>
      <c r="CS364" s="279"/>
      <c r="CT364" s="279"/>
      <c r="CU364" s="279"/>
      <c r="CV364" s="279"/>
      <c r="CW364" s="279"/>
      <c r="CX364" s="279"/>
      <c r="CY364" s="279"/>
      <c r="CZ364" s="279"/>
      <c r="DA364" s="279"/>
      <c r="DB364" s="279"/>
      <c r="DC364" s="279"/>
      <c r="DD364" s="279"/>
      <c r="DE364" s="279"/>
      <c r="DF364" s="279"/>
      <c r="DG364" s="279"/>
      <c r="DH364" s="279"/>
      <c r="DI364" s="279"/>
      <c r="DJ364" s="279"/>
      <c r="DK364" s="279"/>
      <c r="DL364" s="279"/>
      <c r="DM364" s="279"/>
      <c r="DN364" s="279"/>
      <c r="DO364" s="279"/>
      <c r="DP364" s="279"/>
      <c r="DQ364" s="279"/>
      <c r="DR364" s="279"/>
      <c r="DS364" s="279"/>
      <c r="DT364" s="279"/>
      <c r="DU364" s="279"/>
    </row>
    <row r="365" spans="39:125">
      <c r="AM365" s="288">
        <f t="shared" si="32"/>
        <v>0</v>
      </c>
      <c r="AN365" s="202" t="str">
        <f t="shared" si="31"/>
        <v>EMA--</v>
      </c>
      <c r="AO365" s="278"/>
      <c r="AP365" s="278"/>
      <c r="AQ365" s="278"/>
      <c r="AR365" s="278"/>
      <c r="AS365" s="278"/>
      <c r="AT365" s="278"/>
      <c r="AU365" s="278"/>
      <c r="AV365" s="278"/>
      <c r="AW365" s="278"/>
      <c r="AX365" s="278"/>
      <c r="AY365" s="278"/>
      <c r="AZ365" s="278"/>
      <c r="BA365" s="278"/>
      <c r="BB365" s="278"/>
      <c r="BC365" s="278"/>
      <c r="BD365" s="278"/>
      <c r="BE365" s="278"/>
      <c r="BF365" s="278"/>
      <c r="BG365" s="278"/>
      <c r="BH365" s="278"/>
      <c r="BI365" s="278"/>
      <c r="BJ365" s="278"/>
      <c r="BK365" s="278"/>
      <c r="BL365" s="278"/>
      <c r="BM365" s="278"/>
      <c r="BN365" s="278"/>
      <c r="BO365" s="278"/>
      <c r="BP365" s="278"/>
      <c r="BQ365" s="278"/>
      <c r="BR365" s="278"/>
      <c r="BS365" s="278"/>
      <c r="BT365" s="278"/>
      <c r="BU365" s="278"/>
      <c r="BV365" s="278"/>
      <c r="BW365" s="278"/>
      <c r="BX365" s="278"/>
      <c r="BY365" s="278"/>
      <c r="BZ365" s="278"/>
      <c r="CA365" s="278"/>
      <c r="CB365" s="278"/>
      <c r="CC365" s="278"/>
      <c r="CD365" s="278"/>
      <c r="CE365" s="278"/>
      <c r="CF365" s="278"/>
      <c r="CG365" s="278"/>
      <c r="CH365" s="278"/>
      <c r="CI365" s="278"/>
      <c r="CJ365" s="278"/>
      <c r="CK365" s="278"/>
      <c r="CL365" s="279"/>
      <c r="CM365" s="279"/>
      <c r="CN365" s="279"/>
      <c r="CO365" s="279"/>
      <c r="CP365" s="279"/>
      <c r="CQ365" s="279"/>
      <c r="CR365" s="279"/>
      <c r="CS365" s="279"/>
      <c r="CT365" s="279"/>
      <c r="CU365" s="279"/>
      <c r="CV365" s="279"/>
      <c r="CW365" s="279"/>
      <c r="CX365" s="279"/>
      <c r="CY365" s="279"/>
      <c r="CZ365" s="279"/>
      <c r="DA365" s="279"/>
      <c r="DB365" s="279"/>
      <c r="DC365" s="279"/>
      <c r="DD365" s="279"/>
      <c r="DE365" s="279"/>
      <c r="DF365" s="279"/>
      <c r="DG365" s="279"/>
      <c r="DH365" s="279"/>
      <c r="DI365" s="279"/>
      <c r="DJ365" s="279"/>
      <c r="DK365" s="279"/>
      <c r="DL365" s="279"/>
      <c r="DM365" s="279"/>
      <c r="DN365" s="279"/>
      <c r="DO365" s="279"/>
      <c r="DP365" s="279"/>
      <c r="DQ365" s="279"/>
      <c r="DR365" s="279"/>
      <c r="DS365" s="279"/>
      <c r="DT365" s="279"/>
      <c r="DU365" s="279"/>
    </row>
    <row r="366" spans="39:125">
      <c r="AM366" s="288">
        <f t="shared" si="32"/>
        <v>0</v>
      </c>
      <c r="AN366" s="202" t="str">
        <f t="shared" si="31"/>
        <v>EMA--</v>
      </c>
      <c r="AO366" s="278"/>
      <c r="AP366" s="278"/>
      <c r="AQ366" s="278"/>
      <c r="AR366" s="278"/>
      <c r="AS366" s="278"/>
      <c r="AT366" s="278"/>
      <c r="AU366" s="278"/>
      <c r="AV366" s="278"/>
      <c r="AW366" s="278"/>
      <c r="AX366" s="278"/>
      <c r="AY366" s="278"/>
      <c r="AZ366" s="278"/>
      <c r="BA366" s="278"/>
      <c r="BB366" s="278"/>
      <c r="BC366" s="278"/>
      <c r="BD366" s="278"/>
      <c r="BE366" s="278"/>
      <c r="BF366" s="278"/>
      <c r="BG366" s="278"/>
      <c r="BH366" s="278"/>
      <c r="BI366" s="278"/>
      <c r="BJ366" s="278"/>
      <c r="BK366" s="278"/>
      <c r="BL366" s="278"/>
      <c r="BM366" s="278"/>
      <c r="BN366" s="278"/>
      <c r="BO366" s="278"/>
      <c r="BP366" s="278"/>
      <c r="BQ366" s="278"/>
      <c r="BR366" s="278"/>
      <c r="BS366" s="278"/>
      <c r="BT366" s="278"/>
      <c r="BU366" s="278"/>
      <c r="BV366" s="278"/>
      <c r="BW366" s="278"/>
      <c r="BX366" s="278"/>
      <c r="BY366" s="278"/>
      <c r="BZ366" s="278"/>
      <c r="CA366" s="278"/>
      <c r="CB366" s="278"/>
      <c r="CC366" s="278"/>
      <c r="CD366" s="278"/>
      <c r="CE366" s="278"/>
      <c r="CF366" s="278"/>
      <c r="CG366" s="278"/>
      <c r="CH366" s="278"/>
      <c r="CI366" s="278"/>
      <c r="CJ366" s="278"/>
      <c r="CK366" s="278"/>
      <c r="CL366" s="279"/>
      <c r="CM366" s="279"/>
      <c r="CN366" s="279"/>
      <c r="CO366" s="279"/>
      <c r="CP366" s="279"/>
      <c r="CQ366" s="279"/>
      <c r="CR366" s="279"/>
      <c r="CS366" s="279"/>
      <c r="CT366" s="279"/>
      <c r="CU366" s="279"/>
      <c r="CV366" s="279"/>
      <c r="CW366" s="279"/>
      <c r="CX366" s="279"/>
      <c r="CY366" s="279"/>
      <c r="CZ366" s="279"/>
      <c r="DA366" s="279"/>
      <c r="DB366" s="279"/>
      <c r="DC366" s="279"/>
      <c r="DD366" s="279"/>
      <c r="DE366" s="279"/>
      <c r="DF366" s="279"/>
      <c r="DG366" s="279"/>
      <c r="DH366" s="279"/>
      <c r="DI366" s="279"/>
      <c r="DJ366" s="279"/>
      <c r="DK366" s="279"/>
      <c r="DL366" s="279"/>
      <c r="DM366" s="279"/>
      <c r="DN366" s="279"/>
      <c r="DO366" s="279"/>
      <c r="DP366" s="279"/>
      <c r="DQ366" s="279"/>
      <c r="DR366" s="279"/>
      <c r="DS366" s="279"/>
      <c r="DT366" s="279"/>
      <c r="DU366" s="279"/>
    </row>
    <row r="367" spans="39:125">
      <c r="AM367" s="288">
        <f t="shared" si="32"/>
        <v>0</v>
      </c>
      <c r="AN367" s="202" t="str">
        <f t="shared" si="31"/>
        <v>EMA--</v>
      </c>
      <c r="AO367" s="278"/>
      <c r="AP367" s="278"/>
      <c r="AQ367" s="278"/>
      <c r="AR367" s="278"/>
      <c r="AS367" s="278"/>
      <c r="AT367" s="278"/>
      <c r="AU367" s="278"/>
      <c r="AV367" s="278"/>
      <c r="AW367" s="278"/>
      <c r="AX367" s="278"/>
      <c r="AY367" s="278"/>
      <c r="AZ367" s="278"/>
      <c r="BA367" s="278"/>
      <c r="BB367" s="278"/>
      <c r="BC367" s="278"/>
      <c r="BD367" s="278"/>
      <c r="BE367" s="278"/>
      <c r="BF367" s="278"/>
      <c r="BG367" s="278"/>
      <c r="BH367" s="278"/>
      <c r="BI367" s="278"/>
      <c r="BJ367" s="278"/>
      <c r="BK367" s="278"/>
      <c r="BL367" s="278"/>
      <c r="BM367" s="278"/>
      <c r="BN367" s="278"/>
      <c r="BO367" s="278"/>
      <c r="BP367" s="278"/>
      <c r="BQ367" s="278"/>
      <c r="BR367" s="278"/>
      <c r="BS367" s="278"/>
      <c r="BT367" s="278"/>
      <c r="BU367" s="278"/>
      <c r="BV367" s="278"/>
      <c r="BW367" s="278"/>
      <c r="BX367" s="278"/>
      <c r="BY367" s="278"/>
      <c r="BZ367" s="278"/>
      <c r="CA367" s="278"/>
      <c r="CB367" s="278"/>
      <c r="CC367" s="278"/>
      <c r="CD367" s="278"/>
      <c r="CE367" s="278"/>
      <c r="CF367" s="278"/>
      <c r="CG367" s="278"/>
      <c r="CH367" s="278"/>
      <c r="CI367" s="278"/>
      <c r="CJ367" s="278"/>
      <c r="CK367" s="278"/>
      <c r="CL367" s="279"/>
      <c r="CM367" s="279"/>
      <c r="CN367" s="279"/>
      <c r="CO367" s="279"/>
      <c r="CP367" s="279"/>
      <c r="CQ367" s="279"/>
      <c r="CR367" s="279"/>
      <c r="CS367" s="279"/>
      <c r="CT367" s="279"/>
      <c r="CU367" s="279"/>
      <c r="CV367" s="279"/>
      <c r="CW367" s="279"/>
      <c r="CX367" s="279"/>
      <c r="CY367" s="279"/>
      <c r="CZ367" s="279"/>
      <c r="DA367" s="279"/>
      <c r="DB367" s="279"/>
      <c r="DC367" s="279"/>
      <c r="DD367" s="279"/>
      <c r="DE367" s="279"/>
      <c r="DF367" s="279"/>
      <c r="DG367" s="279"/>
      <c r="DH367" s="279"/>
      <c r="DI367" s="279"/>
      <c r="DJ367" s="279"/>
      <c r="DK367" s="279"/>
      <c r="DL367" s="279"/>
      <c r="DM367" s="279"/>
      <c r="DN367" s="279"/>
      <c r="DO367" s="279"/>
      <c r="DP367" s="279"/>
      <c r="DQ367" s="279"/>
      <c r="DR367" s="279"/>
      <c r="DS367" s="279"/>
      <c r="DT367" s="279"/>
      <c r="DU367" s="279"/>
    </row>
    <row r="368" spans="39:125">
      <c r="AM368" s="288">
        <f t="shared" si="32"/>
        <v>0</v>
      </c>
      <c r="AN368" s="202" t="str">
        <f t="shared" si="31"/>
        <v>EMA--</v>
      </c>
      <c r="AO368" s="278"/>
      <c r="AP368" s="278"/>
      <c r="AQ368" s="278"/>
      <c r="AR368" s="278"/>
      <c r="AS368" s="278"/>
      <c r="AT368" s="278"/>
      <c r="AU368" s="278"/>
      <c r="AV368" s="278"/>
      <c r="AW368" s="278"/>
      <c r="AX368" s="278"/>
      <c r="AY368" s="278"/>
      <c r="AZ368" s="278"/>
      <c r="BA368" s="278"/>
      <c r="BB368" s="278"/>
      <c r="BC368" s="278"/>
      <c r="BD368" s="278"/>
      <c r="BE368" s="278"/>
      <c r="BF368" s="278"/>
      <c r="BG368" s="278"/>
      <c r="BH368" s="278"/>
      <c r="BI368" s="278"/>
      <c r="BJ368" s="278"/>
      <c r="BK368" s="278"/>
      <c r="BL368" s="278"/>
      <c r="BM368" s="278"/>
      <c r="BN368" s="278"/>
      <c r="BO368" s="278"/>
      <c r="BP368" s="278"/>
      <c r="BQ368" s="278"/>
      <c r="BR368" s="278"/>
      <c r="BS368" s="278"/>
      <c r="BT368" s="278"/>
      <c r="BU368" s="278"/>
      <c r="BV368" s="278"/>
      <c r="BW368" s="278"/>
      <c r="BX368" s="278"/>
      <c r="BY368" s="278"/>
      <c r="BZ368" s="278"/>
      <c r="CA368" s="278"/>
      <c r="CB368" s="278"/>
      <c r="CC368" s="278"/>
      <c r="CD368" s="278"/>
      <c r="CE368" s="278"/>
      <c r="CF368" s="278"/>
      <c r="CG368" s="278"/>
      <c r="CH368" s="278"/>
      <c r="CI368" s="278"/>
      <c r="CJ368" s="278"/>
      <c r="CK368" s="278"/>
      <c r="CL368" s="279"/>
      <c r="CM368" s="279"/>
      <c r="CN368" s="279"/>
      <c r="CO368" s="279"/>
      <c r="CP368" s="279"/>
      <c r="CQ368" s="279"/>
      <c r="CR368" s="279"/>
      <c r="CS368" s="279"/>
      <c r="CT368" s="279"/>
      <c r="CU368" s="279"/>
      <c r="CV368" s="279"/>
      <c r="CW368" s="279"/>
      <c r="CX368" s="279"/>
      <c r="CY368" s="279"/>
      <c r="CZ368" s="279"/>
      <c r="DA368" s="279"/>
      <c r="DB368" s="279"/>
      <c r="DC368" s="279"/>
      <c r="DD368" s="279"/>
      <c r="DE368" s="279"/>
      <c r="DF368" s="279"/>
      <c r="DG368" s="279"/>
      <c r="DH368" s="279"/>
      <c r="DI368" s="279"/>
      <c r="DJ368" s="279"/>
      <c r="DK368" s="279"/>
      <c r="DL368" s="279"/>
      <c r="DM368" s="279"/>
      <c r="DN368" s="279"/>
      <c r="DO368" s="279"/>
      <c r="DP368" s="279"/>
      <c r="DQ368" s="279"/>
      <c r="DR368" s="279"/>
      <c r="DS368" s="279"/>
      <c r="DT368" s="279"/>
      <c r="DU368" s="279"/>
    </row>
    <row r="369" spans="39:125">
      <c r="AM369" s="288">
        <f t="shared" si="32"/>
        <v>0</v>
      </c>
      <c r="AN369" s="202" t="str">
        <f t="shared" si="31"/>
        <v>EMA--</v>
      </c>
      <c r="AO369" s="278"/>
      <c r="AP369" s="278"/>
      <c r="AQ369" s="278"/>
      <c r="AR369" s="278"/>
      <c r="AS369" s="278"/>
      <c r="AT369" s="278"/>
      <c r="AU369" s="278"/>
      <c r="AV369" s="278"/>
      <c r="AW369" s="278"/>
      <c r="AX369" s="278"/>
      <c r="AY369" s="278"/>
      <c r="AZ369" s="278"/>
      <c r="BA369" s="278"/>
      <c r="BB369" s="278"/>
      <c r="BC369" s="278"/>
      <c r="BD369" s="278"/>
      <c r="BE369" s="278"/>
      <c r="BF369" s="278"/>
      <c r="BG369" s="278"/>
      <c r="BH369" s="278"/>
      <c r="BI369" s="278"/>
      <c r="BJ369" s="278"/>
      <c r="BK369" s="278"/>
      <c r="BL369" s="278"/>
      <c r="BM369" s="278"/>
      <c r="BN369" s="278"/>
      <c r="BO369" s="278"/>
      <c r="BP369" s="278"/>
      <c r="BQ369" s="278"/>
      <c r="BR369" s="278"/>
      <c r="BS369" s="278"/>
      <c r="BT369" s="278"/>
      <c r="BU369" s="278"/>
      <c r="BV369" s="278"/>
      <c r="BW369" s="278"/>
      <c r="BX369" s="278"/>
      <c r="BY369" s="278"/>
      <c r="BZ369" s="278"/>
      <c r="CA369" s="278"/>
      <c r="CB369" s="278"/>
      <c r="CC369" s="278"/>
      <c r="CD369" s="278"/>
      <c r="CE369" s="278"/>
      <c r="CF369" s="278"/>
      <c r="CG369" s="278"/>
      <c r="CH369" s="278"/>
      <c r="CI369" s="278"/>
      <c r="CJ369" s="278"/>
      <c r="CK369" s="278"/>
      <c r="CL369" s="279"/>
      <c r="CM369" s="279"/>
      <c r="CN369" s="279"/>
      <c r="CO369" s="279"/>
      <c r="CP369" s="279"/>
      <c r="CQ369" s="279"/>
      <c r="CR369" s="279"/>
      <c r="CS369" s="279"/>
      <c r="CT369" s="279"/>
      <c r="CU369" s="279"/>
      <c r="CV369" s="279"/>
      <c r="CW369" s="279"/>
      <c r="CX369" s="279"/>
      <c r="CY369" s="279"/>
      <c r="CZ369" s="279"/>
      <c r="DA369" s="279"/>
      <c r="DB369" s="279"/>
      <c r="DC369" s="279"/>
      <c r="DD369" s="279"/>
      <c r="DE369" s="279"/>
      <c r="DF369" s="279"/>
      <c r="DG369" s="279"/>
      <c r="DH369" s="279"/>
      <c r="DI369" s="279"/>
      <c r="DJ369" s="279"/>
      <c r="DK369" s="279"/>
      <c r="DL369" s="279"/>
      <c r="DM369" s="279"/>
      <c r="DN369" s="279"/>
      <c r="DO369" s="279"/>
      <c r="DP369" s="279"/>
      <c r="DQ369" s="279"/>
      <c r="DR369" s="279"/>
      <c r="DS369" s="279"/>
      <c r="DT369" s="279"/>
      <c r="DU369" s="279"/>
    </row>
    <row r="370" spans="39:125">
      <c r="AM370" s="288">
        <f t="shared" si="32"/>
        <v>0</v>
      </c>
      <c r="AN370" s="202" t="str">
        <f t="shared" si="31"/>
        <v>EMA--</v>
      </c>
      <c r="AO370" s="278"/>
      <c r="AP370" s="278"/>
      <c r="AQ370" s="278"/>
      <c r="AR370" s="278"/>
      <c r="AS370" s="278"/>
      <c r="AT370" s="278"/>
      <c r="AU370" s="278"/>
      <c r="AV370" s="278"/>
      <c r="AW370" s="278"/>
      <c r="AX370" s="278"/>
      <c r="AY370" s="278"/>
      <c r="AZ370" s="278"/>
      <c r="BA370" s="278"/>
      <c r="BB370" s="278"/>
      <c r="BC370" s="278"/>
      <c r="BD370" s="278"/>
      <c r="BE370" s="278"/>
      <c r="BF370" s="278"/>
      <c r="BG370" s="278"/>
      <c r="BH370" s="278"/>
      <c r="BI370" s="278"/>
      <c r="BJ370" s="278"/>
      <c r="BK370" s="278"/>
      <c r="BL370" s="278"/>
      <c r="BM370" s="278"/>
      <c r="BN370" s="278"/>
      <c r="BO370" s="278"/>
      <c r="BP370" s="278"/>
      <c r="BQ370" s="278"/>
      <c r="BR370" s="278"/>
      <c r="BS370" s="278"/>
      <c r="BT370" s="278"/>
      <c r="BU370" s="278"/>
      <c r="BV370" s="278"/>
      <c r="BW370" s="278"/>
      <c r="BX370" s="278"/>
      <c r="BY370" s="278"/>
      <c r="BZ370" s="278"/>
      <c r="CA370" s="278"/>
      <c r="CB370" s="278"/>
      <c r="CC370" s="278"/>
      <c r="CD370" s="278"/>
      <c r="CE370" s="278"/>
      <c r="CF370" s="278"/>
      <c r="CG370" s="278"/>
      <c r="CH370" s="278"/>
      <c r="CI370" s="278"/>
      <c r="CJ370" s="278"/>
      <c r="CK370" s="278"/>
      <c r="CL370" s="279"/>
      <c r="CM370" s="279"/>
      <c r="CN370" s="279"/>
      <c r="CO370" s="279"/>
      <c r="CP370" s="279"/>
      <c r="CQ370" s="279"/>
      <c r="CR370" s="279"/>
      <c r="CS370" s="279"/>
      <c r="CT370" s="279"/>
      <c r="CU370" s="279"/>
      <c r="CV370" s="279"/>
      <c r="CW370" s="279"/>
      <c r="CX370" s="279"/>
      <c r="CY370" s="279"/>
      <c r="CZ370" s="279"/>
      <c r="DA370" s="279"/>
      <c r="DB370" s="279"/>
      <c r="DC370" s="279"/>
      <c r="DD370" s="279"/>
      <c r="DE370" s="279"/>
      <c r="DF370" s="279"/>
      <c r="DG370" s="279"/>
      <c r="DH370" s="279"/>
      <c r="DI370" s="279"/>
      <c r="DJ370" s="279"/>
      <c r="DK370" s="279"/>
      <c r="DL370" s="279"/>
      <c r="DM370" s="279"/>
      <c r="DN370" s="279"/>
      <c r="DO370" s="279"/>
      <c r="DP370" s="279"/>
      <c r="DQ370" s="279"/>
      <c r="DR370" s="279"/>
      <c r="DS370" s="279"/>
      <c r="DT370" s="279"/>
      <c r="DU370" s="279"/>
    </row>
    <row r="371" spans="39:125">
      <c r="AM371" s="288">
        <f t="shared" si="32"/>
        <v>0</v>
      </c>
      <c r="AN371" s="202" t="str">
        <f t="shared" si="31"/>
        <v>EMA--</v>
      </c>
      <c r="AO371" s="278"/>
      <c r="AP371" s="278"/>
      <c r="AQ371" s="278"/>
      <c r="AR371" s="278"/>
      <c r="AS371" s="278"/>
      <c r="AT371" s="278"/>
      <c r="AU371" s="278"/>
      <c r="AV371" s="278"/>
      <c r="AW371" s="278"/>
      <c r="AX371" s="278"/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  <c r="BN371" s="278"/>
      <c r="BO371" s="278"/>
      <c r="BP371" s="278"/>
      <c r="BQ371" s="278"/>
      <c r="BR371" s="278"/>
      <c r="BS371" s="278"/>
      <c r="BT371" s="278"/>
      <c r="BU371" s="278"/>
      <c r="BV371" s="278"/>
      <c r="BW371" s="278"/>
      <c r="BX371" s="278"/>
      <c r="BY371" s="278"/>
      <c r="BZ371" s="278"/>
      <c r="CA371" s="278"/>
      <c r="CB371" s="278"/>
      <c r="CC371" s="278"/>
      <c r="CD371" s="278"/>
      <c r="CE371" s="278"/>
      <c r="CF371" s="278"/>
      <c r="CG371" s="278"/>
      <c r="CH371" s="278"/>
      <c r="CI371" s="278"/>
      <c r="CJ371" s="278"/>
      <c r="CK371" s="278"/>
      <c r="CL371" s="279"/>
      <c r="CM371" s="279"/>
      <c r="CN371" s="279"/>
      <c r="CO371" s="279"/>
      <c r="CP371" s="279"/>
      <c r="CQ371" s="279"/>
      <c r="CR371" s="279"/>
      <c r="CS371" s="279"/>
      <c r="CT371" s="279"/>
      <c r="CU371" s="279"/>
      <c r="CV371" s="279"/>
      <c r="CW371" s="279"/>
      <c r="CX371" s="279"/>
      <c r="CY371" s="279"/>
      <c r="CZ371" s="279"/>
      <c r="DA371" s="279"/>
      <c r="DB371" s="279"/>
      <c r="DC371" s="279"/>
      <c r="DD371" s="279"/>
      <c r="DE371" s="279"/>
      <c r="DF371" s="279"/>
      <c r="DG371" s="279"/>
      <c r="DH371" s="279"/>
      <c r="DI371" s="279"/>
      <c r="DJ371" s="279"/>
      <c r="DK371" s="279"/>
      <c r="DL371" s="279"/>
      <c r="DM371" s="279"/>
      <c r="DN371" s="279"/>
      <c r="DO371" s="279"/>
      <c r="DP371" s="279"/>
      <c r="DQ371" s="279"/>
      <c r="DR371" s="279"/>
      <c r="DS371" s="279"/>
      <c r="DT371" s="279"/>
      <c r="DU371" s="279"/>
    </row>
    <row r="372" spans="39:125">
      <c r="AM372" s="288">
        <f t="shared" si="32"/>
        <v>0</v>
      </c>
      <c r="AN372" s="202" t="str">
        <f t="shared" si="31"/>
        <v>EMA--</v>
      </c>
      <c r="AO372" s="278"/>
      <c r="AP372" s="278"/>
      <c r="AQ372" s="278"/>
      <c r="AR372" s="278"/>
      <c r="AS372" s="278"/>
      <c r="AT372" s="278"/>
      <c r="AU372" s="278"/>
      <c r="AV372" s="278"/>
      <c r="AW372" s="278"/>
      <c r="AX372" s="278"/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  <c r="BN372" s="278"/>
      <c r="BO372" s="278"/>
      <c r="BP372" s="278"/>
      <c r="BQ372" s="278"/>
      <c r="BR372" s="278"/>
      <c r="BS372" s="278"/>
      <c r="BT372" s="278"/>
      <c r="BU372" s="278"/>
      <c r="BV372" s="278"/>
      <c r="BW372" s="278"/>
      <c r="BX372" s="278"/>
      <c r="BY372" s="278"/>
      <c r="BZ372" s="278"/>
      <c r="CA372" s="278"/>
      <c r="CB372" s="278"/>
      <c r="CC372" s="278"/>
      <c r="CD372" s="278"/>
      <c r="CE372" s="278"/>
      <c r="CF372" s="278"/>
      <c r="CG372" s="278"/>
      <c r="CH372" s="278"/>
      <c r="CI372" s="278"/>
      <c r="CJ372" s="278"/>
      <c r="CK372" s="278"/>
      <c r="CL372" s="279"/>
      <c r="CM372" s="279"/>
      <c r="CN372" s="279"/>
      <c r="CO372" s="279"/>
      <c r="CP372" s="279"/>
      <c r="CQ372" s="279"/>
      <c r="CR372" s="279"/>
      <c r="CS372" s="279"/>
      <c r="CT372" s="279"/>
      <c r="CU372" s="279"/>
      <c r="CV372" s="279"/>
      <c r="CW372" s="279"/>
      <c r="CX372" s="279"/>
      <c r="CY372" s="279"/>
      <c r="CZ372" s="279"/>
      <c r="DA372" s="279"/>
      <c r="DB372" s="279"/>
      <c r="DC372" s="279"/>
      <c r="DD372" s="279"/>
      <c r="DE372" s="279"/>
      <c r="DF372" s="279"/>
      <c r="DG372" s="279"/>
      <c r="DH372" s="279"/>
      <c r="DI372" s="279"/>
      <c r="DJ372" s="279"/>
      <c r="DK372" s="279"/>
      <c r="DL372" s="279"/>
      <c r="DM372" s="279"/>
      <c r="DN372" s="279"/>
      <c r="DO372" s="279"/>
      <c r="DP372" s="279"/>
      <c r="DQ372" s="279"/>
      <c r="DR372" s="279"/>
      <c r="DS372" s="279"/>
      <c r="DT372" s="279"/>
      <c r="DU372" s="279"/>
    </row>
    <row r="373" spans="39:125">
      <c r="AM373" s="288">
        <f t="shared" si="32"/>
        <v>0</v>
      </c>
      <c r="AN373" s="202" t="str">
        <f t="shared" si="31"/>
        <v>EMA--</v>
      </c>
      <c r="AO373" s="278"/>
      <c r="AP373" s="278"/>
      <c r="AQ373" s="278"/>
      <c r="AR373" s="278"/>
      <c r="AS373" s="278"/>
      <c r="AT373" s="278"/>
      <c r="AU373" s="278"/>
      <c r="AV373" s="278"/>
      <c r="AW373" s="278"/>
      <c r="AX373" s="278"/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  <c r="BK373" s="278"/>
      <c r="BL373" s="278"/>
      <c r="BM373" s="278"/>
      <c r="BN373" s="278"/>
      <c r="BO373" s="278"/>
      <c r="BP373" s="278"/>
      <c r="BQ373" s="278"/>
      <c r="BR373" s="278"/>
      <c r="BS373" s="278"/>
      <c r="BT373" s="278"/>
      <c r="BU373" s="278"/>
      <c r="BV373" s="278"/>
      <c r="BW373" s="278"/>
      <c r="BX373" s="278"/>
      <c r="BY373" s="278"/>
      <c r="BZ373" s="278"/>
      <c r="CA373" s="278"/>
      <c r="CB373" s="278"/>
      <c r="CC373" s="278"/>
      <c r="CD373" s="278"/>
      <c r="CE373" s="278"/>
      <c r="CF373" s="278"/>
      <c r="CG373" s="278"/>
      <c r="CH373" s="278"/>
      <c r="CI373" s="278"/>
      <c r="CJ373" s="278"/>
      <c r="CK373" s="278"/>
      <c r="CL373" s="279"/>
      <c r="CM373" s="279"/>
      <c r="CN373" s="279"/>
      <c r="CO373" s="279"/>
      <c r="CP373" s="279"/>
      <c r="CQ373" s="279"/>
      <c r="CR373" s="279"/>
      <c r="CS373" s="279"/>
      <c r="CT373" s="279"/>
      <c r="CU373" s="279"/>
      <c r="CV373" s="279"/>
      <c r="CW373" s="279"/>
      <c r="CX373" s="279"/>
      <c r="CY373" s="279"/>
      <c r="CZ373" s="279"/>
      <c r="DA373" s="279"/>
      <c r="DB373" s="279"/>
      <c r="DC373" s="279"/>
      <c r="DD373" s="279"/>
      <c r="DE373" s="279"/>
      <c r="DF373" s="279"/>
      <c r="DG373" s="279"/>
      <c r="DH373" s="279"/>
      <c r="DI373" s="279"/>
      <c r="DJ373" s="279"/>
      <c r="DK373" s="279"/>
      <c r="DL373" s="279"/>
      <c r="DM373" s="279"/>
      <c r="DN373" s="279"/>
      <c r="DO373" s="279"/>
      <c r="DP373" s="279"/>
      <c r="DQ373" s="279"/>
      <c r="DR373" s="279"/>
      <c r="DS373" s="279"/>
      <c r="DT373" s="279"/>
      <c r="DU373" s="279"/>
    </row>
    <row r="374" spans="39:125">
      <c r="AM374" s="288">
        <f t="shared" si="32"/>
        <v>0</v>
      </c>
      <c r="AN374" s="202" t="str">
        <f t="shared" si="31"/>
        <v>EMA--</v>
      </c>
      <c r="AO374" s="278"/>
      <c r="AP374" s="278"/>
      <c r="AQ374" s="278"/>
      <c r="AR374" s="278"/>
      <c r="AS374" s="278"/>
      <c r="AT374" s="278"/>
      <c r="AU374" s="278"/>
      <c r="AV374" s="278"/>
      <c r="AW374" s="278"/>
      <c r="AX374" s="278"/>
      <c r="AY374" s="278"/>
      <c r="AZ374" s="278"/>
      <c r="BA374" s="278"/>
      <c r="BB374" s="278"/>
      <c r="BC374" s="278"/>
      <c r="BD374" s="278"/>
      <c r="BE374" s="278"/>
      <c r="BF374" s="278"/>
      <c r="BG374" s="278"/>
      <c r="BH374" s="278"/>
      <c r="BI374" s="278"/>
      <c r="BJ374" s="278"/>
      <c r="BK374" s="278"/>
      <c r="BL374" s="278"/>
      <c r="BM374" s="278"/>
      <c r="BN374" s="278"/>
      <c r="BO374" s="278"/>
      <c r="BP374" s="278"/>
      <c r="BQ374" s="278"/>
      <c r="BR374" s="278"/>
      <c r="BS374" s="278"/>
      <c r="BT374" s="278"/>
      <c r="BU374" s="278"/>
      <c r="BV374" s="278"/>
      <c r="BW374" s="278"/>
      <c r="BX374" s="278"/>
      <c r="BY374" s="278"/>
      <c r="BZ374" s="278"/>
      <c r="CA374" s="278"/>
      <c r="CB374" s="278"/>
      <c r="CC374" s="278"/>
      <c r="CD374" s="278"/>
      <c r="CE374" s="278"/>
      <c r="CF374" s="278"/>
      <c r="CG374" s="278"/>
      <c r="CH374" s="278"/>
      <c r="CI374" s="278"/>
      <c r="CJ374" s="278"/>
      <c r="CK374" s="278"/>
      <c r="CL374" s="279"/>
      <c r="CM374" s="279"/>
      <c r="CN374" s="279"/>
      <c r="CO374" s="279"/>
      <c r="CP374" s="279"/>
      <c r="CQ374" s="279"/>
      <c r="CR374" s="279"/>
      <c r="CS374" s="279"/>
      <c r="CT374" s="279"/>
      <c r="CU374" s="279"/>
      <c r="CV374" s="279"/>
      <c r="CW374" s="279"/>
      <c r="CX374" s="279"/>
      <c r="CY374" s="279"/>
      <c r="CZ374" s="279"/>
      <c r="DA374" s="279"/>
      <c r="DB374" s="279"/>
      <c r="DC374" s="279"/>
      <c r="DD374" s="279"/>
      <c r="DE374" s="279"/>
      <c r="DF374" s="279"/>
      <c r="DG374" s="279"/>
      <c r="DH374" s="279"/>
      <c r="DI374" s="279"/>
      <c r="DJ374" s="279"/>
      <c r="DK374" s="279"/>
      <c r="DL374" s="279"/>
      <c r="DM374" s="279"/>
      <c r="DN374" s="279"/>
      <c r="DO374" s="279"/>
      <c r="DP374" s="279"/>
      <c r="DQ374" s="279"/>
      <c r="DR374" s="279"/>
      <c r="DS374" s="279"/>
      <c r="DT374" s="279"/>
      <c r="DU374" s="279"/>
    </row>
    <row r="375" spans="39:125">
      <c r="AM375" s="288">
        <f t="shared" si="32"/>
        <v>0</v>
      </c>
      <c r="AN375" s="202" t="str">
        <f t="shared" si="31"/>
        <v>EMA--</v>
      </c>
      <c r="AO375" s="278"/>
      <c r="AP375" s="278"/>
      <c r="AQ375" s="278"/>
      <c r="AR375" s="278"/>
      <c r="AS375" s="278"/>
      <c r="AT375" s="278"/>
      <c r="AU375" s="278"/>
      <c r="AV375" s="278"/>
      <c r="AW375" s="278"/>
      <c r="AX375" s="278"/>
      <c r="AY375" s="278"/>
      <c r="AZ375" s="278"/>
      <c r="BA375" s="278"/>
      <c r="BB375" s="278"/>
      <c r="BC375" s="278"/>
      <c r="BD375" s="278"/>
      <c r="BE375" s="278"/>
      <c r="BF375" s="278"/>
      <c r="BG375" s="278"/>
      <c r="BH375" s="278"/>
      <c r="BI375" s="278"/>
      <c r="BJ375" s="278"/>
      <c r="BK375" s="278"/>
      <c r="BL375" s="278"/>
      <c r="BM375" s="278"/>
      <c r="BN375" s="278"/>
      <c r="BO375" s="278"/>
      <c r="BP375" s="278"/>
      <c r="BQ375" s="278"/>
      <c r="BR375" s="278"/>
      <c r="BS375" s="278"/>
      <c r="BT375" s="278"/>
      <c r="BU375" s="278"/>
      <c r="BV375" s="278"/>
      <c r="BW375" s="278"/>
      <c r="BX375" s="278"/>
      <c r="BY375" s="278"/>
      <c r="BZ375" s="278"/>
      <c r="CA375" s="278"/>
      <c r="CB375" s="278"/>
      <c r="CC375" s="278"/>
      <c r="CD375" s="278"/>
      <c r="CE375" s="278"/>
      <c r="CF375" s="278"/>
      <c r="CG375" s="278"/>
      <c r="CH375" s="278"/>
      <c r="CI375" s="278"/>
      <c r="CJ375" s="278"/>
      <c r="CK375" s="278"/>
      <c r="CL375" s="279"/>
      <c r="CM375" s="279"/>
      <c r="CN375" s="279"/>
      <c r="CO375" s="279"/>
      <c r="CP375" s="279"/>
      <c r="CQ375" s="279"/>
      <c r="CR375" s="279"/>
      <c r="CS375" s="279"/>
      <c r="CT375" s="279"/>
      <c r="CU375" s="279"/>
      <c r="CV375" s="279"/>
      <c r="CW375" s="279"/>
      <c r="CX375" s="279"/>
      <c r="CY375" s="279"/>
      <c r="CZ375" s="279"/>
      <c r="DA375" s="279"/>
      <c r="DB375" s="279"/>
      <c r="DC375" s="279"/>
      <c r="DD375" s="279"/>
      <c r="DE375" s="279"/>
      <c r="DF375" s="279"/>
      <c r="DG375" s="279"/>
      <c r="DH375" s="279"/>
      <c r="DI375" s="279"/>
      <c r="DJ375" s="279"/>
      <c r="DK375" s="279"/>
      <c r="DL375" s="279"/>
      <c r="DM375" s="279"/>
      <c r="DN375" s="279"/>
      <c r="DO375" s="279"/>
      <c r="DP375" s="279"/>
      <c r="DQ375" s="279"/>
      <c r="DR375" s="279"/>
      <c r="DS375" s="279"/>
      <c r="DT375" s="279"/>
      <c r="DU375" s="279"/>
    </row>
    <row r="376" spans="39:125">
      <c r="AM376" s="288">
        <f t="shared" si="32"/>
        <v>0</v>
      </c>
      <c r="AN376" s="202" t="str">
        <f t="shared" si="31"/>
        <v>EMA--</v>
      </c>
      <c r="AO376" s="278"/>
      <c r="AP376" s="278"/>
      <c r="AQ376" s="278"/>
      <c r="AR376" s="278"/>
      <c r="AS376" s="278"/>
      <c r="AT376" s="278"/>
      <c r="AU376" s="278"/>
      <c r="AV376" s="278"/>
      <c r="AW376" s="278"/>
      <c r="AX376" s="278"/>
      <c r="AY376" s="278"/>
      <c r="AZ376" s="278"/>
      <c r="BA376" s="278"/>
      <c r="BB376" s="278"/>
      <c r="BC376" s="278"/>
      <c r="BD376" s="278"/>
      <c r="BE376" s="278"/>
      <c r="BF376" s="278"/>
      <c r="BG376" s="278"/>
      <c r="BH376" s="278"/>
      <c r="BI376" s="278"/>
      <c r="BJ376" s="278"/>
      <c r="BK376" s="278"/>
      <c r="BL376" s="278"/>
      <c r="BM376" s="278"/>
      <c r="BN376" s="278"/>
      <c r="BO376" s="278"/>
      <c r="BP376" s="278"/>
      <c r="BQ376" s="278"/>
      <c r="BR376" s="278"/>
      <c r="BS376" s="278"/>
      <c r="BT376" s="278"/>
      <c r="BU376" s="278"/>
      <c r="BV376" s="278"/>
      <c r="BW376" s="278"/>
      <c r="BX376" s="278"/>
      <c r="BY376" s="278"/>
      <c r="BZ376" s="278"/>
      <c r="CA376" s="278"/>
      <c r="CB376" s="278"/>
      <c r="CC376" s="278"/>
      <c r="CD376" s="278"/>
      <c r="CE376" s="278"/>
      <c r="CF376" s="278"/>
      <c r="CG376" s="278"/>
      <c r="CH376" s="278"/>
      <c r="CI376" s="278"/>
      <c r="CJ376" s="278"/>
      <c r="CK376" s="278"/>
      <c r="CL376" s="279"/>
      <c r="CM376" s="279"/>
      <c r="CN376" s="279"/>
      <c r="CO376" s="279"/>
      <c r="CP376" s="279"/>
      <c r="CQ376" s="279"/>
      <c r="CR376" s="279"/>
      <c r="CS376" s="279"/>
      <c r="CT376" s="279"/>
      <c r="CU376" s="279"/>
      <c r="CV376" s="279"/>
      <c r="CW376" s="279"/>
      <c r="CX376" s="279"/>
      <c r="CY376" s="279"/>
      <c r="CZ376" s="279"/>
      <c r="DA376" s="279"/>
      <c r="DB376" s="279"/>
      <c r="DC376" s="279"/>
      <c r="DD376" s="279"/>
      <c r="DE376" s="279"/>
      <c r="DF376" s="279"/>
      <c r="DG376" s="279"/>
      <c r="DH376" s="279"/>
      <c r="DI376" s="279"/>
      <c r="DJ376" s="279"/>
      <c r="DK376" s="279"/>
      <c r="DL376" s="279"/>
      <c r="DM376" s="279"/>
      <c r="DN376" s="279"/>
      <c r="DO376" s="279"/>
      <c r="DP376" s="279"/>
      <c r="DQ376" s="279"/>
      <c r="DR376" s="279"/>
      <c r="DS376" s="279"/>
      <c r="DT376" s="279"/>
      <c r="DU376" s="279"/>
    </row>
    <row r="377" spans="39:125">
      <c r="AM377" s="288">
        <f t="shared" si="32"/>
        <v>0</v>
      </c>
      <c r="AN377" s="202" t="str">
        <f t="shared" ref="AN377:AN440" si="33">$F$4&amp;TEXT("-",1)&amp;F377&amp;TEXT("-",1)&amp;G377</f>
        <v>EMA--</v>
      </c>
      <c r="AO377" s="278"/>
      <c r="AP377" s="278"/>
      <c r="AQ377" s="278"/>
      <c r="AR377" s="278"/>
      <c r="AS377" s="278"/>
      <c r="AT377" s="278"/>
      <c r="AU377" s="278"/>
      <c r="AV377" s="278"/>
      <c r="AW377" s="278"/>
      <c r="AX377" s="278"/>
      <c r="AY377" s="278"/>
      <c r="AZ377" s="278"/>
      <c r="BA377" s="278"/>
      <c r="BB377" s="278"/>
      <c r="BC377" s="278"/>
      <c r="BD377" s="278"/>
      <c r="BE377" s="278"/>
      <c r="BF377" s="278"/>
      <c r="BG377" s="278"/>
      <c r="BH377" s="278"/>
      <c r="BI377" s="278"/>
      <c r="BJ377" s="278"/>
      <c r="BK377" s="278"/>
      <c r="BL377" s="278"/>
      <c r="BM377" s="278"/>
      <c r="BN377" s="278"/>
      <c r="BO377" s="278"/>
      <c r="BP377" s="278"/>
      <c r="BQ377" s="278"/>
      <c r="BR377" s="278"/>
      <c r="BS377" s="278"/>
      <c r="BT377" s="278"/>
      <c r="BU377" s="278"/>
      <c r="BV377" s="278"/>
      <c r="BW377" s="278"/>
      <c r="BX377" s="278"/>
      <c r="BY377" s="278"/>
      <c r="BZ377" s="278"/>
      <c r="CA377" s="278"/>
      <c r="CB377" s="278"/>
      <c r="CC377" s="278"/>
      <c r="CD377" s="278"/>
      <c r="CE377" s="278"/>
      <c r="CF377" s="278"/>
      <c r="CG377" s="278"/>
      <c r="CH377" s="278"/>
      <c r="CI377" s="278"/>
      <c r="CJ377" s="278"/>
      <c r="CK377" s="278"/>
      <c r="CL377" s="279"/>
      <c r="CM377" s="279"/>
      <c r="CN377" s="279"/>
      <c r="CO377" s="279"/>
      <c r="CP377" s="279"/>
      <c r="CQ377" s="279"/>
      <c r="CR377" s="279"/>
      <c r="CS377" s="279"/>
      <c r="CT377" s="279"/>
      <c r="CU377" s="279"/>
      <c r="CV377" s="279"/>
      <c r="CW377" s="279"/>
      <c r="CX377" s="279"/>
      <c r="CY377" s="279"/>
      <c r="CZ377" s="279"/>
      <c r="DA377" s="279"/>
      <c r="DB377" s="279"/>
      <c r="DC377" s="279"/>
      <c r="DD377" s="279"/>
      <c r="DE377" s="279"/>
      <c r="DF377" s="279"/>
      <c r="DG377" s="279"/>
      <c r="DH377" s="279"/>
      <c r="DI377" s="279"/>
      <c r="DJ377" s="279"/>
      <c r="DK377" s="279"/>
      <c r="DL377" s="279"/>
      <c r="DM377" s="279"/>
      <c r="DN377" s="279"/>
      <c r="DO377" s="279"/>
      <c r="DP377" s="279"/>
      <c r="DQ377" s="279"/>
      <c r="DR377" s="279"/>
      <c r="DS377" s="279"/>
      <c r="DT377" s="279"/>
      <c r="DU377" s="279"/>
    </row>
    <row r="378" spans="39:125">
      <c r="AM378" s="288">
        <f t="shared" ref="AM378:AM441" si="34">G378</f>
        <v>0</v>
      </c>
      <c r="AN378" s="202" t="str">
        <f t="shared" si="33"/>
        <v>EMA--</v>
      </c>
      <c r="AO378" s="278"/>
      <c r="AP378" s="278"/>
      <c r="AQ378" s="278"/>
      <c r="AR378" s="278"/>
      <c r="AS378" s="278"/>
      <c r="AT378" s="278"/>
      <c r="AU378" s="278"/>
      <c r="AV378" s="278"/>
      <c r="AW378" s="278"/>
      <c r="AX378" s="278"/>
      <c r="AY378" s="278"/>
      <c r="AZ378" s="278"/>
      <c r="BA378" s="278"/>
      <c r="BB378" s="278"/>
      <c r="BC378" s="278"/>
      <c r="BD378" s="278"/>
      <c r="BE378" s="278"/>
      <c r="BF378" s="278"/>
      <c r="BG378" s="278"/>
      <c r="BH378" s="278"/>
      <c r="BI378" s="278"/>
      <c r="BJ378" s="278"/>
      <c r="BK378" s="278"/>
      <c r="BL378" s="278"/>
      <c r="BM378" s="278"/>
      <c r="BN378" s="278"/>
      <c r="BO378" s="278"/>
      <c r="BP378" s="278"/>
      <c r="BQ378" s="278"/>
      <c r="BR378" s="278"/>
      <c r="BS378" s="278"/>
      <c r="BT378" s="278"/>
      <c r="BU378" s="278"/>
      <c r="BV378" s="278"/>
      <c r="BW378" s="278"/>
      <c r="BX378" s="278"/>
      <c r="BY378" s="278"/>
      <c r="BZ378" s="278"/>
      <c r="CA378" s="278"/>
      <c r="CB378" s="278"/>
      <c r="CC378" s="278"/>
      <c r="CD378" s="278"/>
      <c r="CE378" s="278"/>
      <c r="CF378" s="278"/>
      <c r="CG378" s="278"/>
      <c r="CH378" s="278"/>
      <c r="CI378" s="278"/>
      <c r="CJ378" s="278"/>
      <c r="CK378" s="278"/>
      <c r="CL378" s="279"/>
      <c r="CM378" s="279"/>
      <c r="CN378" s="279"/>
      <c r="CO378" s="279"/>
      <c r="CP378" s="279"/>
      <c r="CQ378" s="279"/>
      <c r="CR378" s="279"/>
      <c r="CS378" s="279"/>
      <c r="CT378" s="279"/>
      <c r="CU378" s="279"/>
      <c r="CV378" s="279"/>
      <c r="CW378" s="279"/>
      <c r="CX378" s="279"/>
      <c r="CY378" s="279"/>
      <c r="CZ378" s="279"/>
      <c r="DA378" s="279"/>
      <c r="DB378" s="279"/>
      <c r="DC378" s="279"/>
      <c r="DD378" s="279"/>
      <c r="DE378" s="279"/>
      <c r="DF378" s="279"/>
      <c r="DG378" s="279"/>
      <c r="DH378" s="279"/>
      <c r="DI378" s="279"/>
      <c r="DJ378" s="279"/>
      <c r="DK378" s="279"/>
      <c r="DL378" s="279"/>
      <c r="DM378" s="279"/>
      <c r="DN378" s="279"/>
      <c r="DO378" s="279"/>
      <c r="DP378" s="279"/>
      <c r="DQ378" s="279"/>
      <c r="DR378" s="279"/>
      <c r="DS378" s="279"/>
      <c r="DT378" s="279"/>
      <c r="DU378" s="279"/>
    </row>
    <row r="379" spans="39:125">
      <c r="AM379" s="288">
        <f t="shared" si="34"/>
        <v>0</v>
      </c>
      <c r="AN379" s="202" t="str">
        <f t="shared" si="33"/>
        <v>EMA--</v>
      </c>
      <c r="AO379" s="278"/>
      <c r="AP379" s="278"/>
      <c r="AQ379" s="278"/>
      <c r="AR379" s="278"/>
      <c r="AS379" s="278"/>
      <c r="AT379" s="278"/>
      <c r="AU379" s="278"/>
      <c r="AV379" s="278"/>
      <c r="AW379" s="278"/>
      <c r="AX379" s="278"/>
      <c r="AY379" s="278"/>
      <c r="AZ379" s="278"/>
      <c r="BA379" s="278"/>
      <c r="BB379" s="278"/>
      <c r="BC379" s="278"/>
      <c r="BD379" s="278"/>
      <c r="BE379" s="278"/>
      <c r="BF379" s="278"/>
      <c r="BG379" s="278"/>
      <c r="BH379" s="278"/>
      <c r="BI379" s="278"/>
      <c r="BJ379" s="278"/>
      <c r="BK379" s="278"/>
      <c r="BL379" s="278"/>
      <c r="BM379" s="278"/>
      <c r="BN379" s="278"/>
      <c r="BO379" s="278"/>
      <c r="BP379" s="278"/>
      <c r="BQ379" s="278"/>
      <c r="BR379" s="278"/>
      <c r="BS379" s="278"/>
      <c r="BT379" s="278"/>
      <c r="BU379" s="278"/>
      <c r="BV379" s="278"/>
      <c r="BW379" s="278"/>
      <c r="BX379" s="278"/>
      <c r="BY379" s="278"/>
      <c r="BZ379" s="278"/>
      <c r="CA379" s="278"/>
      <c r="CB379" s="278"/>
      <c r="CC379" s="278"/>
      <c r="CD379" s="278"/>
      <c r="CE379" s="278"/>
      <c r="CF379" s="278"/>
      <c r="CG379" s="278"/>
      <c r="CH379" s="278"/>
      <c r="CI379" s="278"/>
      <c r="CJ379" s="278"/>
      <c r="CK379" s="278"/>
      <c r="CL379" s="279"/>
      <c r="CM379" s="279"/>
      <c r="CN379" s="279"/>
      <c r="CO379" s="279"/>
      <c r="CP379" s="279"/>
      <c r="CQ379" s="279"/>
      <c r="CR379" s="279"/>
      <c r="CS379" s="279"/>
      <c r="CT379" s="279"/>
      <c r="CU379" s="279"/>
      <c r="CV379" s="279"/>
      <c r="CW379" s="279"/>
      <c r="CX379" s="279"/>
      <c r="CY379" s="279"/>
      <c r="CZ379" s="279"/>
      <c r="DA379" s="279"/>
      <c r="DB379" s="279"/>
      <c r="DC379" s="279"/>
      <c r="DD379" s="279"/>
      <c r="DE379" s="279"/>
      <c r="DF379" s="279"/>
      <c r="DG379" s="279"/>
      <c r="DH379" s="279"/>
      <c r="DI379" s="279"/>
      <c r="DJ379" s="279"/>
      <c r="DK379" s="279"/>
      <c r="DL379" s="279"/>
      <c r="DM379" s="279"/>
      <c r="DN379" s="279"/>
      <c r="DO379" s="279"/>
      <c r="DP379" s="279"/>
      <c r="DQ379" s="279"/>
      <c r="DR379" s="279"/>
      <c r="DS379" s="279"/>
      <c r="DT379" s="279"/>
      <c r="DU379" s="279"/>
    </row>
    <row r="380" spans="39:125">
      <c r="AM380" s="288">
        <f t="shared" si="34"/>
        <v>0</v>
      </c>
      <c r="AN380" s="202" t="str">
        <f t="shared" si="33"/>
        <v>EMA--</v>
      </c>
      <c r="AO380" s="278"/>
      <c r="AP380" s="278"/>
      <c r="AQ380" s="278"/>
      <c r="AR380" s="278"/>
      <c r="AS380" s="278"/>
      <c r="AT380" s="278"/>
      <c r="AU380" s="278"/>
      <c r="AV380" s="278"/>
      <c r="AW380" s="278"/>
      <c r="AX380" s="278"/>
      <c r="AY380" s="278"/>
      <c r="AZ380" s="278"/>
      <c r="BA380" s="278"/>
      <c r="BB380" s="278"/>
      <c r="BC380" s="278"/>
      <c r="BD380" s="278"/>
      <c r="BE380" s="278"/>
      <c r="BF380" s="278"/>
      <c r="BG380" s="278"/>
      <c r="BH380" s="278"/>
      <c r="BI380" s="278"/>
      <c r="BJ380" s="278"/>
      <c r="BK380" s="278"/>
      <c r="BL380" s="278"/>
      <c r="BM380" s="278"/>
      <c r="BN380" s="278"/>
      <c r="BO380" s="278"/>
      <c r="BP380" s="278"/>
      <c r="BQ380" s="278"/>
      <c r="BR380" s="278"/>
      <c r="BS380" s="278"/>
      <c r="BT380" s="278"/>
      <c r="BU380" s="278"/>
      <c r="BV380" s="278"/>
      <c r="BW380" s="278"/>
      <c r="BX380" s="278"/>
      <c r="BY380" s="278"/>
      <c r="BZ380" s="278"/>
      <c r="CA380" s="278"/>
      <c r="CB380" s="278"/>
      <c r="CC380" s="278"/>
      <c r="CD380" s="278"/>
      <c r="CE380" s="278"/>
      <c r="CF380" s="278"/>
      <c r="CG380" s="278"/>
      <c r="CH380" s="278"/>
      <c r="CI380" s="278"/>
      <c r="CJ380" s="278"/>
      <c r="CK380" s="278"/>
      <c r="CL380" s="279"/>
      <c r="CM380" s="279"/>
      <c r="CN380" s="279"/>
      <c r="CO380" s="279"/>
      <c r="CP380" s="279"/>
      <c r="CQ380" s="279"/>
      <c r="CR380" s="279"/>
      <c r="CS380" s="279"/>
      <c r="CT380" s="279"/>
      <c r="CU380" s="279"/>
      <c r="CV380" s="279"/>
      <c r="CW380" s="279"/>
      <c r="CX380" s="279"/>
      <c r="CY380" s="279"/>
      <c r="CZ380" s="279"/>
      <c r="DA380" s="279"/>
      <c r="DB380" s="279"/>
      <c r="DC380" s="279"/>
      <c r="DD380" s="279"/>
      <c r="DE380" s="279"/>
      <c r="DF380" s="279"/>
      <c r="DG380" s="279"/>
      <c r="DH380" s="279"/>
      <c r="DI380" s="279"/>
      <c r="DJ380" s="279"/>
      <c r="DK380" s="279"/>
      <c r="DL380" s="279"/>
      <c r="DM380" s="279"/>
      <c r="DN380" s="279"/>
      <c r="DO380" s="279"/>
      <c r="DP380" s="279"/>
      <c r="DQ380" s="279"/>
      <c r="DR380" s="279"/>
      <c r="DS380" s="279"/>
      <c r="DT380" s="279"/>
      <c r="DU380" s="279"/>
    </row>
    <row r="381" spans="39:125">
      <c r="AM381" s="288">
        <f t="shared" si="34"/>
        <v>0</v>
      </c>
      <c r="AN381" s="202" t="str">
        <f t="shared" si="33"/>
        <v>EMA--</v>
      </c>
      <c r="AO381" s="278"/>
      <c r="AP381" s="278"/>
      <c r="AQ381" s="278"/>
      <c r="AR381" s="278"/>
      <c r="AS381" s="278"/>
      <c r="AT381" s="278"/>
      <c r="AU381" s="278"/>
      <c r="AV381" s="278"/>
      <c r="AW381" s="278"/>
      <c r="AX381" s="278"/>
      <c r="AY381" s="278"/>
      <c r="AZ381" s="278"/>
      <c r="BA381" s="278"/>
      <c r="BB381" s="278"/>
      <c r="BC381" s="278"/>
      <c r="BD381" s="278"/>
      <c r="BE381" s="278"/>
      <c r="BF381" s="278"/>
      <c r="BG381" s="278"/>
      <c r="BH381" s="278"/>
      <c r="BI381" s="278"/>
      <c r="BJ381" s="278"/>
      <c r="BK381" s="278"/>
      <c r="BL381" s="278"/>
      <c r="BM381" s="278"/>
      <c r="BN381" s="278"/>
      <c r="BO381" s="278"/>
      <c r="BP381" s="278"/>
      <c r="BQ381" s="278"/>
      <c r="BR381" s="278"/>
      <c r="BS381" s="278"/>
      <c r="BT381" s="278"/>
      <c r="BU381" s="278"/>
      <c r="BV381" s="278"/>
      <c r="BW381" s="278"/>
      <c r="BX381" s="278"/>
      <c r="BY381" s="278"/>
      <c r="BZ381" s="278"/>
      <c r="CA381" s="278"/>
      <c r="CB381" s="278"/>
      <c r="CC381" s="278"/>
      <c r="CD381" s="278"/>
      <c r="CE381" s="278"/>
      <c r="CF381" s="278"/>
      <c r="CG381" s="278"/>
      <c r="CH381" s="278"/>
      <c r="CI381" s="278"/>
      <c r="CJ381" s="278"/>
      <c r="CK381" s="278"/>
      <c r="CL381" s="279"/>
      <c r="CM381" s="279"/>
      <c r="CN381" s="279"/>
      <c r="CO381" s="279"/>
      <c r="CP381" s="279"/>
      <c r="CQ381" s="279"/>
      <c r="CR381" s="279"/>
      <c r="CS381" s="279"/>
      <c r="CT381" s="279"/>
      <c r="CU381" s="279"/>
      <c r="CV381" s="279"/>
      <c r="CW381" s="279"/>
      <c r="CX381" s="279"/>
      <c r="CY381" s="279"/>
      <c r="CZ381" s="279"/>
      <c r="DA381" s="279"/>
      <c r="DB381" s="279"/>
      <c r="DC381" s="279"/>
      <c r="DD381" s="279"/>
      <c r="DE381" s="279"/>
      <c r="DF381" s="279"/>
      <c r="DG381" s="279"/>
      <c r="DH381" s="279"/>
      <c r="DI381" s="279"/>
      <c r="DJ381" s="279"/>
      <c r="DK381" s="279"/>
      <c r="DL381" s="279"/>
      <c r="DM381" s="279"/>
      <c r="DN381" s="279"/>
      <c r="DO381" s="279"/>
      <c r="DP381" s="279"/>
      <c r="DQ381" s="279"/>
      <c r="DR381" s="279"/>
      <c r="DS381" s="279"/>
      <c r="DT381" s="279"/>
      <c r="DU381" s="279"/>
    </row>
    <row r="382" spans="39:125">
      <c r="AM382" s="288">
        <f t="shared" si="34"/>
        <v>0</v>
      </c>
      <c r="AN382" s="202" t="str">
        <f t="shared" si="33"/>
        <v>EMA--</v>
      </c>
      <c r="AO382" s="278"/>
      <c r="AP382" s="278"/>
      <c r="AQ382" s="278"/>
      <c r="AR382" s="278"/>
      <c r="AS382" s="278"/>
      <c r="AT382" s="278"/>
      <c r="AU382" s="278"/>
      <c r="AV382" s="278"/>
      <c r="AW382" s="278"/>
      <c r="AX382" s="278"/>
      <c r="AY382" s="278"/>
      <c r="AZ382" s="278"/>
      <c r="BA382" s="278"/>
      <c r="BB382" s="278"/>
      <c r="BC382" s="278"/>
      <c r="BD382" s="278"/>
      <c r="BE382" s="278"/>
      <c r="BF382" s="278"/>
      <c r="BG382" s="278"/>
      <c r="BH382" s="278"/>
      <c r="BI382" s="278"/>
      <c r="BJ382" s="278"/>
      <c r="BK382" s="278"/>
      <c r="BL382" s="278"/>
      <c r="BM382" s="278"/>
      <c r="BN382" s="278"/>
      <c r="BO382" s="278"/>
      <c r="BP382" s="278"/>
      <c r="BQ382" s="278"/>
      <c r="BR382" s="278"/>
      <c r="BS382" s="278"/>
      <c r="BT382" s="278"/>
      <c r="BU382" s="278"/>
      <c r="BV382" s="278"/>
      <c r="BW382" s="278"/>
      <c r="BX382" s="278"/>
      <c r="BY382" s="278"/>
      <c r="BZ382" s="278"/>
      <c r="CA382" s="278"/>
      <c r="CB382" s="278"/>
      <c r="CC382" s="278"/>
      <c r="CD382" s="278"/>
      <c r="CE382" s="278"/>
      <c r="CF382" s="278"/>
      <c r="CG382" s="278"/>
      <c r="CH382" s="278"/>
      <c r="CI382" s="278"/>
      <c r="CJ382" s="278"/>
      <c r="CK382" s="278"/>
      <c r="CL382" s="279"/>
      <c r="CM382" s="279"/>
      <c r="CN382" s="279"/>
      <c r="CO382" s="279"/>
      <c r="CP382" s="279"/>
      <c r="CQ382" s="279"/>
      <c r="CR382" s="279"/>
      <c r="CS382" s="279"/>
      <c r="CT382" s="279"/>
      <c r="CU382" s="279"/>
      <c r="CV382" s="279"/>
      <c r="CW382" s="279"/>
      <c r="CX382" s="279"/>
      <c r="CY382" s="279"/>
      <c r="CZ382" s="279"/>
      <c r="DA382" s="279"/>
      <c r="DB382" s="279"/>
      <c r="DC382" s="279"/>
      <c r="DD382" s="279"/>
      <c r="DE382" s="279"/>
      <c r="DF382" s="279"/>
      <c r="DG382" s="279"/>
      <c r="DH382" s="279"/>
      <c r="DI382" s="279"/>
      <c r="DJ382" s="279"/>
      <c r="DK382" s="279"/>
      <c r="DL382" s="279"/>
      <c r="DM382" s="279"/>
      <c r="DN382" s="279"/>
      <c r="DO382" s="279"/>
      <c r="DP382" s="279"/>
      <c r="DQ382" s="279"/>
      <c r="DR382" s="279"/>
      <c r="DS382" s="279"/>
      <c r="DT382" s="279"/>
      <c r="DU382" s="279"/>
    </row>
    <row r="383" spans="39:125">
      <c r="AM383" s="288">
        <f t="shared" si="34"/>
        <v>0</v>
      </c>
      <c r="AN383" s="202" t="str">
        <f t="shared" si="33"/>
        <v>EMA--</v>
      </c>
      <c r="AO383" s="278"/>
      <c r="AP383" s="278"/>
      <c r="AQ383" s="278"/>
      <c r="AR383" s="278"/>
      <c r="AS383" s="278"/>
      <c r="AT383" s="278"/>
      <c r="AU383" s="278"/>
      <c r="AV383" s="278"/>
      <c r="AW383" s="278"/>
      <c r="AX383" s="278"/>
      <c r="AY383" s="278"/>
      <c r="AZ383" s="278"/>
      <c r="BA383" s="278"/>
      <c r="BB383" s="278"/>
      <c r="BC383" s="278"/>
      <c r="BD383" s="278"/>
      <c r="BE383" s="278"/>
      <c r="BF383" s="278"/>
      <c r="BG383" s="278"/>
      <c r="BH383" s="278"/>
      <c r="BI383" s="278"/>
      <c r="BJ383" s="278"/>
      <c r="BK383" s="278"/>
      <c r="BL383" s="278"/>
      <c r="BM383" s="278"/>
      <c r="BN383" s="278"/>
      <c r="BO383" s="278"/>
      <c r="BP383" s="278"/>
      <c r="BQ383" s="278"/>
      <c r="BR383" s="278"/>
      <c r="BS383" s="278"/>
      <c r="BT383" s="278"/>
      <c r="BU383" s="278"/>
      <c r="BV383" s="278"/>
      <c r="BW383" s="278"/>
      <c r="BX383" s="278"/>
      <c r="BY383" s="278"/>
      <c r="BZ383" s="278"/>
      <c r="CA383" s="278"/>
      <c r="CB383" s="278"/>
      <c r="CC383" s="278"/>
      <c r="CD383" s="278"/>
      <c r="CE383" s="278"/>
      <c r="CF383" s="278"/>
      <c r="CG383" s="278"/>
      <c r="CH383" s="278"/>
      <c r="CI383" s="278"/>
      <c r="CJ383" s="278"/>
      <c r="CK383" s="278"/>
      <c r="CL383" s="279"/>
      <c r="CM383" s="279"/>
      <c r="CN383" s="279"/>
      <c r="CO383" s="279"/>
      <c r="CP383" s="279"/>
      <c r="CQ383" s="279"/>
      <c r="CR383" s="279"/>
      <c r="CS383" s="279"/>
      <c r="CT383" s="279"/>
      <c r="CU383" s="279"/>
      <c r="CV383" s="279"/>
      <c r="CW383" s="279"/>
      <c r="CX383" s="279"/>
      <c r="CY383" s="279"/>
      <c r="CZ383" s="279"/>
      <c r="DA383" s="279"/>
      <c r="DB383" s="279"/>
      <c r="DC383" s="279"/>
      <c r="DD383" s="279"/>
      <c r="DE383" s="279"/>
      <c r="DF383" s="279"/>
      <c r="DG383" s="279"/>
      <c r="DH383" s="279"/>
      <c r="DI383" s="279"/>
      <c r="DJ383" s="279"/>
      <c r="DK383" s="279"/>
      <c r="DL383" s="279"/>
      <c r="DM383" s="279"/>
      <c r="DN383" s="279"/>
      <c r="DO383" s="279"/>
      <c r="DP383" s="279"/>
      <c r="DQ383" s="279"/>
      <c r="DR383" s="279"/>
      <c r="DS383" s="279"/>
      <c r="DT383" s="279"/>
      <c r="DU383" s="279"/>
    </row>
    <row r="384" spans="39:125">
      <c r="AM384" s="288">
        <f t="shared" si="34"/>
        <v>0</v>
      </c>
      <c r="AN384" s="202" t="str">
        <f t="shared" si="33"/>
        <v>EMA--</v>
      </c>
      <c r="AO384" s="278"/>
      <c r="AP384" s="278"/>
      <c r="AQ384" s="278"/>
      <c r="AR384" s="278"/>
      <c r="AS384" s="278"/>
      <c r="AT384" s="278"/>
      <c r="AU384" s="278"/>
      <c r="AV384" s="278"/>
      <c r="AW384" s="278"/>
      <c r="AX384" s="278"/>
      <c r="AY384" s="278"/>
      <c r="AZ384" s="278"/>
      <c r="BA384" s="278"/>
      <c r="BB384" s="278"/>
      <c r="BC384" s="278"/>
      <c r="BD384" s="278"/>
      <c r="BE384" s="278"/>
      <c r="BF384" s="278"/>
      <c r="BG384" s="278"/>
      <c r="BH384" s="278"/>
      <c r="BI384" s="278"/>
      <c r="BJ384" s="278"/>
      <c r="BK384" s="278"/>
      <c r="BL384" s="278"/>
      <c r="BM384" s="278"/>
      <c r="BN384" s="278"/>
      <c r="BO384" s="278"/>
      <c r="BP384" s="278"/>
      <c r="BQ384" s="278"/>
      <c r="BR384" s="278"/>
      <c r="BS384" s="278"/>
      <c r="BT384" s="278"/>
      <c r="BU384" s="278"/>
      <c r="BV384" s="278"/>
      <c r="BW384" s="278"/>
      <c r="BX384" s="278"/>
      <c r="BY384" s="278"/>
      <c r="BZ384" s="278"/>
      <c r="CA384" s="278"/>
      <c r="CB384" s="278"/>
      <c r="CC384" s="278"/>
      <c r="CD384" s="278"/>
      <c r="CE384" s="278"/>
      <c r="CF384" s="278"/>
      <c r="CG384" s="278"/>
      <c r="CH384" s="278"/>
      <c r="CI384" s="278"/>
      <c r="CJ384" s="278"/>
      <c r="CK384" s="278"/>
      <c r="CL384" s="279"/>
      <c r="CM384" s="279"/>
      <c r="CN384" s="279"/>
      <c r="CO384" s="279"/>
      <c r="CP384" s="279"/>
      <c r="CQ384" s="279"/>
      <c r="CR384" s="279"/>
      <c r="CS384" s="279"/>
      <c r="CT384" s="279"/>
      <c r="CU384" s="279"/>
      <c r="CV384" s="279"/>
      <c r="CW384" s="279"/>
      <c r="CX384" s="279"/>
      <c r="CY384" s="279"/>
      <c r="CZ384" s="279"/>
      <c r="DA384" s="279"/>
      <c r="DB384" s="279"/>
      <c r="DC384" s="279"/>
      <c r="DD384" s="279"/>
      <c r="DE384" s="279"/>
      <c r="DF384" s="279"/>
      <c r="DG384" s="279"/>
      <c r="DH384" s="279"/>
      <c r="DI384" s="279"/>
      <c r="DJ384" s="279"/>
      <c r="DK384" s="279"/>
      <c r="DL384" s="279"/>
      <c r="DM384" s="279"/>
      <c r="DN384" s="279"/>
      <c r="DO384" s="279"/>
      <c r="DP384" s="279"/>
      <c r="DQ384" s="279"/>
      <c r="DR384" s="279"/>
      <c r="DS384" s="279"/>
      <c r="DT384" s="279"/>
      <c r="DU384" s="279"/>
    </row>
    <row r="385" spans="39:125">
      <c r="AM385" s="288">
        <f t="shared" si="34"/>
        <v>0</v>
      </c>
      <c r="AN385" s="202" t="str">
        <f t="shared" si="33"/>
        <v>EMA--</v>
      </c>
      <c r="AO385" s="278"/>
      <c r="AP385" s="278"/>
      <c r="AQ385" s="278"/>
      <c r="AR385" s="278"/>
      <c r="AS385" s="278"/>
      <c r="AT385" s="278"/>
      <c r="AU385" s="278"/>
      <c r="AV385" s="278"/>
      <c r="AW385" s="278"/>
      <c r="AX385" s="278"/>
      <c r="AY385" s="278"/>
      <c r="AZ385" s="278"/>
      <c r="BA385" s="278"/>
      <c r="BB385" s="278"/>
      <c r="BC385" s="278"/>
      <c r="BD385" s="278"/>
      <c r="BE385" s="278"/>
      <c r="BF385" s="278"/>
      <c r="BG385" s="278"/>
      <c r="BH385" s="278"/>
      <c r="BI385" s="278"/>
      <c r="BJ385" s="278"/>
      <c r="BK385" s="278"/>
      <c r="BL385" s="278"/>
      <c r="BM385" s="278"/>
      <c r="BN385" s="278"/>
      <c r="BO385" s="278"/>
      <c r="BP385" s="278"/>
      <c r="BQ385" s="278"/>
      <c r="BR385" s="278"/>
      <c r="BS385" s="278"/>
      <c r="BT385" s="278"/>
      <c r="BU385" s="278"/>
      <c r="BV385" s="278"/>
      <c r="BW385" s="278"/>
      <c r="BX385" s="278"/>
      <c r="BY385" s="278"/>
      <c r="BZ385" s="278"/>
      <c r="CA385" s="278"/>
      <c r="CB385" s="278"/>
      <c r="CC385" s="278"/>
      <c r="CD385" s="278"/>
      <c r="CE385" s="278"/>
      <c r="CF385" s="278"/>
      <c r="CG385" s="278"/>
      <c r="CH385" s="278"/>
      <c r="CI385" s="278"/>
      <c r="CJ385" s="278"/>
      <c r="CK385" s="278"/>
      <c r="CL385" s="279"/>
      <c r="CM385" s="279"/>
      <c r="CN385" s="279"/>
      <c r="CO385" s="279"/>
      <c r="CP385" s="279"/>
      <c r="CQ385" s="279"/>
      <c r="CR385" s="279"/>
      <c r="CS385" s="279"/>
      <c r="CT385" s="279"/>
      <c r="CU385" s="279"/>
      <c r="CV385" s="279"/>
      <c r="CW385" s="279"/>
      <c r="CX385" s="279"/>
      <c r="CY385" s="279"/>
      <c r="CZ385" s="279"/>
      <c r="DA385" s="279"/>
      <c r="DB385" s="279"/>
      <c r="DC385" s="279"/>
      <c r="DD385" s="279"/>
      <c r="DE385" s="279"/>
      <c r="DF385" s="279"/>
      <c r="DG385" s="279"/>
      <c r="DH385" s="279"/>
      <c r="DI385" s="279"/>
      <c r="DJ385" s="279"/>
      <c r="DK385" s="279"/>
      <c r="DL385" s="279"/>
      <c r="DM385" s="279"/>
      <c r="DN385" s="279"/>
      <c r="DO385" s="279"/>
      <c r="DP385" s="279"/>
      <c r="DQ385" s="279"/>
      <c r="DR385" s="279"/>
      <c r="DS385" s="279"/>
      <c r="DT385" s="279"/>
      <c r="DU385" s="279"/>
    </row>
    <row r="386" spans="39:125">
      <c r="AM386" s="288">
        <f t="shared" si="34"/>
        <v>0</v>
      </c>
      <c r="AN386" s="202" t="str">
        <f t="shared" si="33"/>
        <v>EMA--</v>
      </c>
      <c r="AO386" s="278"/>
      <c r="AP386" s="278"/>
      <c r="AQ386" s="278"/>
      <c r="AR386" s="278"/>
      <c r="AS386" s="278"/>
      <c r="AT386" s="278"/>
      <c r="AU386" s="278"/>
      <c r="AV386" s="278"/>
      <c r="AW386" s="278"/>
      <c r="AX386" s="278"/>
      <c r="AY386" s="278"/>
      <c r="AZ386" s="278"/>
      <c r="BA386" s="278"/>
      <c r="BB386" s="278"/>
      <c r="BC386" s="278"/>
      <c r="BD386" s="278"/>
      <c r="BE386" s="278"/>
      <c r="BF386" s="278"/>
      <c r="BG386" s="278"/>
      <c r="BH386" s="278"/>
      <c r="BI386" s="278"/>
      <c r="BJ386" s="278"/>
      <c r="BK386" s="278"/>
      <c r="BL386" s="278"/>
      <c r="BM386" s="278"/>
      <c r="BN386" s="278"/>
      <c r="BO386" s="278"/>
      <c r="BP386" s="278"/>
      <c r="BQ386" s="278"/>
      <c r="BR386" s="278"/>
      <c r="BS386" s="278"/>
      <c r="BT386" s="278"/>
      <c r="BU386" s="278"/>
      <c r="BV386" s="278"/>
      <c r="BW386" s="278"/>
      <c r="BX386" s="278"/>
      <c r="BY386" s="278"/>
      <c r="BZ386" s="278"/>
      <c r="CA386" s="278"/>
      <c r="CB386" s="278"/>
      <c r="CC386" s="278"/>
      <c r="CD386" s="278"/>
      <c r="CE386" s="278"/>
      <c r="CF386" s="278"/>
      <c r="CG386" s="278"/>
      <c r="CH386" s="278"/>
      <c r="CI386" s="278"/>
      <c r="CJ386" s="278"/>
      <c r="CK386" s="278"/>
      <c r="CL386" s="279"/>
      <c r="CM386" s="279"/>
      <c r="CN386" s="279"/>
      <c r="CO386" s="279"/>
      <c r="CP386" s="279"/>
      <c r="CQ386" s="279"/>
      <c r="CR386" s="279"/>
      <c r="CS386" s="279"/>
      <c r="CT386" s="279"/>
      <c r="CU386" s="279"/>
      <c r="CV386" s="279"/>
      <c r="CW386" s="279"/>
      <c r="CX386" s="279"/>
      <c r="CY386" s="279"/>
      <c r="CZ386" s="279"/>
      <c r="DA386" s="279"/>
      <c r="DB386" s="279"/>
      <c r="DC386" s="279"/>
      <c r="DD386" s="279"/>
      <c r="DE386" s="279"/>
      <c r="DF386" s="279"/>
      <c r="DG386" s="279"/>
      <c r="DH386" s="279"/>
      <c r="DI386" s="279"/>
      <c r="DJ386" s="279"/>
      <c r="DK386" s="279"/>
      <c r="DL386" s="279"/>
      <c r="DM386" s="279"/>
      <c r="DN386" s="279"/>
      <c r="DO386" s="279"/>
      <c r="DP386" s="279"/>
      <c r="DQ386" s="279"/>
      <c r="DR386" s="279"/>
      <c r="DS386" s="279"/>
      <c r="DT386" s="279"/>
      <c r="DU386" s="279"/>
    </row>
    <row r="387" spans="39:125">
      <c r="AM387" s="288">
        <f t="shared" si="34"/>
        <v>0</v>
      </c>
      <c r="AN387" s="202" t="str">
        <f t="shared" si="33"/>
        <v>EMA--</v>
      </c>
      <c r="AO387" s="278"/>
      <c r="AP387" s="278"/>
      <c r="AQ387" s="278"/>
      <c r="AR387" s="278"/>
      <c r="AS387" s="278"/>
      <c r="AT387" s="278"/>
      <c r="AU387" s="278"/>
      <c r="AV387" s="278"/>
      <c r="AW387" s="278"/>
      <c r="AX387" s="278"/>
      <c r="AY387" s="278"/>
      <c r="AZ387" s="278"/>
      <c r="BA387" s="278"/>
      <c r="BB387" s="278"/>
      <c r="BC387" s="278"/>
      <c r="BD387" s="278"/>
      <c r="BE387" s="278"/>
      <c r="BF387" s="278"/>
      <c r="BG387" s="278"/>
      <c r="BH387" s="278"/>
      <c r="BI387" s="278"/>
      <c r="BJ387" s="278"/>
      <c r="BK387" s="278"/>
      <c r="BL387" s="278"/>
      <c r="BM387" s="278"/>
      <c r="BN387" s="278"/>
      <c r="BO387" s="278"/>
      <c r="BP387" s="278"/>
      <c r="BQ387" s="278"/>
      <c r="BR387" s="278"/>
      <c r="BS387" s="278"/>
      <c r="BT387" s="278"/>
      <c r="BU387" s="278"/>
      <c r="BV387" s="278"/>
      <c r="BW387" s="278"/>
      <c r="BX387" s="278"/>
      <c r="BY387" s="278"/>
      <c r="BZ387" s="278"/>
      <c r="CA387" s="278"/>
      <c r="CB387" s="278"/>
      <c r="CC387" s="278"/>
      <c r="CD387" s="278"/>
      <c r="CE387" s="278"/>
      <c r="CF387" s="278"/>
      <c r="CG387" s="278"/>
      <c r="CH387" s="278"/>
      <c r="CI387" s="278"/>
      <c r="CJ387" s="278"/>
      <c r="CK387" s="278"/>
      <c r="CL387" s="279"/>
      <c r="CM387" s="279"/>
      <c r="CN387" s="279"/>
      <c r="CO387" s="279"/>
      <c r="CP387" s="279"/>
      <c r="CQ387" s="279"/>
      <c r="CR387" s="279"/>
      <c r="CS387" s="279"/>
      <c r="CT387" s="279"/>
      <c r="CU387" s="279"/>
      <c r="CV387" s="279"/>
      <c r="CW387" s="279"/>
      <c r="CX387" s="279"/>
      <c r="CY387" s="279"/>
      <c r="CZ387" s="279"/>
      <c r="DA387" s="279"/>
      <c r="DB387" s="279"/>
      <c r="DC387" s="279"/>
      <c r="DD387" s="279"/>
      <c r="DE387" s="279"/>
      <c r="DF387" s="279"/>
      <c r="DG387" s="279"/>
      <c r="DH387" s="279"/>
      <c r="DI387" s="279"/>
      <c r="DJ387" s="279"/>
      <c r="DK387" s="279"/>
      <c r="DL387" s="279"/>
      <c r="DM387" s="279"/>
      <c r="DN387" s="279"/>
      <c r="DO387" s="279"/>
      <c r="DP387" s="279"/>
      <c r="DQ387" s="279"/>
      <c r="DR387" s="279"/>
      <c r="DS387" s="279"/>
      <c r="DT387" s="279"/>
      <c r="DU387" s="279"/>
    </row>
    <row r="388" spans="39:125">
      <c r="AM388" s="288">
        <f t="shared" si="34"/>
        <v>0</v>
      </c>
      <c r="AN388" s="202" t="str">
        <f t="shared" si="33"/>
        <v>EMA--</v>
      </c>
      <c r="AO388" s="278"/>
      <c r="AP388" s="278"/>
      <c r="AQ388" s="278"/>
      <c r="AR388" s="278"/>
      <c r="AS388" s="278"/>
      <c r="AT388" s="278"/>
      <c r="AU388" s="278"/>
      <c r="AV388" s="278"/>
      <c r="AW388" s="278"/>
      <c r="AX388" s="278"/>
      <c r="AY388" s="278"/>
      <c r="AZ388" s="278"/>
      <c r="BA388" s="278"/>
      <c r="BB388" s="278"/>
      <c r="BC388" s="278"/>
      <c r="BD388" s="278"/>
      <c r="BE388" s="278"/>
      <c r="BF388" s="278"/>
      <c r="BG388" s="278"/>
      <c r="BH388" s="278"/>
      <c r="BI388" s="278"/>
      <c r="BJ388" s="278"/>
      <c r="BK388" s="278"/>
      <c r="BL388" s="278"/>
      <c r="BM388" s="278"/>
      <c r="BN388" s="278"/>
      <c r="BO388" s="278"/>
      <c r="BP388" s="278"/>
      <c r="BQ388" s="278"/>
      <c r="BR388" s="278"/>
      <c r="BS388" s="278"/>
      <c r="BT388" s="278"/>
      <c r="BU388" s="278"/>
      <c r="BV388" s="278"/>
      <c r="BW388" s="278"/>
      <c r="BX388" s="278"/>
      <c r="BY388" s="278"/>
      <c r="BZ388" s="278"/>
      <c r="CA388" s="278"/>
      <c r="CB388" s="278"/>
      <c r="CC388" s="278"/>
      <c r="CD388" s="278"/>
      <c r="CE388" s="278"/>
      <c r="CF388" s="278"/>
      <c r="CG388" s="278"/>
      <c r="CH388" s="278"/>
      <c r="CI388" s="278"/>
      <c r="CJ388" s="278"/>
      <c r="CK388" s="278"/>
      <c r="CL388" s="279"/>
      <c r="CM388" s="279"/>
      <c r="CN388" s="279"/>
      <c r="CO388" s="279"/>
      <c r="CP388" s="279"/>
      <c r="CQ388" s="279"/>
      <c r="CR388" s="279"/>
      <c r="CS388" s="279"/>
      <c r="CT388" s="279"/>
      <c r="CU388" s="279"/>
      <c r="CV388" s="279"/>
      <c r="CW388" s="279"/>
      <c r="CX388" s="279"/>
      <c r="CY388" s="279"/>
      <c r="CZ388" s="279"/>
      <c r="DA388" s="279"/>
      <c r="DB388" s="279"/>
      <c r="DC388" s="279"/>
      <c r="DD388" s="279"/>
      <c r="DE388" s="279"/>
      <c r="DF388" s="279"/>
      <c r="DG388" s="279"/>
      <c r="DH388" s="279"/>
      <c r="DI388" s="279"/>
      <c r="DJ388" s="279"/>
      <c r="DK388" s="279"/>
      <c r="DL388" s="279"/>
      <c r="DM388" s="279"/>
      <c r="DN388" s="279"/>
      <c r="DO388" s="279"/>
      <c r="DP388" s="279"/>
      <c r="DQ388" s="279"/>
      <c r="DR388" s="279"/>
      <c r="DS388" s="279"/>
      <c r="DT388" s="279"/>
      <c r="DU388" s="279"/>
    </row>
    <row r="389" spans="39:125">
      <c r="AM389" s="288">
        <f t="shared" si="34"/>
        <v>0</v>
      </c>
      <c r="AN389" s="202" t="str">
        <f t="shared" si="33"/>
        <v>EMA--</v>
      </c>
      <c r="AO389" s="278"/>
      <c r="AP389" s="278"/>
      <c r="AQ389" s="278"/>
      <c r="AR389" s="278"/>
      <c r="AS389" s="278"/>
      <c r="AT389" s="278"/>
      <c r="AU389" s="278"/>
      <c r="AV389" s="278"/>
      <c r="AW389" s="278"/>
      <c r="AX389" s="278"/>
      <c r="AY389" s="278"/>
      <c r="AZ389" s="278"/>
      <c r="BA389" s="278"/>
      <c r="BB389" s="278"/>
      <c r="BC389" s="278"/>
      <c r="BD389" s="278"/>
      <c r="BE389" s="278"/>
      <c r="BF389" s="278"/>
      <c r="BG389" s="278"/>
      <c r="BH389" s="278"/>
      <c r="BI389" s="278"/>
      <c r="BJ389" s="278"/>
      <c r="BK389" s="278"/>
      <c r="BL389" s="278"/>
      <c r="BM389" s="278"/>
      <c r="BN389" s="278"/>
      <c r="BO389" s="278"/>
      <c r="BP389" s="278"/>
      <c r="BQ389" s="278"/>
      <c r="BR389" s="278"/>
      <c r="BS389" s="278"/>
      <c r="BT389" s="278"/>
      <c r="BU389" s="278"/>
      <c r="BV389" s="278"/>
      <c r="BW389" s="278"/>
      <c r="BX389" s="278"/>
      <c r="BY389" s="278"/>
      <c r="BZ389" s="278"/>
      <c r="CA389" s="278"/>
      <c r="CB389" s="278"/>
      <c r="CC389" s="278"/>
      <c r="CD389" s="278"/>
      <c r="CE389" s="278"/>
      <c r="CF389" s="278"/>
      <c r="CG389" s="278"/>
      <c r="CH389" s="278"/>
      <c r="CI389" s="278"/>
      <c r="CJ389" s="278"/>
      <c r="CK389" s="278"/>
      <c r="CL389" s="279"/>
      <c r="CM389" s="279"/>
      <c r="CN389" s="279"/>
      <c r="CO389" s="279"/>
      <c r="CP389" s="279"/>
      <c r="CQ389" s="279"/>
      <c r="CR389" s="279"/>
      <c r="CS389" s="279"/>
      <c r="CT389" s="279"/>
      <c r="CU389" s="279"/>
      <c r="CV389" s="279"/>
      <c r="CW389" s="279"/>
      <c r="CX389" s="279"/>
      <c r="CY389" s="279"/>
      <c r="CZ389" s="279"/>
      <c r="DA389" s="279"/>
      <c r="DB389" s="279"/>
      <c r="DC389" s="279"/>
      <c r="DD389" s="279"/>
      <c r="DE389" s="279"/>
      <c r="DF389" s="279"/>
      <c r="DG389" s="279"/>
      <c r="DH389" s="279"/>
      <c r="DI389" s="279"/>
      <c r="DJ389" s="279"/>
      <c r="DK389" s="279"/>
      <c r="DL389" s="279"/>
      <c r="DM389" s="279"/>
      <c r="DN389" s="279"/>
      <c r="DO389" s="279"/>
      <c r="DP389" s="279"/>
      <c r="DQ389" s="279"/>
      <c r="DR389" s="279"/>
      <c r="DS389" s="279"/>
      <c r="DT389" s="279"/>
      <c r="DU389" s="279"/>
    </row>
    <row r="390" spans="39:125">
      <c r="AM390" s="288">
        <f t="shared" si="34"/>
        <v>0</v>
      </c>
      <c r="AN390" s="202" t="str">
        <f t="shared" si="33"/>
        <v>EMA--</v>
      </c>
      <c r="AO390" s="278"/>
      <c r="AP390" s="278"/>
      <c r="AQ390" s="278"/>
      <c r="AR390" s="278"/>
      <c r="AS390" s="278"/>
      <c r="AT390" s="278"/>
      <c r="AU390" s="278"/>
      <c r="AV390" s="278"/>
      <c r="AW390" s="278"/>
      <c r="AX390" s="278"/>
      <c r="AY390" s="278"/>
      <c r="AZ390" s="278"/>
      <c r="BA390" s="278"/>
      <c r="BB390" s="278"/>
      <c r="BC390" s="278"/>
      <c r="BD390" s="278"/>
      <c r="BE390" s="278"/>
      <c r="BF390" s="278"/>
      <c r="BG390" s="278"/>
      <c r="BH390" s="278"/>
      <c r="BI390" s="278"/>
      <c r="BJ390" s="278"/>
      <c r="BK390" s="278"/>
      <c r="BL390" s="278"/>
      <c r="BM390" s="278"/>
      <c r="BN390" s="278"/>
      <c r="BO390" s="278"/>
      <c r="BP390" s="278"/>
      <c r="BQ390" s="278"/>
      <c r="BR390" s="278"/>
      <c r="BS390" s="278"/>
      <c r="BT390" s="278"/>
      <c r="BU390" s="278"/>
      <c r="BV390" s="278"/>
      <c r="BW390" s="278"/>
      <c r="BX390" s="278"/>
      <c r="BY390" s="278"/>
      <c r="BZ390" s="278"/>
      <c r="CA390" s="278"/>
      <c r="CB390" s="278"/>
      <c r="CC390" s="278"/>
      <c r="CD390" s="278"/>
      <c r="CE390" s="278"/>
      <c r="CF390" s="278"/>
      <c r="CG390" s="278"/>
      <c r="CH390" s="278"/>
      <c r="CI390" s="278"/>
      <c r="CJ390" s="278"/>
      <c r="CK390" s="278"/>
      <c r="CL390" s="279"/>
      <c r="CM390" s="279"/>
      <c r="CN390" s="279"/>
      <c r="CO390" s="279"/>
      <c r="CP390" s="279"/>
      <c r="CQ390" s="279"/>
      <c r="CR390" s="279"/>
      <c r="CS390" s="279"/>
      <c r="CT390" s="279"/>
      <c r="CU390" s="279"/>
      <c r="CV390" s="279"/>
      <c r="CW390" s="279"/>
      <c r="CX390" s="279"/>
      <c r="CY390" s="279"/>
      <c r="CZ390" s="279"/>
      <c r="DA390" s="279"/>
      <c r="DB390" s="279"/>
      <c r="DC390" s="279"/>
      <c r="DD390" s="279"/>
      <c r="DE390" s="279"/>
      <c r="DF390" s="279"/>
      <c r="DG390" s="279"/>
      <c r="DH390" s="279"/>
      <c r="DI390" s="279"/>
      <c r="DJ390" s="279"/>
      <c r="DK390" s="279"/>
      <c r="DL390" s="279"/>
      <c r="DM390" s="279"/>
      <c r="DN390" s="279"/>
      <c r="DO390" s="279"/>
      <c r="DP390" s="279"/>
      <c r="DQ390" s="279"/>
      <c r="DR390" s="279"/>
      <c r="DS390" s="279"/>
      <c r="DT390" s="279"/>
      <c r="DU390" s="279"/>
    </row>
    <row r="391" spans="39:125">
      <c r="AM391" s="288">
        <f t="shared" si="34"/>
        <v>0</v>
      </c>
      <c r="AN391" s="202" t="str">
        <f t="shared" si="33"/>
        <v>EMA--</v>
      </c>
      <c r="AO391" s="278"/>
      <c r="AP391" s="278"/>
      <c r="AQ391" s="278"/>
      <c r="AR391" s="278"/>
      <c r="AS391" s="278"/>
      <c r="AT391" s="278"/>
      <c r="AU391" s="278"/>
      <c r="AV391" s="278"/>
      <c r="AW391" s="278"/>
      <c r="AX391" s="278"/>
      <c r="AY391" s="278"/>
      <c r="AZ391" s="278"/>
      <c r="BA391" s="278"/>
      <c r="BB391" s="278"/>
      <c r="BC391" s="278"/>
      <c r="BD391" s="278"/>
      <c r="BE391" s="278"/>
      <c r="BF391" s="278"/>
      <c r="BG391" s="278"/>
      <c r="BH391" s="278"/>
      <c r="BI391" s="278"/>
      <c r="BJ391" s="278"/>
      <c r="BK391" s="278"/>
      <c r="BL391" s="278"/>
      <c r="BM391" s="278"/>
      <c r="BN391" s="278"/>
      <c r="BO391" s="278"/>
      <c r="BP391" s="278"/>
      <c r="BQ391" s="278"/>
      <c r="BR391" s="278"/>
      <c r="BS391" s="278"/>
      <c r="BT391" s="278"/>
      <c r="BU391" s="278"/>
      <c r="BV391" s="278"/>
      <c r="BW391" s="278"/>
      <c r="BX391" s="278"/>
      <c r="BY391" s="278"/>
      <c r="BZ391" s="278"/>
      <c r="CA391" s="278"/>
      <c r="CB391" s="278"/>
      <c r="CC391" s="278"/>
      <c r="CD391" s="278"/>
      <c r="CE391" s="278"/>
      <c r="CF391" s="278"/>
      <c r="CG391" s="278"/>
      <c r="CH391" s="278"/>
      <c r="CI391" s="278"/>
      <c r="CJ391" s="278"/>
      <c r="CK391" s="278"/>
      <c r="CL391" s="279"/>
      <c r="CM391" s="279"/>
      <c r="CN391" s="279"/>
      <c r="CO391" s="279"/>
      <c r="CP391" s="279"/>
      <c r="CQ391" s="279"/>
      <c r="CR391" s="279"/>
      <c r="CS391" s="279"/>
      <c r="CT391" s="279"/>
      <c r="CU391" s="279"/>
      <c r="CV391" s="279"/>
      <c r="CW391" s="279"/>
      <c r="CX391" s="279"/>
      <c r="CY391" s="279"/>
      <c r="CZ391" s="279"/>
      <c r="DA391" s="279"/>
      <c r="DB391" s="279"/>
      <c r="DC391" s="279"/>
      <c r="DD391" s="279"/>
      <c r="DE391" s="279"/>
      <c r="DF391" s="279"/>
      <c r="DG391" s="279"/>
      <c r="DH391" s="279"/>
      <c r="DI391" s="279"/>
      <c r="DJ391" s="279"/>
      <c r="DK391" s="279"/>
      <c r="DL391" s="279"/>
      <c r="DM391" s="279"/>
      <c r="DN391" s="279"/>
      <c r="DO391" s="279"/>
      <c r="DP391" s="279"/>
      <c r="DQ391" s="279"/>
      <c r="DR391" s="279"/>
      <c r="DS391" s="279"/>
      <c r="DT391" s="279"/>
      <c r="DU391" s="279"/>
    </row>
    <row r="392" spans="39:125">
      <c r="AM392" s="288">
        <f t="shared" si="34"/>
        <v>0</v>
      </c>
      <c r="AN392" s="202" t="str">
        <f t="shared" si="33"/>
        <v>EMA--</v>
      </c>
      <c r="AO392" s="278"/>
      <c r="AP392" s="278"/>
      <c r="AQ392" s="278"/>
      <c r="AR392" s="278"/>
      <c r="AS392" s="278"/>
      <c r="AT392" s="278"/>
      <c r="AU392" s="278"/>
      <c r="AV392" s="278"/>
      <c r="AW392" s="278"/>
      <c r="AX392" s="278"/>
      <c r="AY392" s="278"/>
      <c r="AZ392" s="278"/>
      <c r="BA392" s="278"/>
      <c r="BB392" s="278"/>
      <c r="BC392" s="278"/>
      <c r="BD392" s="278"/>
      <c r="BE392" s="278"/>
      <c r="BF392" s="278"/>
      <c r="BG392" s="278"/>
      <c r="BH392" s="278"/>
      <c r="BI392" s="278"/>
      <c r="BJ392" s="278"/>
      <c r="BK392" s="278"/>
      <c r="BL392" s="278"/>
      <c r="BM392" s="278"/>
      <c r="BN392" s="278"/>
      <c r="BO392" s="278"/>
      <c r="BP392" s="278"/>
      <c r="BQ392" s="278"/>
      <c r="BR392" s="278"/>
      <c r="BS392" s="278"/>
      <c r="BT392" s="278"/>
      <c r="BU392" s="278"/>
      <c r="BV392" s="278"/>
      <c r="BW392" s="278"/>
      <c r="BX392" s="278"/>
      <c r="BY392" s="278"/>
      <c r="BZ392" s="278"/>
      <c r="CA392" s="278"/>
      <c r="CB392" s="278"/>
      <c r="CC392" s="278"/>
      <c r="CD392" s="278"/>
      <c r="CE392" s="278"/>
      <c r="CF392" s="278"/>
      <c r="CG392" s="278"/>
      <c r="CH392" s="278"/>
      <c r="CI392" s="278"/>
      <c r="CJ392" s="278"/>
      <c r="CK392" s="278"/>
      <c r="CL392" s="279"/>
      <c r="CM392" s="279"/>
      <c r="CN392" s="279"/>
      <c r="CO392" s="279"/>
      <c r="CP392" s="279"/>
      <c r="CQ392" s="279"/>
      <c r="CR392" s="279"/>
      <c r="CS392" s="279"/>
      <c r="CT392" s="279"/>
      <c r="CU392" s="279"/>
      <c r="CV392" s="279"/>
      <c r="CW392" s="279"/>
      <c r="CX392" s="279"/>
      <c r="CY392" s="279"/>
      <c r="CZ392" s="279"/>
      <c r="DA392" s="279"/>
      <c r="DB392" s="279"/>
      <c r="DC392" s="279"/>
      <c r="DD392" s="279"/>
      <c r="DE392" s="279"/>
      <c r="DF392" s="279"/>
      <c r="DG392" s="279"/>
      <c r="DH392" s="279"/>
      <c r="DI392" s="279"/>
      <c r="DJ392" s="279"/>
      <c r="DK392" s="279"/>
      <c r="DL392" s="279"/>
      <c r="DM392" s="279"/>
      <c r="DN392" s="279"/>
      <c r="DO392" s="279"/>
      <c r="DP392" s="279"/>
      <c r="DQ392" s="279"/>
      <c r="DR392" s="279"/>
      <c r="DS392" s="279"/>
      <c r="DT392" s="279"/>
      <c r="DU392" s="279"/>
    </row>
    <row r="393" spans="39:125">
      <c r="AM393" s="288">
        <f t="shared" si="34"/>
        <v>0</v>
      </c>
      <c r="AN393" s="202" t="str">
        <f t="shared" si="33"/>
        <v>EMA--</v>
      </c>
      <c r="AO393" s="278"/>
      <c r="AP393" s="278"/>
      <c r="AQ393" s="278"/>
      <c r="AR393" s="278"/>
      <c r="AS393" s="278"/>
      <c r="AT393" s="278"/>
      <c r="AU393" s="278"/>
      <c r="AV393" s="278"/>
      <c r="AW393" s="278"/>
      <c r="AX393" s="278"/>
      <c r="AY393" s="278"/>
      <c r="AZ393" s="278"/>
      <c r="BA393" s="278"/>
      <c r="BB393" s="278"/>
      <c r="BC393" s="278"/>
      <c r="BD393" s="278"/>
      <c r="BE393" s="278"/>
      <c r="BF393" s="278"/>
      <c r="BG393" s="278"/>
      <c r="BH393" s="278"/>
      <c r="BI393" s="278"/>
      <c r="BJ393" s="278"/>
      <c r="BK393" s="278"/>
      <c r="BL393" s="278"/>
      <c r="BM393" s="278"/>
      <c r="BN393" s="278"/>
      <c r="BO393" s="278"/>
      <c r="BP393" s="278"/>
      <c r="BQ393" s="278"/>
      <c r="BR393" s="278"/>
      <c r="BS393" s="278"/>
      <c r="BT393" s="278"/>
      <c r="BU393" s="278"/>
      <c r="BV393" s="278"/>
      <c r="BW393" s="278"/>
      <c r="BX393" s="278"/>
      <c r="BY393" s="278"/>
      <c r="BZ393" s="278"/>
      <c r="CA393" s="278"/>
      <c r="CB393" s="278"/>
      <c r="CC393" s="278"/>
      <c r="CD393" s="278"/>
      <c r="CE393" s="278"/>
      <c r="CF393" s="278"/>
      <c r="CG393" s="278"/>
      <c r="CH393" s="278"/>
      <c r="CI393" s="278"/>
      <c r="CJ393" s="278"/>
      <c r="CK393" s="278"/>
      <c r="CL393" s="279"/>
      <c r="CM393" s="279"/>
      <c r="CN393" s="279"/>
      <c r="CO393" s="279"/>
      <c r="CP393" s="279"/>
      <c r="CQ393" s="279"/>
      <c r="CR393" s="279"/>
      <c r="CS393" s="279"/>
      <c r="CT393" s="279"/>
      <c r="CU393" s="279"/>
      <c r="CV393" s="279"/>
      <c r="CW393" s="279"/>
      <c r="CX393" s="279"/>
      <c r="CY393" s="279"/>
      <c r="CZ393" s="279"/>
      <c r="DA393" s="279"/>
      <c r="DB393" s="279"/>
      <c r="DC393" s="279"/>
      <c r="DD393" s="279"/>
      <c r="DE393" s="279"/>
      <c r="DF393" s="279"/>
      <c r="DG393" s="279"/>
      <c r="DH393" s="279"/>
      <c r="DI393" s="279"/>
      <c r="DJ393" s="279"/>
      <c r="DK393" s="279"/>
      <c r="DL393" s="279"/>
      <c r="DM393" s="279"/>
      <c r="DN393" s="279"/>
      <c r="DO393" s="279"/>
      <c r="DP393" s="279"/>
      <c r="DQ393" s="279"/>
      <c r="DR393" s="279"/>
      <c r="DS393" s="279"/>
      <c r="DT393" s="279"/>
      <c r="DU393" s="279"/>
    </row>
    <row r="394" spans="39:125">
      <c r="AM394" s="288">
        <f t="shared" si="34"/>
        <v>0</v>
      </c>
      <c r="AN394" s="202" t="str">
        <f t="shared" si="33"/>
        <v>EMA--</v>
      </c>
      <c r="AO394" s="278"/>
      <c r="AP394" s="278"/>
      <c r="AQ394" s="278"/>
      <c r="AR394" s="278"/>
      <c r="AS394" s="278"/>
      <c r="AT394" s="278"/>
      <c r="AU394" s="278"/>
      <c r="AV394" s="278"/>
      <c r="AW394" s="278"/>
      <c r="AX394" s="278"/>
      <c r="AY394" s="278"/>
      <c r="AZ394" s="278"/>
      <c r="BA394" s="278"/>
      <c r="BB394" s="278"/>
      <c r="BC394" s="278"/>
      <c r="BD394" s="278"/>
      <c r="BE394" s="278"/>
      <c r="BF394" s="278"/>
      <c r="BG394" s="278"/>
      <c r="BH394" s="278"/>
      <c r="BI394" s="278"/>
      <c r="BJ394" s="278"/>
      <c r="BK394" s="278"/>
      <c r="BL394" s="278"/>
      <c r="BM394" s="278"/>
      <c r="BN394" s="278"/>
      <c r="BO394" s="278"/>
      <c r="BP394" s="278"/>
      <c r="BQ394" s="278"/>
      <c r="BR394" s="278"/>
      <c r="BS394" s="278"/>
      <c r="BT394" s="278"/>
      <c r="BU394" s="278"/>
      <c r="BV394" s="278"/>
      <c r="BW394" s="278"/>
      <c r="BX394" s="278"/>
      <c r="BY394" s="278"/>
      <c r="BZ394" s="278"/>
      <c r="CA394" s="278"/>
      <c r="CB394" s="278"/>
      <c r="CC394" s="278"/>
      <c r="CD394" s="278"/>
      <c r="CE394" s="278"/>
      <c r="CF394" s="278"/>
      <c r="CG394" s="278"/>
      <c r="CH394" s="278"/>
      <c r="CI394" s="278"/>
      <c r="CJ394" s="278"/>
      <c r="CK394" s="278"/>
      <c r="CL394" s="279"/>
      <c r="CM394" s="279"/>
      <c r="CN394" s="279"/>
      <c r="CO394" s="279"/>
      <c r="CP394" s="279"/>
      <c r="CQ394" s="279"/>
      <c r="CR394" s="279"/>
      <c r="CS394" s="279"/>
      <c r="CT394" s="279"/>
      <c r="CU394" s="279"/>
      <c r="CV394" s="279"/>
      <c r="CW394" s="279"/>
      <c r="CX394" s="279"/>
      <c r="CY394" s="279"/>
      <c r="CZ394" s="279"/>
      <c r="DA394" s="279"/>
      <c r="DB394" s="279"/>
      <c r="DC394" s="279"/>
      <c r="DD394" s="279"/>
      <c r="DE394" s="279"/>
      <c r="DF394" s="279"/>
      <c r="DG394" s="279"/>
      <c r="DH394" s="279"/>
      <c r="DI394" s="279"/>
      <c r="DJ394" s="279"/>
      <c r="DK394" s="279"/>
      <c r="DL394" s="279"/>
      <c r="DM394" s="279"/>
      <c r="DN394" s="279"/>
      <c r="DO394" s="279"/>
      <c r="DP394" s="279"/>
      <c r="DQ394" s="279"/>
      <c r="DR394" s="279"/>
      <c r="DS394" s="279"/>
      <c r="DT394" s="279"/>
      <c r="DU394" s="279"/>
    </row>
    <row r="395" spans="39:125">
      <c r="AM395" s="288">
        <f t="shared" si="34"/>
        <v>0</v>
      </c>
      <c r="AN395" s="202" t="str">
        <f t="shared" si="33"/>
        <v>EMA--</v>
      </c>
      <c r="AO395" s="278"/>
      <c r="AP395" s="278"/>
      <c r="AQ395" s="278"/>
      <c r="AR395" s="278"/>
      <c r="AS395" s="278"/>
      <c r="AT395" s="278"/>
      <c r="AU395" s="278"/>
      <c r="AV395" s="278"/>
      <c r="AW395" s="278"/>
      <c r="AX395" s="278"/>
      <c r="AY395" s="278"/>
      <c r="AZ395" s="278"/>
      <c r="BA395" s="278"/>
      <c r="BB395" s="278"/>
      <c r="BC395" s="278"/>
      <c r="BD395" s="278"/>
      <c r="BE395" s="278"/>
      <c r="BF395" s="278"/>
      <c r="BG395" s="278"/>
      <c r="BH395" s="278"/>
      <c r="BI395" s="278"/>
      <c r="BJ395" s="278"/>
      <c r="BK395" s="278"/>
      <c r="BL395" s="278"/>
      <c r="BM395" s="278"/>
      <c r="BN395" s="278"/>
      <c r="BO395" s="278"/>
      <c r="BP395" s="278"/>
      <c r="BQ395" s="278"/>
      <c r="BR395" s="278"/>
      <c r="BS395" s="278"/>
      <c r="BT395" s="278"/>
      <c r="BU395" s="278"/>
      <c r="BV395" s="278"/>
      <c r="BW395" s="278"/>
      <c r="BX395" s="278"/>
      <c r="BY395" s="278"/>
      <c r="BZ395" s="278"/>
      <c r="CA395" s="278"/>
      <c r="CB395" s="278"/>
      <c r="CC395" s="278"/>
      <c r="CD395" s="278"/>
      <c r="CE395" s="278"/>
      <c r="CF395" s="278"/>
      <c r="CG395" s="278"/>
      <c r="CH395" s="278"/>
      <c r="CI395" s="278"/>
      <c r="CJ395" s="278"/>
      <c r="CK395" s="278"/>
      <c r="CL395" s="279"/>
      <c r="CM395" s="279"/>
      <c r="CN395" s="279"/>
      <c r="CO395" s="279"/>
      <c r="CP395" s="279"/>
      <c r="CQ395" s="279"/>
      <c r="CR395" s="279"/>
      <c r="CS395" s="279"/>
      <c r="CT395" s="279"/>
      <c r="CU395" s="279"/>
      <c r="CV395" s="279"/>
      <c r="CW395" s="279"/>
      <c r="CX395" s="279"/>
      <c r="CY395" s="279"/>
      <c r="CZ395" s="279"/>
      <c r="DA395" s="279"/>
      <c r="DB395" s="279"/>
      <c r="DC395" s="279"/>
      <c r="DD395" s="279"/>
      <c r="DE395" s="279"/>
      <c r="DF395" s="279"/>
      <c r="DG395" s="279"/>
      <c r="DH395" s="279"/>
      <c r="DI395" s="279"/>
      <c r="DJ395" s="279"/>
      <c r="DK395" s="279"/>
      <c r="DL395" s="279"/>
      <c r="DM395" s="279"/>
      <c r="DN395" s="279"/>
      <c r="DO395" s="279"/>
      <c r="DP395" s="279"/>
      <c r="DQ395" s="279"/>
      <c r="DR395" s="279"/>
      <c r="DS395" s="279"/>
      <c r="DT395" s="279"/>
      <c r="DU395" s="279"/>
    </row>
    <row r="396" spans="39:125">
      <c r="AM396" s="288">
        <f t="shared" si="34"/>
        <v>0</v>
      </c>
      <c r="AN396" s="202" t="str">
        <f t="shared" si="33"/>
        <v>EMA--</v>
      </c>
      <c r="AO396" s="278"/>
      <c r="AP396" s="278"/>
      <c r="AQ396" s="278"/>
      <c r="AR396" s="278"/>
      <c r="AS396" s="278"/>
      <c r="AT396" s="278"/>
      <c r="AU396" s="278"/>
      <c r="AV396" s="278"/>
      <c r="AW396" s="278"/>
      <c r="AX396" s="278"/>
      <c r="AY396" s="278"/>
      <c r="AZ396" s="278"/>
      <c r="BA396" s="278"/>
      <c r="BB396" s="278"/>
      <c r="BC396" s="278"/>
      <c r="BD396" s="278"/>
      <c r="BE396" s="278"/>
      <c r="BF396" s="278"/>
      <c r="BG396" s="278"/>
      <c r="BH396" s="278"/>
      <c r="BI396" s="278"/>
      <c r="BJ396" s="278"/>
      <c r="BK396" s="278"/>
      <c r="BL396" s="278"/>
      <c r="BM396" s="278"/>
      <c r="BN396" s="278"/>
      <c r="BO396" s="278"/>
      <c r="BP396" s="278"/>
      <c r="BQ396" s="278"/>
      <c r="BR396" s="278"/>
      <c r="BS396" s="278"/>
      <c r="BT396" s="278"/>
      <c r="BU396" s="278"/>
      <c r="BV396" s="278"/>
      <c r="BW396" s="278"/>
      <c r="BX396" s="278"/>
      <c r="BY396" s="278"/>
      <c r="BZ396" s="278"/>
      <c r="CA396" s="278"/>
      <c r="CB396" s="278"/>
      <c r="CC396" s="278"/>
      <c r="CD396" s="278"/>
      <c r="CE396" s="278"/>
      <c r="CF396" s="278"/>
      <c r="CG396" s="278"/>
      <c r="CH396" s="278"/>
      <c r="CI396" s="278"/>
      <c r="CJ396" s="278"/>
      <c r="CK396" s="278"/>
      <c r="CL396" s="279"/>
      <c r="CM396" s="279"/>
      <c r="CN396" s="279"/>
      <c r="CO396" s="279"/>
      <c r="CP396" s="279"/>
      <c r="CQ396" s="279"/>
      <c r="CR396" s="279"/>
      <c r="CS396" s="279"/>
      <c r="CT396" s="279"/>
      <c r="CU396" s="279"/>
      <c r="CV396" s="279"/>
      <c r="CW396" s="279"/>
      <c r="CX396" s="279"/>
      <c r="CY396" s="279"/>
      <c r="CZ396" s="279"/>
      <c r="DA396" s="279"/>
      <c r="DB396" s="279"/>
      <c r="DC396" s="279"/>
      <c r="DD396" s="279"/>
      <c r="DE396" s="279"/>
      <c r="DF396" s="279"/>
      <c r="DG396" s="279"/>
      <c r="DH396" s="279"/>
      <c r="DI396" s="279"/>
      <c r="DJ396" s="279"/>
      <c r="DK396" s="279"/>
      <c r="DL396" s="279"/>
      <c r="DM396" s="279"/>
      <c r="DN396" s="279"/>
      <c r="DO396" s="279"/>
      <c r="DP396" s="279"/>
      <c r="DQ396" s="279"/>
      <c r="DR396" s="279"/>
      <c r="DS396" s="279"/>
      <c r="DT396" s="279"/>
      <c r="DU396" s="279"/>
    </row>
    <row r="397" spans="39:125">
      <c r="AM397" s="288">
        <f t="shared" si="34"/>
        <v>0</v>
      </c>
      <c r="AN397" s="202" t="str">
        <f t="shared" si="33"/>
        <v>EMA--</v>
      </c>
      <c r="AO397" s="278"/>
      <c r="AP397" s="278"/>
      <c r="AQ397" s="278"/>
      <c r="AR397" s="278"/>
      <c r="AS397" s="278"/>
      <c r="AT397" s="278"/>
      <c r="AU397" s="278"/>
      <c r="AV397" s="278"/>
      <c r="AW397" s="278"/>
      <c r="AX397" s="278"/>
      <c r="AY397" s="278"/>
      <c r="AZ397" s="278"/>
      <c r="BA397" s="278"/>
      <c r="BB397" s="278"/>
      <c r="BC397" s="278"/>
      <c r="BD397" s="278"/>
      <c r="BE397" s="278"/>
      <c r="BF397" s="278"/>
      <c r="BG397" s="278"/>
      <c r="BH397" s="278"/>
      <c r="BI397" s="278"/>
      <c r="BJ397" s="278"/>
      <c r="BK397" s="278"/>
      <c r="BL397" s="278"/>
      <c r="BM397" s="278"/>
      <c r="BN397" s="278"/>
      <c r="BO397" s="278"/>
      <c r="BP397" s="278"/>
      <c r="BQ397" s="278"/>
      <c r="BR397" s="278"/>
      <c r="BS397" s="278"/>
      <c r="BT397" s="278"/>
      <c r="BU397" s="278"/>
      <c r="BV397" s="278"/>
      <c r="BW397" s="278"/>
      <c r="BX397" s="278"/>
      <c r="BY397" s="278"/>
      <c r="BZ397" s="278"/>
      <c r="CA397" s="278"/>
      <c r="CB397" s="278"/>
      <c r="CC397" s="278"/>
      <c r="CD397" s="278"/>
      <c r="CE397" s="278"/>
      <c r="CF397" s="278"/>
      <c r="CG397" s="278"/>
      <c r="CH397" s="278"/>
      <c r="CI397" s="278"/>
      <c r="CJ397" s="278"/>
      <c r="CK397" s="278"/>
      <c r="CL397" s="279"/>
      <c r="CM397" s="279"/>
      <c r="CN397" s="279"/>
      <c r="CO397" s="279"/>
      <c r="CP397" s="279"/>
      <c r="CQ397" s="279"/>
      <c r="CR397" s="279"/>
      <c r="CS397" s="279"/>
      <c r="CT397" s="279"/>
      <c r="CU397" s="279"/>
      <c r="CV397" s="279"/>
      <c r="CW397" s="279"/>
      <c r="CX397" s="279"/>
      <c r="CY397" s="279"/>
      <c r="CZ397" s="279"/>
      <c r="DA397" s="279"/>
      <c r="DB397" s="279"/>
      <c r="DC397" s="279"/>
      <c r="DD397" s="279"/>
      <c r="DE397" s="279"/>
      <c r="DF397" s="279"/>
      <c r="DG397" s="279"/>
      <c r="DH397" s="279"/>
      <c r="DI397" s="279"/>
      <c r="DJ397" s="279"/>
      <c r="DK397" s="279"/>
      <c r="DL397" s="279"/>
      <c r="DM397" s="279"/>
      <c r="DN397" s="279"/>
      <c r="DO397" s="279"/>
      <c r="DP397" s="279"/>
      <c r="DQ397" s="279"/>
      <c r="DR397" s="279"/>
      <c r="DS397" s="279"/>
      <c r="DT397" s="279"/>
      <c r="DU397" s="279"/>
    </row>
    <row r="398" spans="39:125">
      <c r="AM398" s="288">
        <f t="shared" si="34"/>
        <v>0</v>
      </c>
      <c r="AN398" s="202" t="str">
        <f t="shared" si="33"/>
        <v>EMA--</v>
      </c>
      <c r="AO398" s="278"/>
      <c r="AP398" s="278"/>
      <c r="AQ398" s="278"/>
      <c r="AR398" s="278"/>
      <c r="AS398" s="278"/>
      <c r="AT398" s="278"/>
      <c r="AU398" s="278"/>
      <c r="AV398" s="278"/>
      <c r="AW398" s="278"/>
      <c r="AX398" s="278"/>
      <c r="AY398" s="278"/>
      <c r="AZ398" s="278"/>
      <c r="BA398" s="278"/>
      <c r="BB398" s="278"/>
      <c r="BC398" s="278"/>
      <c r="BD398" s="278"/>
      <c r="BE398" s="278"/>
      <c r="BF398" s="278"/>
      <c r="BG398" s="278"/>
      <c r="BH398" s="278"/>
      <c r="BI398" s="278"/>
      <c r="BJ398" s="278"/>
      <c r="BK398" s="278"/>
      <c r="BL398" s="278"/>
      <c r="BM398" s="278"/>
      <c r="BN398" s="278"/>
      <c r="BO398" s="278"/>
      <c r="BP398" s="278"/>
      <c r="BQ398" s="278"/>
      <c r="BR398" s="278"/>
      <c r="BS398" s="278"/>
      <c r="BT398" s="278"/>
      <c r="BU398" s="278"/>
      <c r="BV398" s="278"/>
      <c r="BW398" s="278"/>
      <c r="BX398" s="278"/>
      <c r="BY398" s="278"/>
      <c r="BZ398" s="278"/>
      <c r="CA398" s="278"/>
      <c r="CB398" s="278"/>
      <c r="CC398" s="278"/>
      <c r="CD398" s="278"/>
      <c r="CE398" s="278"/>
      <c r="CF398" s="278"/>
      <c r="CG398" s="278"/>
      <c r="CH398" s="278"/>
      <c r="CI398" s="278"/>
      <c r="CJ398" s="278"/>
      <c r="CK398" s="278"/>
      <c r="CL398" s="279"/>
      <c r="CM398" s="279"/>
      <c r="CN398" s="279"/>
      <c r="CO398" s="279"/>
      <c r="CP398" s="279"/>
      <c r="CQ398" s="279"/>
      <c r="CR398" s="279"/>
      <c r="CS398" s="279"/>
      <c r="CT398" s="279"/>
      <c r="CU398" s="279"/>
      <c r="CV398" s="279"/>
      <c r="CW398" s="279"/>
      <c r="CX398" s="279"/>
      <c r="CY398" s="279"/>
      <c r="CZ398" s="279"/>
      <c r="DA398" s="279"/>
      <c r="DB398" s="279"/>
      <c r="DC398" s="279"/>
      <c r="DD398" s="279"/>
      <c r="DE398" s="279"/>
      <c r="DF398" s="279"/>
      <c r="DG398" s="279"/>
      <c r="DH398" s="279"/>
      <c r="DI398" s="279"/>
      <c r="DJ398" s="279"/>
      <c r="DK398" s="279"/>
      <c r="DL398" s="279"/>
      <c r="DM398" s="279"/>
      <c r="DN398" s="279"/>
      <c r="DO398" s="279"/>
      <c r="DP398" s="279"/>
      <c r="DQ398" s="279"/>
      <c r="DR398" s="279"/>
      <c r="DS398" s="279"/>
      <c r="DT398" s="279"/>
      <c r="DU398" s="279"/>
    </row>
    <row r="399" spans="39:125">
      <c r="AM399" s="288">
        <f t="shared" si="34"/>
        <v>0</v>
      </c>
      <c r="AN399" s="202" t="str">
        <f t="shared" si="33"/>
        <v>EMA--</v>
      </c>
      <c r="AO399" s="278"/>
      <c r="AP399" s="278"/>
      <c r="AQ399" s="278"/>
      <c r="AR399" s="278"/>
      <c r="AS399" s="278"/>
      <c r="AT399" s="278"/>
      <c r="AU399" s="278"/>
      <c r="AV399" s="278"/>
      <c r="AW399" s="278"/>
      <c r="AX399" s="278"/>
      <c r="AY399" s="278"/>
      <c r="AZ399" s="278"/>
      <c r="BA399" s="278"/>
      <c r="BB399" s="278"/>
      <c r="BC399" s="278"/>
      <c r="BD399" s="278"/>
      <c r="BE399" s="278"/>
      <c r="BF399" s="278"/>
      <c r="BG399" s="278"/>
      <c r="BH399" s="278"/>
      <c r="BI399" s="278"/>
      <c r="BJ399" s="278"/>
      <c r="BK399" s="278"/>
      <c r="BL399" s="278"/>
      <c r="BM399" s="278"/>
      <c r="BN399" s="278"/>
      <c r="BO399" s="278"/>
      <c r="BP399" s="278"/>
      <c r="BQ399" s="278"/>
      <c r="BR399" s="278"/>
      <c r="BS399" s="278"/>
      <c r="BT399" s="278"/>
      <c r="BU399" s="278"/>
      <c r="BV399" s="278"/>
      <c r="BW399" s="278"/>
      <c r="BX399" s="278"/>
      <c r="BY399" s="278"/>
      <c r="BZ399" s="278"/>
      <c r="CA399" s="278"/>
      <c r="CB399" s="278"/>
      <c r="CC399" s="278"/>
      <c r="CD399" s="278"/>
      <c r="CE399" s="278"/>
      <c r="CF399" s="278"/>
      <c r="CG399" s="278"/>
      <c r="CH399" s="278"/>
      <c r="CI399" s="278"/>
      <c r="CJ399" s="278"/>
      <c r="CK399" s="278"/>
      <c r="CL399" s="279"/>
      <c r="CM399" s="279"/>
      <c r="CN399" s="279"/>
      <c r="CO399" s="279"/>
      <c r="CP399" s="279"/>
      <c r="CQ399" s="279"/>
      <c r="CR399" s="279"/>
      <c r="CS399" s="279"/>
      <c r="CT399" s="279"/>
      <c r="CU399" s="279"/>
      <c r="CV399" s="279"/>
      <c r="CW399" s="279"/>
      <c r="CX399" s="279"/>
      <c r="CY399" s="279"/>
      <c r="CZ399" s="279"/>
      <c r="DA399" s="279"/>
      <c r="DB399" s="279"/>
      <c r="DC399" s="279"/>
      <c r="DD399" s="279"/>
      <c r="DE399" s="279"/>
      <c r="DF399" s="279"/>
      <c r="DG399" s="279"/>
      <c r="DH399" s="279"/>
      <c r="DI399" s="279"/>
      <c r="DJ399" s="279"/>
      <c r="DK399" s="279"/>
      <c r="DL399" s="279"/>
      <c r="DM399" s="279"/>
      <c r="DN399" s="279"/>
      <c r="DO399" s="279"/>
      <c r="DP399" s="279"/>
      <c r="DQ399" s="279"/>
      <c r="DR399" s="279"/>
      <c r="DS399" s="279"/>
      <c r="DT399" s="279"/>
      <c r="DU399" s="279"/>
    </row>
    <row r="400" spans="39:125">
      <c r="AM400" s="288">
        <f t="shared" si="34"/>
        <v>0</v>
      </c>
      <c r="AN400" s="202" t="str">
        <f t="shared" si="33"/>
        <v>EMA--</v>
      </c>
      <c r="AO400" s="278"/>
      <c r="AP400" s="278"/>
      <c r="AQ400" s="278"/>
      <c r="AR400" s="278"/>
      <c r="AS400" s="278"/>
      <c r="AT400" s="278"/>
      <c r="AU400" s="278"/>
      <c r="AV400" s="278"/>
      <c r="AW400" s="278"/>
      <c r="AX400" s="278"/>
      <c r="AY400" s="278"/>
      <c r="AZ400" s="278"/>
      <c r="BA400" s="278"/>
      <c r="BB400" s="278"/>
      <c r="BC400" s="278"/>
      <c r="BD400" s="278"/>
      <c r="BE400" s="278"/>
      <c r="BF400" s="278"/>
      <c r="BG400" s="278"/>
      <c r="BH400" s="278"/>
      <c r="BI400" s="278"/>
      <c r="BJ400" s="278"/>
      <c r="BK400" s="278"/>
      <c r="BL400" s="278"/>
      <c r="BM400" s="278"/>
      <c r="BN400" s="278"/>
      <c r="BO400" s="278"/>
      <c r="BP400" s="278"/>
      <c r="BQ400" s="278"/>
      <c r="BR400" s="278"/>
      <c r="BS400" s="278"/>
      <c r="BT400" s="278"/>
      <c r="BU400" s="278"/>
      <c r="BV400" s="278"/>
      <c r="BW400" s="278"/>
      <c r="BX400" s="278"/>
      <c r="BY400" s="278"/>
      <c r="BZ400" s="278"/>
      <c r="CA400" s="278"/>
      <c r="CB400" s="278"/>
      <c r="CC400" s="278"/>
      <c r="CD400" s="278"/>
      <c r="CE400" s="278"/>
      <c r="CF400" s="278"/>
      <c r="CG400" s="278"/>
      <c r="CH400" s="278"/>
      <c r="CI400" s="278"/>
      <c r="CJ400" s="278"/>
      <c r="CK400" s="278"/>
      <c r="CL400" s="279"/>
      <c r="CM400" s="279"/>
      <c r="CN400" s="279"/>
      <c r="CO400" s="279"/>
      <c r="CP400" s="279"/>
      <c r="CQ400" s="279"/>
      <c r="CR400" s="279"/>
      <c r="CS400" s="279"/>
      <c r="CT400" s="279"/>
      <c r="CU400" s="279"/>
      <c r="CV400" s="279"/>
      <c r="CW400" s="279"/>
      <c r="CX400" s="279"/>
      <c r="CY400" s="279"/>
      <c r="CZ400" s="279"/>
      <c r="DA400" s="279"/>
      <c r="DB400" s="279"/>
      <c r="DC400" s="279"/>
      <c r="DD400" s="279"/>
      <c r="DE400" s="279"/>
      <c r="DF400" s="279"/>
      <c r="DG400" s="279"/>
      <c r="DH400" s="279"/>
      <c r="DI400" s="279"/>
      <c r="DJ400" s="279"/>
      <c r="DK400" s="279"/>
      <c r="DL400" s="279"/>
      <c r="DM400" s="279"/>
      <c r="DN400" s="279"/>
      <c r="DO400" s="279"/>
      <c r="DP400" s="279"/>
      <c r="DQ400" s="279"/>
      <c r="DR400" s="279"/>
      <c r="DS400" s="279"/>
      <c r="DT400" s="279"/>
      <c r="DU400" s="279"/>
    </row>
    <row r="401" spans="39:125">
      <c r="AM401" s="288">
        <f t="shared" si="34"/>
        <v>0</v>
      </c>
      <c r="AN401" s="202" t="str">
        <f t="shared" si="33"/>
        <v>EMA--</v>
      </c>
      <c r="AO401" s="278"/>
      <c r="AP401" s="278"/>
      <c r="AQ401" s="278"/>
      <c r="AR401" s="278"/>
      <c r="AS401" s="278"/>
      <c r="AT401" s="278"/>
      <c r="AU401" s="278"/>
      <c r="AV401" s="278"/>
      <c r="AW401" s="278"/>
      <c r="AX401" s="278"/>
      <c r="AY401" s="278"/>
      <c r="AZ401" s="278"/>
      <c r="BA401" s="278"/>
      <c r="BB401" s="278"/>
      <c r="BC401" s="278"/>
      <c r="BD401" s="278"/>
      <c r="BE401" s="278"/>
      <c r="BF401" s="278"/>
      <c r="BG401" s="278"/>
      <c r="BH401" s="278"/>
      <c r="BI401" s="278"/>
      <c r="BJ401" s="278"/>
      <c r="BK401" s="278"/>
      <c r="BL401" s="278"/>
      <c r="BM401" s="278"/>
      <c r="BN401" s="278"/>
      <c r="BO401" s="278"/>
      <c r="BP401" s="278"/>
      <c r="BQ401" s="278"/>
      <c r="BR401" s="278"/>
      <c r="BS401" s="278"/>
      <c r="BT401" s="278"/>
      <c r="BU401" s="278"/>
      <c r="BV401" s="278"/>
      <c r="BW401" s="278"/>
      <c r="BX401" s="278"/>
      <c r="BY401" s="278"/>
      <c r="BZ401" s="278"/>
      <c r="CA401" s="278"/>
      <c r="CB401" s="278"/>
      <c r="CC401" s="278"/>
      <c r="CD401" s="278"/>
      <c r="CE401" s="278"/>
      <c r="CF401" s="278"/>
      <c r="CG401" s="278"/>
      <c r="CH401" s="278"/>
      <c r="CI401" s="278"/>
      <c r="CJ401" s="278"/>
      <c r="CK401" s="278"/>
      <c r="CL401" s="279"/>
      <c r="CM401" s="279"/>
      <c r="CN401" s="279"/>
      <c r="CO401" s="279"/>
      <c r="CP401" s="279"/>
      <c r="CQ401" s="279"/>
      <c r="CR401" s="279"/>
      <c r="CS401" s="279"/>
      <c r="CT401" s="279"/>
      <c r="CU401" s="279"/>
      <c r="CV401" s="279"/>
      <c r="CW401" s="279"/>
      <c r="CX401" s="279"/>
      <c r="CY401" s="279"/>
      <c r="CZ401" s="279"/>
      <c r="DA401" s="279"/>
      <c r="DB401" s="279"/>
      <c r="DC401" s="279"/>
      <c r="DD401" s="279"/>
      <c r="DE401" s="279"/>
      <c r="DF401" s="279"/>
      <c r="DG401" s="279"/>
      <c r="DH401" s="279"/>
      <c r="DI401" s="279"/>
      <c r="DJ401" s="279"/>
      <c r="DK401" s="279"/>
      <c r="DL401" s="279"/>
      <c r="DM401" s="279"/>
      <c r="DN401" s="279"/>
      <c r="DO401" s="279"/>
      <c r="DP401" s="279"/>
      <c r="DQ401" s="279"/>
      <c r="DR401" s="279"/>
      <c r="DS401" s="279"/>
      <c r="DT401" s="279"/>
      <c r="DU401" s="279"/>
    </row>
    <row r="402" spans="39:125">
      <c r="AM402" s="288">
        <f t="shared" si="34"/>
        <v>0</v>
      </c>
      <c r="AN402" s="202" t="str">
        <f t="shared" si="33"/>
        <v>EMA--</v>
      </c>
      <c r="AO402" s="278"/>
      <c r="AP402" s="278"/>
      <c r="AQ402" s="278"/>
      <c r="AR402" s="278"/>
      <c r="AS402" s="278"/>
      <c r="AT402" s="278"/>
      <c r="AU402" s="278"/>
      <c r="AV402" s="278"/>
      <c r="AW402" s="278"/>
      <c r="AX402" s="278"/>
      <c r="AY402" s="278"/>
      <c r="AZ402" s="278"/>
      <c r="BA402" s="278"/>
      <c r="BB402" s="278"/>
      <c r="BC402" s="278"/>
      <c r="BD402" s="278"/>
      <c r="BE402" s="278"/>
      <c r="BF402" s="278"/>
      <c r="BG402" s="278"/>
      <c r="BH402" s="278"/>
      <c r="BI402" s="278"/>
      <c r="BJ402" s="278"/>
      <c r="BK402" s="278"/>
      <c r="BL402" s="278"/>
      <c r="BM402" s="278"/>
      <c r="BN402" s="278"/>
      <c r="BO402" s="278"/>
      <c r="BP402" s="278"/>
      <c r="BQ402" s="278"/>
      <c r="BR402" s="278"/>
      <c r="BS402" s="278"/>
      <c r="BT402" s="278"/>
      <c r="BU402" s="278"/>
      <c r="BV402" s="278"/>
      <c r="BW402" s="278"/>
      <c r="BX402" s="278"/>
      <c r="BY402" s="278"/>
      <c r="BZ402" s="278"/>
      <c r="CA402" s="278"/>
      <c r="CB402" s="278"/>
      <c r="CC402" s="278"/>
      <c r="CD402" s="278"/>
      <c r="CE402" s="278"/>
      <c r="CF402" s="278"/>
      <c r="CG402" s="278"/>
      <c r="CH402" s="278"/>
      <c r="CI402" s="278"/>
      <c r="CJ402" s="278"/>
      <c r="CK402" s="278"/>
      <c r="CL402" s="279"/>
      <c r="CM402" s="279"/>
      <c r="CN402" s="279"/>
      <c r="CO402" s="279"/>
      <c r="CP402" s="279"/>
      <c r="CQ402" s="279"/>
      <c r="CR402" s="279"/>
      <c r="CS402" s="279"/>
      <c r="CT402" s="279"/>
      <c r="CU402" s="279"/>
      <c r="CV402" s="279"/>
      <c r="CW402" s="279"/>
      <c r="CX402" s="279"/>
      <c r="CY402" s="279"/>
      <c r="CZ402" s="279"/>
      <c r="DA402" s="279"/>
      <c r="DB402" s="279"/>
      <c r="DC402" s="279"/>
      <c r="DD402" s="279"/>
      <c r="DE402" s="279"/>
      <c r="DF402" s="279"/>
      <c r="DG402" s="279"/>
      <c r="DH402" s="279"/>
      <c r="DI402" s="279"/>
      <c r="DJ402" s="279"/>
      <c r="DK402" s="279"/>
      <c r="DL402" s="279"/>
      <c r="DM402" s="279"/>
      <c r="DN402" s="279"/>
      <c r="DO402" s="279"/>
      <c r="DP402" s="279"/>
      <c r="DQ402" s="279"/>
      <c r="DR402" s="279"/>
      <c r="DS402" s="279"/>
      <c r="DT402" s="279"/>
      <c r="DU402" s="279"/>
    </row>
    <row r="403" spans="39:125">
      <c r="AM403" s="288">
        <f t="shared" si="34"/>
        <v>0</v>
      </c>
      <c r="AN403" s="202" t="str">
        <f t="shared" si="33"/>
        <v>EMA--</v>
      </c>
      <c r="AO403" s="278"/>
      <c r="AP403" s="278"/>
      <c r="AQ403" s="278"/>
      <c r="AR403" s="278"/>
      <c r="AS403" s="278"/>
      <c r="AT403" s="278"/>
      <c r="AU403" s="278"/>
      <c r="AV403" s="278"/>
      <c r="AW403" s="278"/>
      <c r="AX403" s="278"/>
      <c r="AY403" s="278"/>
      <c r="AZ403" s="278"/>
      <c r="BA403" s="278"/>
      <c r="BB403" s="278"/>
      <c r="BC403" s="278"/>
      <c r="BD403" s="278"/>
      <c r="BE403" s="278"/>
      <c r="BF403" s="278"/>
      <c r="BG403" s="278"/>
      <c r="BH403" s="278"/>
      <c r="BI403" s="278"/>
      <c r="BJ403" s="278"/>
      <c r="BK403" s="278"/>
      <c r="BL403" s="278"/>
      <c r="BM403" s="278"/>
      <c r="BN403" s="278"/>
      <c r="BO403" s="278"/>
      <c r="BP403" s="278"/>
      <c r="BQ403" s="278"/>
      <c r="BR403" s="278"/>
      <c r="BS403" s="278"/>
      <c r="BT403" s="278"/>
      <c r="BU403" s="278"/>
      <c r="BV403" s="278"/>
      <c r="BW403" s="278"/>
      <c r="BX403" s="278"/>
      <c r="BY403" s="278"/>
      <c r="BZ403" s="278"/>
      <c r="CA403" s="278"/>
      <c r="CB403" s="278"/>
      <c r="CC403" s="278"/>
      <c r="CD403" s="278"/>
      <c r="CE403" s="278"/>
      <c r="CF403" s="278"/>
      <c r="CG403" s="278"/>
      <c r="CH403" s="278"/>
      <c r="CI403" s="278"/>
      <c r="CJ403" s="278"/>
      <c r="CK403" s="278"/>
      <c r="CL403" s="279"/>
      <c r="CM403" s="279"/>
      <c r="CN403" s="279"/>
      <c r="CO403" s="279"/>
      <c r="CP403" s="279"/>
      <c r="CQ403" s="279"/>
      <c r="CR403" s="279"/>
      <c r="CS403" s="279"/>
      <c r="CT403" s="279"/>
      <c r="CU403" s="279"/>
      <c r="CV403" s="279"/>
      <c r="CW403" s="279"/>
      <c r="CX403" s="279"/>
      <c r="CY403" s="279"/>
      <c r="CZ403" s="279"/>
      <c r="DA403" s="279"/>
      <c r="DB403" s="279"/>
      <c r="DC403" s="279"/>
      <c r="DD403" s="279"/>
      <c r="DE403" s="279"/>
      <c r="DF403" s="279"/>
      <c r="DG403" s="279"/>
      <c r="DH403" s="279"/>
      <c r="DI403" s="279"/>
      <c r="DJ403" s="279"/>
      <c r="DK403" s="279"/>
      <c r="DL403" s="279"/>
      <c r="DM403" s="279"/>
      <c r="DN403" s="279"/>
      <c r="DO403" s="279"/>
      <c r="DP403" s="279"/>
      <c r="DQ403" s="279"/>
      <c r="DR403" s="279"/>
      <c r="DS403" s="279"/>
      <c r="DT403" s="279"/>
      <c r="DU403" s="279"/>
    </row>
    <row r="404" spans="39:125">
      <c r="AM404" s="288">
        <f t="shared" si="34"/>
        <v>0</v>
      </c>
      <c r="AN404" s="202" t="str">
        <f t="shared" si="33"/>
        <v>EMA--</v>
      </c>
      <c r="AO404" s="278"/>
      <c r="AP404" s="278"/>
      <c r="AQ404" s="278"/>
      <c r="AR404" s="278"/>
      <c r="AS404" s="278"/>
      <c r="AT404" s="278"/>
      <c r="AU404" s="278"/>
      <c r="AV404" s="278"/>
      <c r="AW404" s="278"/>
      <c r="AX404" s="278"/>
      <c r="AY404" s="278"/>
      <c r="AZ404" s="278"/>
      <c r="BA404" s="278"/>
      <c r="BB404" s="278"/>
      <c r="BC404" s="278"/>
      <c r="BD404" s="278"/>
      <c r="BE404" s="278"/>
      <c r="BF404" s="278"/>
      <c r="BG404" s="278"/>
      <c r="BH404" s="278"/>
      <c r="BI404" s="278"/>
      <c r="BJ404" s="278"/>
      <c r="BK404" s="278"/>
      <c r="BL404" s="278"/>
      <c r="BM404" s="278"/>
      <c r="BN404" s="278"/>
      <c r="BO404" s="278"/>
      <c r="BP404" s="278"/>
      <c r="BQ404" s="278"/>
      <c r="BR404" s="278"/>
      <c r="BS404" s="278"/>
      <c r="BT404" s="278"/>
      <c r="BU404" s="278"/>
      <c r="BV404" s="278"/>
      <c r="BW404" s="278"/>
      <c r="BX404" s="278"/>
      <c r="BY404" s="278"/>
      <c r="BZ404" s="278"/>
      <c r="CA404" s="278"/>
      <c r="CB404" s="278"/>
      <c r="CC404" s="278"/>
      <c r="CD404" s="278"/>
      <c r="CE404" s="278"/>
      <c r="CF404" s="278"/>
      <c r="CG404" s="278"/>
      <c r="CH404" s="278"/>
      <c r="CI404" s="278"/>
      <c r="CJ404" s="278"/>
      <c r="CK404" s="278"/>
      <c r="CL404" s="279"/>
      <c r="CM404" s="279"/>
      <c r="CN404" s="279"/>
      <c r="CO404" s="279"/>
      <c r="CP404" s="279"/>
      <c r="CQ404" s="279"/>
      <c r="CR404" s="279"/>
      <c r="CS404" s="279"/>
      <c r="CT404" s="279"/>
      <c r="CU404" s="279"/>
      <c r="CV404" s="279"/>
      <c r="CW404" s="279"/>
      <c r="CX404" s="279"/>
      <c r="CY404" s="279"/>
      <c r="CZ404" s="279"/>
      <c r="DA404" s="279"/>
      <c r="DB404" s="279"/>
      <c r="DC404" s="279"/>
      <c r="DD404" s="279"/>
      <c r="DE404" s="279"/>
      <c r="DF404" s="279"/>
      <c r="DG404" s="279"/>
      <c r="DH404" s="279"/>
      <c r="DI404" s="279"/>
      <c r="DJ404" s="279"/>
      <c r="DK404" s="279"/>
      <c r="DL404" s="279"/>
      <c r="DM404" s="279"/>
      <c r="DN404" s="279"/>
      <c r="DO404" s="279"/>
      <c r="DP404" s="279"/>
      <c r="DQ404" s="279"/>
      <c r="DR404" s="279"/>
      <c r="DS404" s="279"/>
      <c r="DT404" s="279"/>
      <c r="DU404" s="279"/>
    </row>
    <row r="405" spans="39:125">
      <c r="AM405" s="288">
        <f t="shared" si="34"/>
        <v>0</v>
      </c>
      <c r="AN405" s="202" t="str">
        <f t="shared" si="33"/>
        <v>EMA--</v>
      </c>
      <c r="AO405" s="278"/>
      <c r="AP405" s="278"/>
      <c r="AQ405" s="278"/>
      <c r="AR405" s="278"/>
      <c r="AS405" s="278"/>
      <c r="AT405" s="278"/>
      <c r="AU405" s="278"/>
      <c r="AV405" s="278"/>
      <c r="AW405" s="278"/>
      <c r="AX405" s="278"/>
      <c r="AY405" s="278"/>
      <c r="AZ405" s="278"/>
      <c r="BA405" s="278"/>
      <c r="BB405" s="278"/>
      <c r="BC405" s="278"/>
      <c r="BD405" s="278"/>
      <c r="BE405" s="278"/>
      <c r="BF405" s="278"/>
      <c r="BG405" s="278"/>
      <c r="BH405" s="278"/>
      <c r="BI405" s="278"/>
      <c r="BJ405" s="278"/>
      <c r="BK405" s="278"/>
      <c r="BL405" s="278"/>
      <c r="BM405" s="278"/>
      <c r="BN405" s="278"/>
      <c r="BO405" s="278"/>
      <c r="BP405" s="278"/>
      <c r="BQ405" s="278"/>
      <c r="BR405" s="278"/>
      <c r="BS405" s="278"/>
      <c r="BT405" s="278"/>
      <c r="BU405" s="278"/>
      <c r="BV405" s="278"/>
      <c r="BW405" s="278"/>
      <c r="BX405" s="278"/>
      <c r="BY405" s="278"/>
      <c r="BZ405" s="278"/>
      <c r="CA405" s="278"/>
      <c r="CB405" s="278"/>
      <c r="CC405" s="278"/>
      <c r="CD405" s="278"/>
      <c r="CE405" s="278"/>
      <c r="CF405" s="278"/>
      <c r="CG405" s="278"/>
      <c r="CH405" s="278"/>
      <c r="CI405" s="278"/>
      <c r="CJ405" s="278"/>
      <c r="CK405" s="278"/>
      <c r="CL405" s="279"/>
      <c r="CM405" s="279"/>
      <c r="CN405" s="279"/>
      <c r="CO405" s="279"/>
      <c r="CP405" s="279"/>
      <c r="CQ405" s="279"/>
      <c r="CR405" s="279"/>
      <c r="CS405" s="279"/>
      <c r="CT405" s="279"/>
      <c r="CU405" s="279"/>
      <c r="CV405" s="279"/>
      <c r="CW405" s="279"/>
      <c r="CX405" s="279"/>
      <c r="CY405" s="279"/>
      <c r="CZ405" s="279"/>
      <c r="DA405" s="279"/>
      <c r="DB405" s="279"/>
      <c r="DC405" s="279"/>
      <c r="DD405" s="279"/>
      <c r="DE405" s="279"/>
      <c r="DF405" s="279"/>
      <c r="DG405" s="279"/>
      <c r="DH405" s="279"/>
      <c r="DI405" s="279"/>
      <c r="DJ405" s="279"/>
      <c r="DK405" s="279"/>
      <c r="DL405" s="279"/>
      <c r="DM405" s="279"/>
      <c r="DN405" s="279"/>
      <c r="DO405" s="279"/>
      <c r="DP405" s="279"/>
      <c r="DQ405" s="279"/>
      <c r="DR405" s="279"/>
      <c r="DS405" s="279"/>
      <c r="DT405" s="279"/>
      <c r="DU405" s="279"/>
    </row>
    <row r="406" spans="39:125">
      <c r="AM406" s="288">
        <f t="shared" si="34"/>
        <v>0</v>
      </c>
      <c r="AN406" s="202" t="str">
        <f t="shared" si="33"/>
        <v>EMA--</v>
      </c>
      <c r="AO406" s="278"/>
      <c r="AP406" s="278"/>
      <c r="AQ406" s="278"/>
      <c r="AR406" s="278"/>
      <c r="AS406" s="278"/>
      <c r="AT406" s="278"/>
      <c r="AU406" s="278"/>
      <c r="AV406" s="278"/>
      <c r="AW406" s="278"/>
      <c r="AX406" s="278"/>
      <c r="AY406" s="278"/>
      <c r="AZ406" s="278"/>
      <c r="BA406" s="278"/>
      <c r="BB406" s="278"/>
      <c r="BC406" s="278"/>
      <c r="BD406" s="278"/>
      <c r="BE406" s="278"/>
      <c r="BF406" s="278"/>
      <c r="BG406" s="278"/>
      <c r="BH406" s="278"/>
      <c r="BI406" s="278"/>
      <c r="BJ406" s="278"/>
      <c r="BK406" s="278"/>
      <c r="BL406" s="278"/>
      <c r="BM406" s="278"/>
      <c r="BN406" s="278"/>
      <c r="BO406" s="278"/>
      <c r="BP406" s="278"/>
      <c r="BQ406" s="278"/>
      <c r="BR406" s="278"/>
      <c r="BS406" s="278"/>
      <c r="BT406" s="278"/>
      <c r="BU406" s="278"/>
      <c r="BV406" s="278"/>
      <c r="BW406" s="278"/>
      <c r="BX406" s="278"/>
      <c r="BY406" s="278"/>
      <c r="BZ406" s="278"/>
      <c r="CA406" s="278"/>
      <c r="CB406" s="278"/>
      <c r="CC406" s="278"/>
      <c r="CD406" s="278"/>
      <c r="CE406" s="278"/>
      <c r="CF406" s="278"/>
      <c r="CG406" s="278"/>
      <c r="CH406" s="278"/>
      <c r="CI406" s="278"/>
      <c r="CJ406" s="278"/>
      <c r="CK406" s="278"/>
      <c r="CL406" s="279"/>
      <c r="CM406" s="279"/>
      <c r="CN406" s="279"/>
      <c r="CO406" s="279"/>
      <c r="CP406" s="279"/>
      <c r="CQ406" s="279"/>
      <c r="CR406" s="279"/>
      <c r="CS406" s="279"/>
      <c r="CT406" s="279"/>
      <c r="CU406" s="279"/>
      <c r="CV406" s="279"/>
      <c r="CW406" s="279"/>
      <c r="CX406" s="279"/>
      <c r="CY406" s="279"/>
      <c r="CZ406" s="279"/>
      <c r="DA406" s="279"/>
      <c r="DB406" s="279"/>
      <c r="DC406" s="279"/>
      <c r="DD406" s="279"/>
      <c r="DE406" s="279"/>
      <c r="DF406" s="279"/>
      <c r="DG406" s="279"/>
      <c r="DH406" s="279"/>
      <c r="DI406" s="279"/>
      <c r="DJ406" s="279"/>
      <c r="DK406" s="279"/>
      <c r="DL406" s="279"/>
      <c r="DM406" s="279"/>
      <c r="DN406" s="279"/>
      <c r="DO406" s="279"/>
      <c r="DP406" s="279"/>
      <c r="DQ406" s="279"/>
      <c r="DR406" s="279"/>
      <c r="DS406" s="279"/>
      <c r="DT406" s="279"/>
      <c r="DU406" s="279"/>
    </row>
    <row r="407" spans="39:125">
      <c r="AM407" s="288">
        <f t="shared" si="34"/>
        <v>0</v>
      </c>
      <c r="AN407" s="202" t="str">
        <f t="shared" si="33"/>
        <v>EMA--</v>
      </c>
      <c r="AO407" s="278"/>
      <c r="AP407" s="278"/>
      <c r="AQ407" s="278"/>
      <c r="AR407" s="278"/>
      <c r="AS407" s="278"/>
      <c r="AT407" s="278"/>
      <c r="AU407" s="278"/>
      <c r="AV407" s="278"/>
      <c r="AW407" s="278"/>
      <c r="AX407" s="278"/>
      <c r="AY407" s="278"/>
      <c r="AZ407" s="278"/>
      <c r="BA407" s="278"/>
      <c r="BB407" s="278"/>
      <c r="BC407" s="278"/>
      <c r="BD407" s="278"/>
      <c r="BE407" s="278"/>
      <c r="BF407" s="278"/>
      <c r="BG407" s="278"/>
      <c r="BH407" s="278"/>
      <c r="BI407" s="278"/>
      <c r="BJ407" s="278"/>
      <c r="BK407" s="278"/>
      <c r="BL407" s="278"/>
      <c r="BM407" s="278"/>
      <c r="BN407" s="278"/>
      <c r="BO407" s="278"/>
      <c r="BP407" s="278"/>
      <c r="BQ407" s="278"/>
      <c r="BR407" s="278"/>
      <c r="BS407" s="278"/>
      <c r="BT407" s="278"/>
      <c r="BU407" s="278"/>
      <c r="BV407" s="278"/>
      <c r="BW407" s="278"/>
      <c r="BX407" s="278"/>
      <c r="BY407" s="278"/>
      <c r="BZ407" s="278"/>
      <c r="CA407" s="278"/>
      <c r="CB407" s="278"/>
      <c r="CC407" s="278"/>
      <c r="CD407" s="278"/>
      <c r="CE407" s="278"/>
      <c r="CF407" s="278"/>
      <c r="CG407" s="278"/>
      <c r="CH407" s="278"/>
      <c r="CI407" s="278"/>
      <c r="CJ407" s="278"/>
      <c r="CK407" s="278"/>
      <c r="CL407" s="279"/>
      <c r="CM407" s="279"/>
      <c r="CN407" s="279"/>
      <c r="CO407" s="279"/>
      <c r="CP407" s="279"/>
      <c r="CQ407" s="279"/>
      <c r="CR407" s="279"/>
      <c r="CS407" s="279"/>
      <c r="CT407" s="279"/>
      <c r="CU407" s="279"/>
      <c r="CV407" s="279"/>
      <c r="CW407" s="279"/>
      <c r="CX407" s="279"/>
      <c r="CY407" s="279"/>
      <c r="CZ407" s="279"/>
      <c r="DA407" s="279"/>
      <c r="DB407" s="279"/>
      <c r="DC407" s="279"/>
      <c r="DD407" s="279"/>
      <c r="DE407" s="279"/>
      <c r="DF407" s="279"/>
      <c r="DG407" s="279"/>
      <c r="DH407" s="279"/>
      <c r="DI407" s="279"/>
      <c r="DJ407" s="279"/>
      <c r="DK407" s="279"/>
      <c r="DL407" s="279"/>
      <c r="DM407" s="279"/>
      <c r="DN407" s="279"/>
      <c r="DO407" s="279"/>
      <c r="DP407" s="279"/>
      <c r="DQ407" s="279"/>
      <c r="DR407" s="279"/>
      <c r="DS407" s="279"/>
      <c r="DT407" s="279"/>
      <c r="DU407" s="279"/>
    </row>
    <row r="408" spans="39:125">
      <c r="AM408" s="288">
        <f t="shared" si="34"/>
        <v>0</v>
      </c>
      <c r="AN408" s="202" t="str">
        <f t="shared" si="33"/>
        <v>EMA--</v>
      </c>
      <c r="AO408" s="278"/>
      <c r="AP408" s="278"/>
      <c r="AQ408" s="278"/>
      <c r="AR408" s="278"/>
      <c r="AS408" s="278"/>
      <c r="AT408" s="278"/>
      <c r="AU408" s="278"/>
      <c r="AV408" s="278"/>
      <c r="AW408" s="278"/>
      <c r="AX408" s="278"/>
      <c r="AY408" s="278"/>
      <c r="AZ408" s="278"/>
      <c r="BA408" s="278"/>
      <c r="BB408" s="278"/>
      <c r="BC408" s="278"/>
      <c r="BD408" s="278"/>
      <c r="BE408" s="278"/>
      <c r="BF408" s="278"/>
      <c r="BG408" s="278"/>
      <c r="BH408" s="278"/>
      <c r="BI408" s="278"/>
      <c r="BJ408" s="278"/>
      <c r="BK408" s="278"/>
      <c r="BL408" s="278"/>
      <c r="BM408" s="278"/>
      <c r="BN408" s="278"/>
      <c r="BO408" s="278"/>
      <c r="BP408" s="278"/>
      <c r="BQ408" s="278"/>
      <c r="BR408" s="278"/>
      <c r="BS408" s="278"/>
      <c r="BT408" s="278"/>
      <c r="BU408" s="278"/>
      <c r="BV408" s="278"/>
      <c r="BW408" s="278"/>
      <c r="BX408" s="278"/>
      <c r="BY408" s="278"/>
      <c r="BZ408" s="278"/>
      <c r="CA408" s="278"/>
      <c r="CB408" s="278"/>
      <c r="CC408" s="278"/>
      <c r="CD408" s="278"/>
      <c r="CE408" s="278"/>
      <c r="CF408" s="278"/>
      <c r="CG408" s="278"/>
      <c r="CH408" s="278"/>
      <c r="CI408" s="278"/>
      <c r="CJ408" s="278"/>
      <c r="CK408" s="278"/>
      <c r="CL408" s="279"/>
      <c r="CM408" s="279"/>
      <c r="CN408" s="279"/>
      <c r="CO408" s="279"/>
      <c r="CP408" s="279"/>
      <c r="CQ408" s="279"/>
      <c r="CR408" s="279"/>
      <c r="CS408" s="279"/>
      <c r="CT408" s="279"/>
      <c r="CU408" s="279"/>
      <c r="CV408" s="279"/>
      <c r="CW408" s="279"/>
      <c r="CX408" s="279"/>
      <c r="CY408" s="279"/>
      <c r="CZ408" s="279"/>
      <c r="DA408" s="279"/>
      <c r="DB408" s="279"/>
      <c r="DC408" s="279"/>
      <c r="DD408" s="279"/>
      <c r="DE408" s="279"/>
      <c r="DF408" s="279"/>
      <c r="DG408" s="279"/>
      <c r="DH408" s="279"/>
      <c r="DI408" s="279"/>
      <c r="DJ408" s="279"/>
      <c r="DK408" s="279"/>
      <c r="DL408" s="279"/>
      <c r="DM408" s="279"/>
      <c r="DN408" s="279"/>
      <c r="DO408" s="279"/>
      <c r="DP408" s="279"/>
      <c r="DQ408" s="279"/>
      <c r="DR408" s="279"/>
      <c r="DS408" s="279"/>
      <c r="DT408" s="279"/>
      <c r="DU408" s="279"/>
    </row>
    <row r="409" spans="39:125">
      <c r="AM409" s="288">
        <f t="shared" si="34"/>
        <v>0</v>
      </c>
      <c r="AN409" s="202" t="str">
        <f t="shared" si="33"/>
        <v>EMA--</v>
      </c>
      <c r="AO409" s="278"/>
      <c r="AP409" s="278"/>
      <c r="AQ409" s="278"/>
      <c r="AR409" s="278"/>
      <c r="AS409" s="278"/>
      <c r="AT409" s="278"/>
      <c r="AU409" s="278"/>
      <c r="AV409" s="278"/>
      <c r="AW409" s="278"/>
      <c r="AX409" s="278"/>
      <c r="AY409" s="278"/>
      <c r="AZ409" s="278"/>
      <c r="BA409" s="278"/>
      <c r="BB409" s="278"/>
      <c r="BC409" s="278"/>
      <c r="BD409" s="278"/>
      <c r="BE409" s="278"/>
      <c r="BF409" s="278"/>
      <c r="BG409" s="278"/>
      <c r="BH409" s="278"/>
      <c r="BI409" s="278"/>
      <c r="BJ409" s="278"/>
      <c r="BK409" s="278"/>
      <c r="BL409" s="278"/>
      <c r="BM409" s="278"/>
      <c r="BN409" s="278"/>
      <c r="BO409" s="278"/>
      <c r="BP409" s="278"/>
      <c r="BQ409" s="278"/>
      <c r="BR409" s="278"/>
      <c r="BS409" s="278"/>
      <c r="BT409" s="278"/>
      <c r="BU409" s="278"/>
      <c r="BV409" s="278"/>
      <c r="BW409" s="278"/>
      <c r="BX409" s="278"/>
      <c r="BY409" s="278"/>
      <c r="BZ409" s="278"/>
      <c r="CA409" s="278"/>
      <c r="CB409" s="278"/>
      <c r="CC409" s="278"/>
      <c r="CD409" s="278"/>
      <c r="CE409" s="278"/>
      <c r="CF409" s="278"/>
      <c r="CG409" s="278"/>
      <c r="CH409" s="278"/>
      <c r="CI409" s="278"/>
      <c r="CJ409" s="278"/>
      <c r="CK409" s="278"/>
      <c r="CL409" s="279"/>
      <c r="CM409" s="279"/>
      <c r="CN409" s="279"/>
      <c r="CO409" s="279"/>
      <c r="CP409" s="279"/>
      <c r="CQ409" s="279"/>
      <c r="CR409" s="279"/>
      <c r="CS409" s="279"/>
      <c r="CT409" s="279"/>
      <c r="CU409" s="279"/>
      <c r="CV409" s="279"/>
      <c r="CW409" s="279"/>
      <c r="CX409" s="279"/>
      <c r="CY409" s="279"/>
      <c r="CZ409" s="279"/>
      <c r="DA409" s="279"/>
      <c r="DB409" s="279"/>
      <c r="DC409" s="279"/>
      <c r="DD409" s="279"/>
      <c r="DE409" s="279"/>
      <c r="DF409" s="279"/>
      <c r="DG409" s="279"/>
      <c r="DH409" s="279"/>
      <c r="DI409" s="279"/>
      <c r="DJ409" s="279"/>
      <c r="DK409" s="279"/>
      <c r="DL409" s="279"/>
      <c r="DM409" s="279"/>
      <c r="DN409" s="279"/>
      <c r="DO409" s="279"/>
      <c r="DP409" s="279"/>
      <c r="DQ409" s="279"/>
      <c r="DR409" s="279"/>
      <c r="DS409" s="279"/>
      <c r="DT409" s="279"/>
      <c r="DU409" s="279"/>
    </row>
    <row r="410" spans="39:125">
      <c r="AM410" s="288">
        <f t="shared" si="34"/>
        <v>0</v>
      </c>
      <c r="AN410" s="202" t="str">
        <f t="shared" si="33"/>
        <v>EMA--</v>
      </c>
      <c r="AO410" s="278"/>
      <c r="AP410" s="278"/>
      <c r="AQ410" s="278"/>
      <c r="AR410" s="278"/>
      <c r="AS410" s="278"/>
      <c r="AT410" s="278"/>
      <c r="AU410" s="278"/>
      <c r="AV410" s="278"/>
      <c r="AW410" s="278"/>
      <c r="AX410" s="278"/>
      <c r="AY410" s="278"/>
      <c r="AZ410" s="278"/>
      <c r="BA410" s="278"/>
      <c r="BB410" s="278"/>
      <c r="BC410" s="278"/>
      <c r="BD410" s="278"/>
      <c r="BE410" s="278"/>
      <c r="BF410" s="278"/>
      <c r="BG410" s="278"/>
      <c r="BH410" s="278"/>
      <c r="BI410" s="278"/>
      <c r="BJ410" s="278"/>
      <c r="BK410" s="278"/>
      <c r="BL410" s="278"/>
      <c r="BM410" s="278"/>
      <c r="BN410" s="278"/>
      <c r="BO410" s="278"/>
      <c r="BP410" s="278"/>
      <c r="BQ410" s="278"/>
      <c r="BR410" s="278"/>
      <c r="BS410" s="278"/>
      <c r="BT410" s="278"/>
      <c r="BU410" s="278"/>
      <c r="BV410" s="278"/>
      <c r="BW410" s="278"/>
      <c r="BX410" s="278"/>
      <c r="BY410" s="278"/>
      <c r="BZ410" s="278"/>
      <c r="CA410" s="278"/>
      <c r="CB410" s="278"/>
      <c r="CC410" s="278"/>
      <c r="CD410" s="278"/>
      <c r="CE410" s="278"/>
      <c r="CF410" s="278"/>
      <c r="CG410" s="278"/>
      <c r="CH410" s="278"/>
      <c r="CI410" s="278"/>
      <c r="CJ410" s="278"/>
      <c r="CK410" s="278"/>
      <c r="CL410" s="279"/>
      <c r="CM410" s="279"/>
      <c r="CN410" s="279"/>
      <c r="CO410" s="279"/>
      <c r="CP410" s="279"/>
      <c r="CQ410" s="279"/>
      <c r="CR410" s="279"/>
      <c r="CS410" s="279"/>
      <c r="CT410" s="279"/>
      <c r="CU410" s="279"/>
      <c r="CV410" s="279"/>
      <c r="CW410" s="279"/>
      <c r="CX410" s="279"/>
      <c r="CY410" s="279"/>
      <c r="CZ410" s="279"/>
      <c r="DA410" s="279"/>
      <c r="DB410" s="279"/>
      <c r="DC410" s="279"/>
      <c r="DD410" s="279"/>
      <c r="DE410" s="279"/>
      <c r="DF410" s="279"/>
      <c r="DG410" s="279"/>
      <c r="DH410" s="279"/>
      <c r="DI410" s="279"/>
      <c r="DJ410" s="279"/>
      <c r="DK410" s="279"/>
      <c r="DL410" s="279"/>
      <c r="DM410" s="279"/>
      <c r="DN410" s="279"/>
      <c r="DO410" s="279"/>
      <c r="DP410" s="279"/>
      <c r="DQ410" s="279"/>
      <c r="DR410" s="279"/>
      <c r="DS410" s="279"/>
      <c r="DT410" s="279"/>
      <c r="DU410" s="279"/>
    </row>
    <row r="411" spans="39:125">
      <c r="AM411" s="288">
        <f t="shared" si="34"/>
        <v>0</v>
      </c>
      <c r="AN411" s="202" t="str">
        <f t="shared" si="33"/>
        <v>EMA--</v>
      </c>
      <c r="AO411" s="278"/>
      <c r="AP411" s="278"/>
      <c r="AQ411" s="278"/>
      <c r="AR411" s="278"/>
      <c r="AS411" s="278"/>
      <c r="AT411" s="278"/>
      <c r="AU411" s="278"/>
      <c r="AV411" s="278"/>
      <c r="AW411" s="278"/>
      <c r="AX411" s="278"/>
      <c r="AY411" s="278"/>
      <c r="AZ411" s="278"/>
      <c r="BA411" s="278"/>
      <c r="BB411" s="278"/>
      <c r="BC411" s="278"/>
      <c r="BD411" s="278"/>
      <c r="BE411" s="278"/>
      <c r="BF411" s="278"/>
      <c r="BG411" s="278"/>
      <c r="BH411" s="278"/>
      <c r="BI411" s="278"/>
      <c r="BJ411" s="278"/>
      <c r="BK411" s="278"/>
      <c r="BL411" s="278"/>
      <c r="BM411" s="278"/>
      <c r="BN411" s="278"/>
      <c r="BO411" s="278"/>
      <c r="BP411" s="278"/>
      <c r="BQ411" s="278"/>
      <c r="BR411" s="278"/>
      <c r="BS411" s="278"/>
      <c r="BT411" s="278"/>
      <c r="BU411" s="278"/>
      <c r="BV411" s="278"/>
      <c r="BW411" s="278"/>
      <c r="BX411" s="278"/>
      <c r="BY411" s="278"/>
      <c r="BZ411" s="278"/>
      <c r="CA411" s="278"/>
      <c r="CB411" s="278"/>
      <c r="CC411" s="278"/>
      <c r="CD411" s="278"/>
      <c r="CE411" s="278"/>
      <c r="CF411" s="278"/>
      <c r="CG411" s="278"/>
      <c r="CH411" s="278"/>
      <c r="CI411" s="278"/>
      <c r="CJ411" s="278"/>
      <c r="CK411" s="278"/>
      <c r="CL411" s="279"/>
      <c r="CM411" s="279"/>
      <c r="CN411" s="279"/>
      <c r="CO411" s="279"/>
      <c r="CP411" s="279"/>
      <c r="CQ411" s="279"/>
      <c r="CR411" s="279"/>
      <c r="CS411" s="279"/>
      <c r="CT411" s="279"/>
      <c r="CU411" s="279"/>
      <c r="CV411" s="279"/>
      <c r="CW411" s="279"/>
      <c r="CX411" s="279"/>
      <c r="CY411" s="279"/>
      <c r="CZ411" s="279"/>
      <c r="DA411" s="279"/>
      <c r="DB411" s="279"/>
      <c r="DC411" s="279"/>
      <c r="DD411" s="279"/>
      <c r="DE411" s="279"/>
      <c r="DF411" s="279"/>
      <c r="DG411" s="279"/>
      <c r="DH411" s="279"/>
      <c r="DI411" s="279"/>
      <c r="DJ411" s="279"/>
      <c r="DK411" s="279"/>
      <c r="DL411" s="279"/>
      <c r="DM411" s="279"/>
      <c r="DN411" s="279"/>
      <c r="DO411" s="279"/>
      <c r="DP411" s="279"/>
      <c r="DQ411" s="279"/>
      <c r="DR411" s="279"/>
      <c r="DS411" s="279"/>
      <c r="DT411" s="279"/>
      <c r="DU411" s="279"/>
    </row>
    <row r="412" spans="39:125">
      <c r="AM412" s="288">
        <f t="shared" si="34"/>
        <v>0</v>
      </c>
      <c r="AN412" s="202" t="str">
        <f t="shared" si="33"/>
        <v>EMA--</v>
      </c>
      <c r="AO412" s="278"/>
      <c r="AP412" s="278"/>
      <c r="AQ412" s="278"/>
      <c r="AR412" s="278"/>
      <c r="AS412" s="278"/>
      <c r="AT412" s="278"/>
      <c r="AU412" s="278"/>
      <c r="AV412" s="278"/>
      <c r="AW412" s="278"/>
      <c r="AX412" s="278"/>
      <c r="AY412" s="278"/>
      <c r="AZ412" s="278"/>
      <c r="BA412" s="278"/>
      <c r="BB412" s="278"/>
      <c r="BC412" s="278"/>
      <c r="BD412" s="278"/>
      <c r="BE412" s="278"/>
      <c r="BF412" s="278"/>
      <c r="BG412" s="278"/>
      <c r="BH412" s="278"/>
      <c r="BI412" s="278"/>
      <c r="BJ412" s="278"/>
      <c r="BK412" s="278"/>
      <c r="BL412" s="278"/>
      <c r="BM412" s="278"/>
      <c r="BN412" s="278"/>
      <c r="BO412" s="278"/>
      <c r="BP412" s="278"/>
      <c r="BQ412" s="278"/>
      <c r="BR412" s="278"/>
      <c r="BS412" s="278"/>
      <c r="BT412" s="278"/>
      <c r="BU412" s="278"/>
      <c r="BV412" s="278"/>
      <c r="BW412" s="278"/>
      <c r="BX412" s="278"/>
      <c r="BY412" s="278"/>
      <c r="BZ412" s="278"/>
      <c r="CA412" s="278"/>
      <c r="CB412" s="278"/>
      <c r="CC412" s="278"/>
      <c r="CD412" s="278"/>
      <c r="CE412" s="278"/>
      <c r="CF412" s="278"/>
      <c r="CG412" s="278"/>
      <c r="CH412" s="278"/>
      <c r="CI412" s="278"/>
      <c r="CJ412" s="278"/>
      <c r="CK412" s="278"/>
      <c r="CL412" s="279"/>
      <c r="CM412" s="279"/>
      <c r="CN412" s="279"/>
      <c r="CO412" s="279"/>
      <c r="CP412" s="279"/>
      <c r="CQ412" s="279"/>
      <c r="CR412" s="279"/>
      <c r="CS412" s="279"/>
      <c r="CT412" s="279"/>
      <c r="CU412" s="279"/>
      <c r="CV412" s="279"/>
      <c r="CW412" s="279"/>
      <c r="CX412" s="279"/>
      <c r="CY412" s="279"/>
      <c r="CZ412" s="279"/>
      <c r="DA412" s="279"/>
      <c r="DB412" s="279"/>
      <c r="DC412" s="279"/>
      <c r="DD412" s="279"/>
      <c r="DE412" s="279"/>
      <c r="DF412" s="279"/>
      <c r="DG412" s="279"/>
      <c r="DH412" s="279"/>
      <c r="DI412" s="279"/>
      <c r="DJ412" s="279"/>
      <c r="DK412" s="279"/>
      <c r="DL412" s="279"/>
      <c r="DM412" s="279"/>
      <c r="DN412" s="279"/>
      <c r="DO412" s="279"/>
      <c r="DP412" s="279"/>
      <c r="DQ412" s="279"/>
      <c r="DR412" s="279"/>
      <c r="DS412" s="279"/>
      <c r="DT412" s="279"/>
      <c r="DU412" s="279"/>
    </row>
    <row r="413" spans="39:125">
      <c r="AM413" s="288">
        <f t="shared" si="34"/>
        <v>0</v>
      </c>
      <c r="AN413" s="202" t="str">
        <f t="shared" si="33"/>
        <v>EMA--</v>
      </c>
      <c r="AO413" s="278"/>
      <c r="AP413" s="278"/>
      <c r="AQ413" s="278"/>
      <c r="AR413" s="278"/>
      <c r="AS413" s="278"/>
      <c r="AT413" s="278"/>
      <c r="AU413" s="278"/>
      <c r="AV413" s="278"/>
      <c r="AW413" s="278"/>
      <c r="AX413" s="278"/>
      <c r="AY413" s="278"/>
      <c r="AZ413" s="278"/>
      <c r="BA413" s="278"/>
      <c r="BB413" s="278"/>
      <c r="BC413" s="278"/>
      <c r="BD413" s="278"/>
      <c r="BE413" s="278"/>
      <c r="BF413" s="278"/>
      <c r="BG413" s="278"/>
      <c r="BH413" s="278"/>
      <c r="BI413" s="278"/>
      <c r="BJ413" s="278"/>
      <c r="BK413" s="278"/>
      <c r="BL413" s="278"/>
      <c r="BM413" s="278"/>
      <c r="BN413" s="278"/>
      <c r="BO413" s="278"/>
      <c r="BP413" s="278"/>
      <c r="BQ413" s="278"/>
      <c r="BR413" s="278"/>
      <c r="BS413" s="278"/>
      <c r="BT413" s="278"/>
      <c r="BU413" s="278"/>
      <c r="BV413" s="278"/>
      <c r="BW413" s="278"/>
      <c r="BX413" s="278"/>
      <c r="BY413" s="278"/>
      <c r="BZ413" s="278"/>
      <c r="CA413" s="278"/>
      <c r="CB413" s="278"/>
      <c r="CC413" s="278"/>
      <c r="CD413" s="278"/>
      <c r="CE413" s="278"/>
      <c r="CF413" s="278"/>
      <c r="CG413" s="278"/>
      <c r="CH413" s="278"/>
      <c r="CI413" s="278"/>
      <c r="CJ413" s="278"/>
      <c r="CK413" s="278"/>
      <c r="CL413" s="279"/>
      <c r="CM413" s="279"/>
      <c r="CN413" s="279"/>
      <c r="CO413" s="279"/>
      <c r="CP413" s="279"/>
      <c r="CQ413" s="279"/>
      <c r="CR413" s="279"/>
      <c r="CS413" s="279"/>
      <c r="CT413" s="279"/>
      <c r="CU413" s="279"/>
      <c r="CV413" s="279"/>
      <c r="CW413" s="279"/>
      <c r="CX413" s="279"/>
      <c r="CY413" s="279"/>
      <c r="CZ413" s="279"/>
      <c r="DA413" s="279"/>
      <c r="DB413" s="279"/>
      <c r="DC413" s="279"/>
      <c r="DD413" s="279"/>
      <c r="DE413" s="279"/>
      <c r="DF413" s="279"/>
      <c r="DG413" s="279"/>
      <c r="DH413" s="279"/>
      <c r="DI413" s="279"/>
      <c r="DJ413" s="279"/>
      <c r="DK413" s="279"/>
      <c r="DL413" s="279"/>
      <c r="DM413" s="279"/>
      <c r="DN413" s="279"/>
      <c r="DO413" s="279"/>
      <c r="DP413" s="279"/>
      <c r="DQ413" s="279"/>
      <c r="DR413" s="279"/>
      <c r="DS413" s="279"/>
      <c r="DT413" s="279"/>
      <c r="DU413" s="279"/>
    </row>
    <row r="414" spans="39:125">
      <c r="AM414" s="288">
        <f t="shared" si="34"/>
        <v>0</v>
      </c>
      <c r="AN414" s="202" t="str">
        <f t="shared" si="33"/>
        <v>EMA--</v>
      </c>
      <c r="AO414" s="278"/>
      <c r="AP414" s="278"/>
      <c r="AQ414" s="278"/>
      <c r="AR414" s="278"/>
      <c r="AS414" s="278"/>
      <c r="AT414" s="278"/>
      <c r="AU414" s="278"/>
      <c r="AV414" s="278"/>
      <c r="AW414" s="278"/>
      <c r="AX414" s="278"/>
      <c r="AY414" s="278"/>
      <c r="AZ414" s="278"/>
      <c r="BA414" s="278"/>
      <c r="BB414" s="278"/>
      <c r="BC414" s="278"/>
      <c r="BD414" s="278"/>
      <c r="BE414" s="278"/>
      <c r="BF414" s="278"/>
      <c r="BG414" s="278"/>
      <c r="BH414" s="278"/>
      <c r="BI414" s="278"/>
      <c r="BJ414" s="278"/>
      <c r="BK414" s="278"/>
      <c r="BL414" s="278"/>
      <c r="BM414" s="278"/>
      <c r="BN414" s="278"/>
      <c r="BO414" s="278"/>
      <c r="BP414" s="278"/>
      <c r="BQ414" s="278"/>
      <c r="BR414" s="278"/>
      <c r="BS414" s="278"/>
      <c r="BT414" s="278"/>
      <c r="BU414" s="278"/>
      <c r="BV414" s="278"/>
      <c r="BW414" s="278"/>
      <c r="BX414" s="278"/>
      <c r="BY414" s="278"/>
      <c r="BZ414" s="278"/>
      <c r="CA414" s="278"/>
      <c r="CB414" s="278"/>
      <c r="CC414" s="278"/>
      <c r="CD414" s="278"/>
      <c r="CE414" s="278"/>
      <c r="CF414" s="278"/>
      <c r="CG414" s="278"/>
      <c r="CH414" s="278"/>
      <c r="CI414" s="278"/>
      <c r="CJ414" s="278"/>
      <c r="CK414" s="278"/>
      <c r="CL414" s="279"/>
      <c r="CM414" s="279"/>
      <c r="CN414" s="279"/>
      <c r="CO414" s="279"/>
      <c r="CP414" s="279"/>
      <c r="CQ414" s="279"/>
      <c r="CR414" s="279"/>
      <c r="CS414" s="279"/>
      <c r="CT414" s="279"/>
      <c r="CU414" s="279"/>
      <c r="CV414" s="279"/>
      <c r="CW414" s="279"/>
      <c r="CX414" s="279"/>
      <c r="CY414" s="279"/>
      <c r="CZ414" s="279"/>
      <c r="DA414" s="279"/>
      <c r="DB414" s="279"/>
      <c r="DC414" s="279"/>
      <c r="DD414" s="279"/>
      <c r="DE414" s="279"/>
      <c r="DF414" s="279"/>
      <c r="DG414" s="279"/>
      <c r="DH414" s="279"/>
      <c r="DI414" s="279"/>
      <c r="DJ414" s="279"/>
      <c r="DK414" s="279"/>
      <c r="DL414" s="279"/>
      <c r="DM414" s="279"/>
      <c r="DN414" s="279"/>
      <c r="DO414" s="279"/>
      <c r="DP414" s="279"/>
      <c r="DQ414" s="279"/>
      <c r="DR414" s="279"/>
      <c r="DS414" s="279"/>
      <c r="DT414" s="279"/>
      <c r="DU414" s="279"/>
    </row>
    <row r="415" spans="39:125">
      <c r="AM415" s="288">
        <f t="shared" si="34"/>
        <v>0</v>
      </c>
      <c r="AN415" s="202" t="str">
        <f t="shared" si="33"/>
        <v>EMA--</v>
      </c>
      <c r="AO415" s="278"/>
      <c r="AP415" s="278"/>
      <c r="AQ415" s="278"/>
      <c r="AR415" s="278"/>
      <c r="AS415" s="278"/>
      <c r="AT415" s="278"/>
      <c r="AU415" s="278"/>
      <c r="AV415" s="278"/>
      <c r="AW415" s="278"/>
      <c r="AX415" s="278"/>
      <c r="AY415" s="278"/>
      <c r="AZ415" s="278"/>
      <c r="BA415" s="278"/>
      <c r="BB415" s="278"/>
      <c r="BC415" s="278"/>
      <c r="BD415" s="278"/>
      <c r="BE415" s="278"/>
      <c r="BF415" s="278"/>
      <c r="BG415" s="278"/>
      <c r="BH415" s="278"/>
      <c r="BI415" s="278"/>
      <c r="BJ415" s="278"/>
      <c r="BK415" s="278"/>
      <c r="BL415" s="278"/>
      <c r="BM415" s="278"/>
      <c r="BN415" s="278"/>
      <c r="BO415" s="278"/>
      <c r="BP415" s="278"/>
      <c r="BQ415" s="278"/>
      <c r="BR415" s="278"/>
      <c r="BS415" s="278"/>
      <c r="BT415" s="278"/>
      <c r="BU415" s="278"/>
      <c r="BV415" s="278"/>
      <c r="BW415" s="278"/>
      <c r="BX415" s="278"/>
      <c r="BY415" s="278"/>
      <c r="BZ415" s="278"/>
      <c r="CA415" s="278"/>
      <c r="CB415" s="278"/>
      <c r="CC415" s="278"/>
      <c r="CD415" s="278"/>
      <c r="CE415" s="278"/>
      <c r="CF415" s="278"/>
      <c r="CG415" s="278"/>
      <c r="CH415" s="278"/>
      <c r="CI415" s="278"/>
      <c r="CJ415" s="278"/>
      <c r="CK415" s="278"/>
      <c r="CL415" s="279"/>
      <c r="CM415" s="279"/>
      <c r="CN415" s="279"/>
      <c r="CO415" s="279"/>
      <c r="CP415" s="279"/>
      <c r="CQ415" s="279"/>
      <c r="CR415" s="279"/>
      <c r="CS415" s="279"/>
      <c r="CT415" s="279"/>
      <c r="CU415" s="279"/>
      <c r="CV415" s="279"/>
      <c r="CW415" s="279"/>
      <c r="CX415" s="279"/>
      <c r="CY415" s="279"/>
      <c r="CZ415" s="279"/>
      <c r="DA415" s="279"/>
      <c r="DB415" s="279"/>
      <c r="DC415" s="279"/>
      <c r="DD415" s="279"/>
      <c r="DE415" s="279"/>
      <c r="DF415" s="279"/>
      <c r="DG415" s="279"/>
      <c r="DH415" s="279"/>
      <c r="DI415" s="279"/>
      <c r="DJ415" s="279"/>
      <c r="DK415" s="279"/>
      <c r="DL415" s="279"/>
      <c r="DM415" s="279"/>
      <c r="DN415" s="279"/>
      <c r="DO415" s="279"/>
      <c r="DP415" s="279"/>
      <c r="DQ415" s="279"/>
      <c r="DR415" s="279"/>
      <c r="DS415" s="279"/>
      <c r="DT415" s="279"/>
      <c r="DU415" s="279"/>
    </row>
    <row r="416" spans="39:125">
      <c r="AM416" s="288">
        <f t="shared" si="34"/>
        <v>0</v>
      </c>
      <c r="AN416" s="202" t="str">
        <f t="shared" si="33"/>
        <v>EMA--</v>
      </c>
      <c r="AO416" s="278"/>
      <c r="AP416" s="278"/>
      <c r="AQ416" s="278"/>
      <c r="AR416" s="278"/>
      <c r="AS416" s="278"/>
      <c r="AT416" s="278"/>
      <c r="AU416" s="278"/>
      <c r="AV416" s="278"/>
      <c r="AW416" s="278"/>
      <c r="AX416" s="278"/>
      <c r="AY416" s="278"/>
      <c r="AZ416" s="278"/>
      <c r="BA416" s="278"/>
      <c r="BB416" s="278"/>
      <c r="BC416" s="278"/>
      <c r="BD416" s="278"/>
      <c r="BE416" s="278"/>
      <c r="BF416" s="278"/>
      <c r="BG416" s="278"/>
      <c r="BH416" s="278"/>
      <c r="BI416" s="278"/>
      <c r="BJ416" s="278"/>
      <c r="BK416" s="278"/>
      <c r="BL416" s="278"/>
      <c r="BM416" s="278"/>
      <c r="BN416" s="278"/>
      <c r="BO416" s="278"/>
      <c r="BP416" s="278"/>
      <c r="BQ416" s="278"/>
      <c r="BR416" s="278"/>
      <c r="BS416" s="278"/>
      <c r="BT416" s="278"/>
      <c r="BU416" s="278"/>
      <c r="BV416" s="278"/>
      <c r="BW416" s="278"/>
      <c r="BX416" s="278"/>
      <c r="BY416" s="278"/>
      <c r="BZ416" s="278"/>
      <c r="CA416" s="278"/>
      <c r="CB416" s="278"/>
      <c r="CC416" s="278"/>
      <c r="CD416" s="278"/>
      <c r="CE416" s="278"/>
      <c r="CF416" s="278"/>
      <c r="CG416" s="278"/>
      <c r="CH416" s="278"/>
      <c r="CI416" s="278"/>
      <c r="CJ416" s="278"/>
      <c r="CK416" s="278"/>
      <c r="CL416" s="279"/>
      <c r="CM416" s="279"/>
      <c r="CN416" s="279"/>
      <c r="CO416" s="279"/>
      <c r="CP416" s="279"/>
      <c r="CQ416" s="279"/>
      <c r="CR416" s="279"/>
      <c r="CS416" s="279"/>
      <c r="CT416" s="279"/>
      <c r="CU416" s="279"/>
      <c r="CV416" s="279"/>
      <c r="CW416" s="279"/>
      <c r="CX416" s="279"/>
      <c r="CY416" s="279"/>
      <c r="CZ416" s="279"/>
      <c r="DA416" s="279"/>
      <c r="DB416" s="279"/>
      <c r="DC416" s="279"/>
      <c r="DD416" s="279"/>
      <c r="DE416" s="279"/>
      <c r="DF416" s="279"/>
      <c r="DG416" s="279"/>
      <c r="DH416" s="279"/>
      <c r="DI416" s="279"/>
      <c r="DJ416" s="279"/>
      <c r="DK416" s="279"/>
      <c r="DL416" s="279"/>
      <c r="DM416" s="279"/>
      <c r="DN416" s="279"/>
      <c r="DO416" s="279"/>
      <c r="DP416" s="279"/>
      <c r="DQ416" s="279"/>
      <c r="DR416" s="279"/>
      <c r="DS416" s="279"/>
      <c r="DT416" s="279"/>
      <c r="DU416" s="279"/>
    </row>
    <row r="417" spans="39:125">
      <c r="AM417" s="288">
        <f t="shared" si="34"/>
        <v>0</v>
      </c>
      <c r="AN417" s="202" t="str">
        <f t="shared" si="33"/>
        <v>EMA--</v>
      </c>
      <c r="AO417" s="278"/>
      <c r="AP417" s="278"/>
      <c r="AQ417" s="278"/>
      <c r="AR417" s="278"/>
      <c r="AS417" s="278"/>
      <c r="AT417" s="278"/>
      <c r="AU417" s="278"/>
      <c r="AV417" s="278"/>
      <c r="AW417" s="278"/>
      <c r="AX417" s="278"/>
      <c r="AY417" s="278"/>
      <c r="AZ417" s="278"/>
      <c r="BA417" s="278"/>
      <c r="BB417" s="278"/>
      <c r="BC417" s="278"/>
      <c r="BD417" s="278"/>
      <c r="BE417" s="278"/>
      <c r="BF417" s="278"/>
      <c r="BG417" s="278"/>
      <c r="BH417" s="278"/>
      <c r="BI417" s="278"/>
      <c r="BJ417" s="278"/>
      <c r="BK417" s="278"/>
      <c r="BL417" s="278"/>
      <c r="BM417" s="278"/>
      <c r="BN417" s="278"/>
      <c r="BO417" s="278"/>
      <c r="BP417" s="278"/>
      <c r="BQ417" s="278"/>
      <c r="BR417" s="278"/>
      <c r="BS417" s="278"/>
      <c r="BT417" s="278"/>
      <c r="BU417" s="278"/>
      <c r="BV417" s="278"/>
      <c r="BW417" s="278"/>
      <c r="BX417" s="278"/>
      <c r="BY417" s="278"/>
      <c r="BZ417" s="278"/>
      <c r="CA417" s="278"/>
      <c r="CB417" s="278"/>
      <c r="CC417" s="278"/>
      <c r="CD417" s="278"/>
      <c r="CE417" s="278"/>
      <c r="CF417" s="278"/>
      <c r="CG417" s="278"/>
      <c r="CH417" s="278"/>
      <c r="CI417" s="278"/>
      <c r="CJ417" s="278"/>
      <c r="CK417" s="278"/>
      <c r="CL417" s="279"/>
      <c r="CM417" s="279"/>
      <c r="CN417" s="279"/>
      <c r="CO417" s="279"/>
      <c r="CP417" s="279"/>
      <c r="CQ417" s="279"/>
      <c r="CR417" s="279"/>
      <c r="CS417" s="279"/>
      <c r="CT417" s="279"/>
      <c r="CU417" s="279"/>
      <c r="CV417" s="279"/>
      <c r="CW417" s="279"/>
      <c r="CX417" s="279"/>
      <c r="CY417" s="279"/>
      <c r="CZ417" s="279"/>
      <c r="DA417" s="279"/>
      <c r="DB417" s="279"/>
      <c r="DC417" s="279"/>
      <c r="DD417" s="279"/>
      <c r="DE417" s="279"/>
      <c r="DF417" s="279"/>
      <c r="DG417" s="279"/>
      <c r="DH417" s="279"/>
      <c r="DI417" s="279"/>
      <c r="DJ417" s="279"/>
      <c r="DK417" s="279"/>
      <c r="DL417" s="279"/>
      <c r="DM417" s="279"/>
      <c r="DN417" s="279"/>
      <c r="DO417" s="279"/>
      <c r="DP417" s="279"/>
      <c r="DQ417" s="279"/>
      <c r="DR417" s="279"/>
      <c r="DS417" s="279"/>
      <c r="DT417" s="279"/>
      <c r="DU417" s="279"/>
    </row>
    <row r="418" spans="39:125">
      <c r="AM418" s="288">
        <f t="shared" si="34"/>
        <v>0</v>
      </c>
      <c r="AN418" s="202" t="str">
        <f t="shared" si="33"/>
        <v>EMA--</v>
      </c>
      <c r="AO418" s="278"/>
      <c r="AP418" s="278"/>
      <c r="AQ418" s="278"/>
      <c r="AR418" s="278"/>
      <c r="AS418" s="278"/>
      <c r="AT418" s="278"/>
      <c r="AU418" s="278"/>
      <c r="AV418" s="278"/>
      <c r="AW418" s="278"/>
      <c r="AX418" s="278"/>
      <c r="AY418" s="278"/>
      <c r="AZ418" s="278"/>
      <c r="BA418" s="278"/>
      <c r="BB418" s="278"/>
      <c r="BC418" s="278"/>
      <c r="BD418" s="278"/>
      <c r="BE418" s="278"/>
      <c r="BF418" s="278"/>
      <c r="BG418" s="278"/>
      <c r="BH418" s="278"/>
      <c r="BI418" s="278"/>
      <c r="BJ418" s="278"/>
      <c r="BK418" s="278"/>
      <c r="BL418" s="278"/>
      <c r="BM418" s="278"/>
      <c r="BN418" s="278"/>
      <c r="BO418" s="278"/>
      <c r="BP418" s="278"/>
      <c r="BQ418" s="278"/>
      <c r="BR418" s="278"/>
      <c r="BS418" s="278"/>
      <c r="BT418" s="278"/>
      <c r="BU418" s="278"/>
      <c r="BV418" s="278"/>
      <c r="BW418" s="278"/>
      <c r="BX418" s="278"/>
      <c r="BY418" s="278"/>
      <c r="BZ418" s="278"/>
      <c r="CA418" s="278"/>
      <c r="CB418" s="278"/>
      <c r="CC418" s="278"/>
      <c r="CD418" s="278"/>
      <c r="CE418" s="278"/>
      <c r="CF418" s="278"/>
      <c r="CG418" s="278"/>
      <c r="CH418" s="278"/>
      <c r="CI418" s="278"/>
      <c r="CJ418" s="278"/>
      <c r="CK418" s="278"/>
      <c r="CL418" s="279"/>
      <c r="CM418" s="279"/>
      <c r="CN418" s="279"/>
      <c r="CO418" s="279"/>
      <c r="CP418" s="279"/>
      <c r="CQ418" s="279"/>
      <c r="CR418" s="279"/>
      <c r="CS418" s="279"/>
      <c r="CT418" s="279"/>
      <c r="CU418" s="279"/>
      <c r="CV418" s="279"/>
      <c r="CW418" s="279"/>
      <c r="CX418" s="279"/>
      <c r="CY418" s="279"/>
      <c r="CZ418" s="279"/>
      <c r="DA418" s="279"/>
      <c r="DB418" s="279"/>
      <c r="DC418" s="279"/>
      <c r="DD418" s="279"/>
      <c r="DE418" s="279"/>
      <c r="DF418" s="279"/>
      <c r="DG418" s="279"/>
      <c r="DH418" s="279"/>
      <c r="DI418" s="279"/>
      <c r="DJ418" s="279"/>
      <c r="DK418" s="279"/>
      <c r="DL418" s="279"/>
      <c r="DM418" s="279"/>
      <c r="DN418" s="279"/>
      <c r="DO418" s="279"/>
      <c r="DP418" s="279"/>
      <c r="DQ418" s="279"/>
      <c r="DR418" s="279"/>
      <c r="DS418" s="279"/>
      <c r="DT418" s="279"/>
      <c r="DU418" s="279"/>
    </row>
    <row r="419" spans="39:125">
      <c r="AM419" s="288">
        <f t="shared" si="34"/>
        <v>0</v>
      </c>
      <c r="AN419" s="202" t="str">
        <f t="shared" si="33"/>
        <v>EMA--</v>
      </c>
      <c r="AO419" s="278"/>
      <c r="AP419" s="278"/>
      <c r="AQ419" s="278"/>
      <c r="AR419" s="278"/>
      <c r="AS419" s="278"/>
      <c r="AT419" s="278"/>
      <c r="AU419" s="278"/>
      <c r="AV419" s="278"/>
      <c r="AW419" s="278"/>
      <c r="AX419" s="278"/>
      <c r="AY419" s="278"/>
      <c r="AZ419" s="278"/>
      <c r="BA419" s="278"/>
      <c r="BB419" s="278"/>
      <c r="BC419" s="278"/>
      <c r="BD419" s="278"/>
      <c r="BE419" s="278"/>
      <c r="BF419" s="278"/>
      <c r="BG419" s="278"/>
      <c r="BH419" s="278"/>
      <c r="BI419" s="278"/>
      <c r="BJ419" s="278"/>
      <c r="BK419" s="278"/>
      <c r="BL419" s="278"/>
      <c r="BM419" s="278"/>
      <c r="BN419" s="278"/>
      <c r="BO419" s="278"/>
      <c r="BP419" s="278"/>
      <c r="BQ419" s="278"/>
      <c r="BR419" s="278"/>
      <c r="BS419" s="278"/>
      <c r="BT419" s="278"/>
      <c r="BU419" s="278"/>
      <c r="BV419" s="278"/>
      <c r="BW419" s="278"/>
      <c r="BX419" s="278"/>
      <c r="BY419" s="278"/>
      <c r="BZ419" s="278"/>
      <c r="CA419" s="278"/>
      <c r="CB419" s="278"/>
      <c r="CC419" s="278"/>
      <c r="CD419" s="278"/>
      <c r="CE419" s="278"/>
      <c r="CF419" s="278"/>
      <c r="CG419" s="278"/>
      <c r="CH419" s="278"/>
      <c r="CI419" s="278"/>
      <c r="CJ419" s="278"/>
      <c r="CK419" s="278"/>
      <c r="CL419" s="279"/>
      <c r="CM419" s="279"/>
      <c r="CN419" s="279"/>
      <c r="CO419" s="279"/>
      <c r="CP419" s="279"/>
      <c r="CQ419" s="279"/>
      <c r="CR419" s="279"/>
      <c r="CS419" s="279"/>
      <c r="CT419" s="279"/>
      <c r="CU419" s="279"/>
      <c r="CV419" s="279"/>
      <c r="CW419" s="279"/>
      <c r="CX419" s="279"/>
      <c r="CY419" s="279"/>
      <c r="CZ419" s="279"/>
      <c r="DA419" s="279"/>
      <c r="DB419" s="279"/>
      <c r="DC419" s="279"/>
      <c r="DD419" s="279"/>
      <c r="DE419" s="279"/>
      <c r="DF419" s="279"/>
      <c r="DG419" s="279"/>
      <c r="DH419" s="279"/>
      <c r="DI419" s="279"/>
      <c r="DJ419" s="279"/>
      <c r="DK419" s="279"/>
      <c r="DL419" s="279"/>
      <c r="DM419" s="279"/>
      <c r="DN419" s="279"/>
      <c r="DO419" s="279"/>
      <c r="DP419" s="279"/>
      <c r="DQ419" s="279"/>
      <c r="DR419" s="279"/>
      <c r="DS419" s="279"/>
      <c r="DT419" s="279"/>
      <c r="DU419" s="279"/>
    </row>
    <row r="420" spans="39:125">
      <c r="AM420" s="288">
        <f t="shared" si="34"/>
        <v>0</v>
      </c>
      <c r="AN420" s="202" t="str">
        <f t="shared" si="33"/>
        <v>EMA--</v>
      </c>
      <c r="AO420" s="278"/>
      <c r="AP420" s="278"/>
      <c r="AQ420" s="278"/>
      <c r="AR420" s="278"/>
      <c r="AS420" s="278"/>
      <c r="AT420" s="278"/>
      <c r="AU420" s="278"/>
      <c r="AV420" s="278"/>
      <c r="AW420" s="278"/>
      <c r="AX420" s="278"/>
      <c r="AY420" s="278"/>
      <c r="AZ420" s="278"/>
      <c r="BA420" s="278"/>
      <c r="BB420" s="278"/>
      <c r="BC420" s="278"/>
      <c r="BD420" s="278"/>
      <c r="BE420" s="278"/>
      <c r="BF420" s="278"/>
      <c r="BG420" s="278"/>
      <c r="BH420" s="278"/>
      <c r="BI420" s="278"/>
      <c r="BJ420" s="278"/>
      <c r="BK420" s="278"/>
      <c r="BL420" s="278"/>
      <c r="BM420" s="278"/>
      <c r="BN420" s="278"/>
      <c r="BO420" s="278"/>
      <c r="BP420" s="278"/>
      <c r="BQ420" s="278"/>
      <c r="BR420" s="278"/>
      <c r="BS420" s="278"/>
      <c r="BT420" s="278"/>
      <c r="BU420" s="278"/>
      <c r="BV420" s="278"/>
      <c r="BW420" s="278"/>
      <c r="BX420" s="278"/>
      <c r="BY420" s="278"/>
      <c r="BZ420" s="278"/>
      <c r="CA420" s="278"/>
      <c r="CB420" s="278"/>
      <c r="CC420" s="278"/>
      <c r="CD420" s="278"/>
      <c r="CE420" s="278"/>
      <c r="CF420" s="278"/>
      <c r="CG420" s="278"/>
      <c r="CH420" s="278"/>
      <c r="CI420" s="278"/>
      <c r="CJ420" s="278"/>
      <c r="CK420" s="278"/>
      <c r="CL420" s="279"/>
      <c r="CM420" s="279"/>
      <c r="CN420" s="279"/>
      <c r="CO420" s="279"/>
      <c r="CP420" s="279"/>
      <c r="CQ420" s="279"/>
      <c r="CR420" s="279"/>
      <c r="CS420" s="279"/>
      <c r="CT420" s="279"/>
      <c r="CU420" s="279"/>
      <c r="CV420" s="279"/>
      <c r="CW420" s="279"/>
      <c r="CX420" s="279"/>
      <c r="CY420" s="279"/>
      <c r="CZ420" s="279"/>
      <c r="DA420" s="279"/>
      <c r="DB420" s="279"/>
      <c r="DC420" s="279"/>
      <c r="DD420" s="279"/>
      <c r="DE420" s="279"/>
      <c r="DF420" s="279"/>
      <c r="DG420" s="279"/>
      <c r="DH420" s="279"/>
      <c r="DI420" s="279"/>
      <c r="DJ420" s="279"/>
      <c r="DK420" s="279"/>
      <c r="DL420" s="279"/>
      <c r="DM420" s="279"/>
      <c r="DN420" s="279"/>
      <c r="DO420" s="279"/>
      <c r="DP420" s="279"/>
      <c r="DQ420" s="279"/>
      <c r="DR420" s="279"/>
      <c r="DS420" s="279"/>
      <c r="DT420" s="279"/>
      <c r="DU420" s="279"/>
    </row>
    <row r="421" spans="39:125">
      <c r="AM421" s="288">
        <f t="shared" si="34"/>
        <v>0</v>
      </c>
      <c r="AN421" s="202" t="str">
        <f t="shared" si="33"/>
        <v>EMA--</v>
      </c>
      <c r="AO421" s="278"/>
      <c r="AP421" s="278"/>
      <c r="AQ421" s="278"/>
      <c r="AR421" s="278"/>
      <c r="AS421" s="278"/>
      <c r="AT421" s="278"/>
      <c r="AU421" s="278"/>
      <c r="AV421" s="278"/>
      <c r="AW421" s="278"/>
      <c r="AX421" s="278"/>
      <c r="AY421" s="278"/>
      <c r="AZ421" s="278"/>
      <c r="BA421" s="278"/>
      <c r="BB421" s="278"/>
      <c r="BC421" s="278"/>
      <c r="BD421" s="278"/>
      <c r="BE421" s="278"/>
      <c r="BF421" s="278"/>
      <c r="BG421" s="278"/>
      <c r="BH421" s="278"/>
      <c r="BI421" s="278"/>
      <c r="BJ421" s="278"/>
      <c r="BK421" s="278"/>
      <c r="BL421" s="278"/>
      <c r="BM421" s="278"/>
      <c r="BN421" s="278"/>
      <c r="BO421" s="278"/>
      <c r="BP421" s="278"/>
      <c r="BQ421" s="278"/>
      <c r="BR421" s="278"/>
      <c r="BS421" s="278"/>
      <c r="BT421" s="278"/>
      <c r="BU421" s="278"/>
      <c r="BV421" s="278"/>
      <c r="BW421" s="278"/>
      <c r="BX421" s="278"/>
      <c r="BY421" s="278"/>
      <c r="BZ421" s="278"/>
      <c r="CA421" s="278"/>
      <c r="CB421" s="278"/>
      <c r="CC421" s="278"/>
      <c r="CD421" s="278"/>
      <c r="CE421" s="278"/>
      <c r="CF421" s="278"/>
      <c r="CG421" s="278"/>
      <c r="CH421" s="278"/>
      <c r="CI421" s="278"/>
      <c r="CJ421" s="278"/>
      <c r="CK421" s="278"/>
      <c r="CL421" s="279"/>
      <c r="CM421" s="279"/>
      <c r="CN421" s="279"/>
      <c r="CO421" s="279"/>
      <c r="CP421" s="279"/>
      <c r="CQ421" s="279"/>
      <c r="CR421" s="279"/>
      <c r="CS421" s="279"/>
      <c r="CT421" s="279"/>
      <c r="CU421" s="279"/>
      <c r="CV421" s="279"/>
      <c r="CW421" s="279"/>
      <c r="CX421" s="279"/>
      <c r="CY421" s="279"/>
      <c r="CZ421" s="279"/>
      <c r="DA421" s="279"/>
      <c r="DB421" s="279"/>
      <c r="DC421" s="279"/>
      <c r="DD421" s="279"/>
      <c r="DE421" s="279"/>
      <c r="DF421" s="279"/>
      <c r="DG421" s="279"/>
      <c r="DH421" s="279"/>
      <c r="DI421" s="279"/>
      <c r="DJ421" s="279"/>
      <c r="DK421" s="279"/>
      <c r="DL421" s="279"/>
      <c r="DM421" s="279"/>
      <c r="DN421" s="279"/>
      <c r="DO421" s="279"/>
      <c r="DP421" s="279"/>
      <c r="DQ421" s="279"/>
      <c r="DR421" s="279"/>
      <c r="DS421" s="279"/>
      <c r="DT421" s="279"/>
      <c r="DU421" s="279"/>
    </row>
    <row r="422" spans="39:125">
      <c r="AM422" s="288">
        <f t="shared" si="34"/>
        <v>0</v>
      </c>
      <c r="AN422" s="202" t="str">
        <f t="shared" si="33"/>
        <v>EMA--</v>
      </c>
      <c r="AO422" s="278"/>
      <c r="AP422" s="278"/>
      <c r="AQ422" s="278"/>
      <c r="AR422" s="278"/>
      <c r="AS422" s="278"/>
      <c r="AT422" s="278"/>
      <c r="AU422" s="278"/>
      <c r="AV422" s="278"/>
      <c r="AW422" s="278"/>
      <c r="AX422" s="278"/>
      <c r="AY422" s="278"/>
      <c r="AZ422" s="278"/>
      <c r="BA422" s="278"/>
      <c r="BB422" s="278"/>
      <c r="BC422" s="278"/>
      <c r="BD422" s="278"/>
      <c r="BE422" s="278"/>
      <c r="BF422" s="278"/>
      <c r="BG422" s="278"/>
      <c r="BH422" s="278"/>
      <c r="BI422" s="278"/>
      <c r="BJ422" s="278"/>
      <c r="BK422" s="278"/>
      <c r="BL422" s="278"/>
      <c r="BM422" s="278"/>
      <c r="BN422" s="278"/>
      <c r="BO422" s="278"/>
      <c r="BP422" s="278"/>
      <c r="BQ422" s="278"/>
      <c r="BR422" s="278"/>
      <c r="BS422" s="278"/>
      <c r="BT422" s="278"/>
      <c r="BU422" s="278"/>
      <c r="BV422" s="278"/>
      <c r="BW422" s="278"/>
      <c r="BX422" s="278"/>
      <c r="BY422" s="278"/>
      <c r="BZ422" s="278"/>
      <c r="CA422" s="278"/>
      <c r="CB422" s="278"/>
      <c r="CC422" s="278"/>
      <c r="CD422" s="278"/>
      <c r="CE422" s="278"/>
      <c r="CF422" s="278"/>
      <c r="CG422" s="278"/>
      <c r="CH422" s="278"/>
      <c r="CI422" s="278"/>
      <c r="CJ422" s="278"/>
      <c r="CK422" s="278"/>
      <c r="CL422" s="279"/>
      <c r="CM422" s="279"/>
      <c r="CN422" s="279"/>
      <c r="CO422" s="279"/>
      <c r="CP422" s="279"/>
      <c r="CQ422" s="279"/>
      <c r="CR422" s="279"/>
      <c r="CS422" s="279"/>
      <c r="CT422" s="279"/>
      <c r="CU422" s="279"/>
      <c r="CV422" s="279"/>
      <c r="CW422" s="279"/>
      <c r="CX422" s="279"/>
      <c r="CY422" s="279"/>
      <c r="CZ422" s="279"/>
      <c r="DA422" s="279"/>
      <c r="DB422" s="279"/>
      <c r="DC422" s="279"/>
      <c r="DD422" s="279"/>
      <c r="DE422" s="279"/>
      <c r="DF422" s="279"/>
      <c r="DG422" s="279"/>
      <c r="DH422" s="279"/>
      <c r="DI422" s="279"/>
      <c r="DJ422" s="279"/>
      <c r="DK422" s="279"/>
      <c r="DL422" s="279"/>
      <c r="DM422" s="279"/>
      <c r="DN422" s="279"/>
      <c r="DO422" s="279"/>
      <c r="DP422" s="279"/>
      <c r="DQ422" s="279"/>
      <c r="DR422" s="279"/>
      <c r="DS422" s="279"/>
      <c r="DT422" s="279"/>
      <c r="DU422" s="279"/>
    </row>
    <row r="423" spans="39:125">
      <c r="AM423" s="288">
        <f t="shared" si="34"/>
        <v>0</v>
      </c>
      <c r="AN423" s="202" t="str">
        <f t="shared" si="33"/>
        <v>EMA--</v>
      </c>
      <c r="AO423" s="278"/>
      <c r="AP423" s="278"/>
      <c r="AQ423" s="278"/>
      <c r="AR423" s="278"/>
      <c r="AS423" s="278"/>
      <c r="AT423" s="278"/>
      <c r="AU423" s="278"/>
      <c r="AV423" s="278"/>
      <c r="AW423" s="278"/>
      <c r="AX423" s="278"/>
      <c r="AY423" s="278"/>
      <c r="AZ423" s="278"/>
      <c r="BA423" s="278"/>
      <c r="BB423" s="278"/>
      <c r="BC423" s="278"/>
      <c r="BD423" s="278"/>
      <c r="BE423" s="278"/>
      <c r="BF423" s="278"/>
      <c r="BG423" s="278"/>
      <c r="BH423" s="278"/>
      <c r="BI423" s="278"/>
      <c r="BJ423" s="278"/>
      <c r="BK423" s="278"/>
      <c r="BL423" s="278"/>
      <c r="BM423" s="278"/>
      <c r="BN423" s="278"/>
      <c r="BO423" s="278"/>
      <c r="BP423" s="278"/>
      <c r="BQ423" s="278"/>
      <c r="BR423" s="278"/>
      <c r="BS423" s="278"/>
      <c r="BT423" s="278"/>
      <c r="BU423" s="278"/>
      <c r="BV423" s="278"/>
      <c r="BW423" s="278"/>
      <c r="BX423" s="278"/>
      <c r="BY423" s="278"/>
      <c r="BZ423" s="278"/>
      <c r="CA423" s="278"/>
      <c r="CB423" s="278"/>
      <c r="CC423" s="278"/>
      <c r="CD423" s="278"/>
      <c r="CE423" s="278"/>
      <c r="CF423" s="278"/>
      <c r="CG423" s="278"/>
      <c r="CH423" s="278"/>
      <c r="CI423" s="278"/>
      <c r="CJ423" s="278"/>
      <c r="CK423" s="278"/>
      <c r="CL423" s="279"/>
      <c r="CM423" s="279"/>
      <c r="CN423" s="279"/>
      <c r="CO423" s="279"/>
      <c r="CP423" s="279"/>
      <c r="CQ423" s="279"/>
      <c r="CR423" s="279"/>
      <c r="CS423" s="279"/>
      <c r="CT423" s="279"/>
      <c r="CU423" s="279"/>
      <c r="CV423" s="279"/>
      <c r="CW423" s="279"/>
      <c r="CX423" s="279"/>
      <c r="CY423" s="279"/>
      <c r="CZ423" s="279"/>
      <c r="DA423" s="279"/>
      <c r="DB423" s="279"/>
      <c r="DC423" s="279"/>
      <c r="DD423" s="279"/>
      <c r="DE423" s="279"/>
      <c r="DF423" s="279"/>
      <c r="DG423" s="279"/>
      <c r="DH423" s="279"/>
      <c r="DI423" s="279"/>
      <c r="DJ423" s="279"/>
      <c r="DK423" s="279"/>
      <c r="DL423" s="279"/>
      <c r="DM423" s="279"/>
      <c r="DN423" s="279"/>
      <c r="DO423" s="279"/>
      <c r="DP423" s="279"/>
      <c r="DQ423" s="279"/>
      <c r="DR423" s="279"/>
      <c r="DS423" s="279"/>
      <c r="DT423" s="279"/>
      <c r="DU423" s="279"/>
    </row>
    <row r="424" spans="39:125">
      <c r="AM424" s="288">
        <f t="shared" si="34"/>
        <v>0</v>
      </c>
      <c r="AN424" s="202" t="str">
        <f t="shared" si="33"/>
        <v>EMA--</v>
      </c>
      <c r="AO424" s="278"/>
      <c r="AP424" s="278"/>
      <c r="AQ424" s="278"/>
      <c r="AR424" s="278"/>
      <c r="AS424" s="278"/>
      <c r="AT424" s="278"/>
      <c r="AU424" s="278"/>
      <c r="AV424" s="278"/>
      <c r="AW424" s="278"/>
      <c r="AX424" s="278"/>
      <c r="AY424" s="278"/>
      <c r="AZ424" s="278"/>
      <c r="BA424" s="278"/>
      <c r="BB424" s="278"/>
      <c r="BC424" s="278"/>
      <c r="BD424" s="278"/>
      <c r="BE424" s="278"/>
      <c r="BF424" s="278"/>
      <c r="BG424" s="278"/>
      <c r="BH424" s="278"/>
      <c r="BI424" s="278"/>
      <c r="BJ424" s="278"/>
      <c r="BK424" s="278"/>
      <c r="BL424" s="278"/>
      <c r="BM424" s="278"/>
      <c r="BN424" s="278"/>
      <c r="BO424" s="278"/>
      <c r="BP424" s="278"/>
      <c r="BQ424" s="278"/>
      <c r="BR424" s="278"/>
      <c r="BS424" s="278"/>
      <c r="BT424" s="278"/>
      <c r="BU424" s="278"/>
      <c r="BV424" s="278"/>
      <c r="BW424" s="278"/>
      <c r="BX424" s="278"/>
      <c r="BY424" s="278"/>
      <c r="BZ424" s="278"/>
      <c r="CA424" s="278"/>
      <c r="CB424" s="278"/>
      <c r="CC424" s="278"/>
      <c r="CD424" s="278"/>
      <c r="CE424" s="278"/>
      <c r="CF424" s="278"/>
      <c r="CG424" s="278"/>
      <c r="CH424" s="278"/>
      <c r="CI424" s="278"/>
      <c r="CJ424" s="278"/>
      <c r="CK424" s="278"/>
      <c r="CL424" s="279"/>
      <c r="CM424" s="279"/>
      <c r="CN424" s="279"/>
      <c r="CO424" s="279"/>
      <c r="CP424" s="279"/>
      <c r="CQ424" s="279"/>
      <c r="CR424" s="279"/>
      <c r="CS424" s="279"/>
      <c r="CT424" s="279"/>
      <c r="CU424" s="279"/>
      <c r="CV424" s="279"/>
      <c r="CW424" s="279"/>
      <c r="CX424" s="279"/>
      <c r="CY424" s="279"/>
      <c r="CZ424" s="279"/>
      <c r="DA424" s="279"/>
      <c r="DB424" s="279"/>
      <c r="DC424" s="279"/>
      <c r="DD424" s="279"/>
      <c r="DE424" s="279"/>
      <c r="DF424" s="279"/>
      <c r="DG424" s="279"/>
      <c r="DH424" s="279"/>
      <c r="DI424" s="279"/>
      <c r="DJ424" s="279"/>
      <c r="DK424" s="279"/>
      <c r="DL424" s="279"/>
      <c r="DM424" s="279"/>
      <c r="DN424" s="279"/>
      <c r="DO424" s="279"/>
      <c r="DP424" s="279"/>
      <c r="DQ424" s="279"/>
      <c r="DR424" s="279"/>
      <c r="DS424" s="279"/>
      <c r="DT424" s="279"/>
      <c r="DU424" s="279"/>
    </row>
    <row r="425" spans="39:125">
      <c r="AM425" s="288">
        <f t="shared" si="34"/>
        <v>0</v>
      </c>
      <c r="AN425" s="202" t="str">
        <f t="shared" si="33"/>
        <v>EMA--</v>
      </c>
      <c r="AO425" s="278"/>
      <c r="AP425" s="278"/>
      <c r="AQ425" s="278"/>
      <c r="AR425" s="278"/>
      <c r="AS425" s="278"/>
      <c r="AT425" s="278"/>
      <c r="AU425" s="278"/>
      <c r="AV425" s="278"/>
      <c r="AW425" s="278"/>
      <c r="AX425" s="278"/>
      <c r="AY425" s="278"/>
      <c r="AZ425" s="278"/>
      <c r="BA425" s="278"/>
      <c r="BB425" s="278"/>
      <c r="BC425" s="278"/>
      <c r="BD425" s="278"/>
      <c r="BE425" s="278"/>
      <c r="BF425" s="278"/>
      <c r="BG425" s="278"/>
      <c r="BH425" s="278"/>
      <c r="BI425" s="278"/>
      <c r="BJ425" s="278"/>
      <c r="BK425" s="278"/>
      <c r="BL425" s="278"/>
      <c r="BM425" s="278"/>
      <c r="BN425" s="278"/>
      <c r="BO425" s="278"/>
      <c r="BP425" s="278"/>
      <c r="BQ425" s="278"/>
      <c r="BR425" s="278"/>
      <c r="BS425" s="278"/>
      <c r="BT425" s="278"/>
      <c r="BU425" s="278"/>
      <c r="BV425" s="278"/>
      <c r="BW425" s="278"/>
      <c r="BX425" s="278"/>
      <c r="BY425" s="278"/>
      <c r="BZ425" s="278"/>
      <c r="CA425" s="278"/>
      <c r="CB425" s="278"/>
      <c r="CC425" s="278"/>
      <c r="CD425" s="278"/>
      <c r="CE425" s="278"/>
      <c r="CF425" s="278"/>
      <c r="CG425" s="278"/>
      <c r="CH425" s="278"/>
      <c r="CI425" s="278"/>
      <c r="CJ425" s="278"/>
      <c r="CK425" s="278"/>
      <c r="CL425" s="279"/>
      <c r="CM425" s="279"/>
      <c r="CN425" s="279"/>
      <c r="CO425" s="279"/>
      <c r="CP425" s="279"/>
      <c r="CQ425" s="279"/>
      <c r="CR425" s="279"/>
      <c r="CS425" s="279"/>
      <c r="CT425" s="279"/>
      <c r="CU425" s="279"/>
      <c r="CV425" s="279"/>
      <c r="CW425" s="279"/>
      <c r="CX425" s="279"/>
      <c r="CY425" s="279"/>
      <c r="CZ425" s="279"/>
      <c r="DA425" s="279"/>
      <c r="DB425" s="279"/>
      <c r="DC425" s="279"/>
      <c r="DD425" s="279"/>
      <c r="DE425" s="279"/>
      <c r="DF425" s="279"/>
      <c r="DG425" s="279"/>
      <c r="DH425" s="279"/>
      <c r="DI425" s="279"/>
      <c r="DJ425" s="279"/>
      <c r="DK425" s="279"/>
      <c r="DL425" s="279"/>
      <c r="DM425" s="279"/>
      <c r="DN425" s="279"/>
      <c r="DO425" s="279"/>
      <c r="DP425" s="279"/>
      <c r="DQ425" s="279"/>
      <c r="DR425" s="279"/>
      <c r="DS425" s="279"/>
      <c r="DT425" s="279"/>
      <c r="DU425" s="279"/>
    </row>
    <row r="426" spans="39:125">
      <c r="AM426" s="288">
        <f t="shared" si="34"/>
        <v>0</v>
      </c>
      <c r="AN426" s="202" t="str">
        <f t="shared" si="33"/>
        <v>EMA--</v>
      </c>
      <c r="AO426" s="278"/>
      <c r="AP426" s="278"/>
      <c r="AQ426" s="278"/>
      <c r="AR426" s="278"/>
      <c r="AS426" s="278"/>
      <c r="AT426" s="278"/>
      <c r="AU426" s="278"/>
      <c r="AV426" s="278"/>
      <c r="AW426" s="278"/>
      <c r="AX426" s="278"/>
      <c r="AY426" s="278"/>
      <c r="AZ426" s="278"/>
      <c r="BA426" s="278"/>
      <c r="BB426" s="278"/>
      <c r="BC426" s="278"/>
      <c r="BD426" s="278"/>
      <c r="BE426" s="278"/>
      <c r="BF426" s="278"/>
      <c r="BG426" s="278"/>
      <c r="BH426" s="278"/>
      <c r="BI426" s="278"/>
      <c r="BJ426" s="278"/>
      <c r="BK426" s="278"/>
      <c r="BL426" s="278"/>
      <c r="BM426" s="278"/>
      <c r="BN426" s="278"/>
      <c r="BO426" s="278"/>
      <c r="BP426" s="278"/>
      <c r="BQ426" s="278"/>
      <c r="BR426" s="278"/>
      <c r="BS426" s="278"/>
      <c r="BT426" s="278"/>
      <c r="BU426" s="278"/>
      <c r="BV426" s="278"/>
      <c r="BW426" s="278"/>
      <c r="BX426" s="278"/>
      <c r="BY426" s="278"/>
      <c r="BZ426" s="278"/>
      <c r="CA426" s="278"/>
      <c r="CB426" s="278"/>
      <c r="CC426" s="278"/>
      <c r="CD426" s="278"/>
      <c r="CE426" s="278"/>
      <c r="CF426" s="278"/>
      <c r="CG426" s="278"/>
      <c r="CH426" s="278"/>
      <c r="CI426" s="278"/>
      <c r="CJ426" s="278"/>
      <c r="CK426" s="278"/>
      <c r="CL426" s="279"/>
      <c r="CM426" s="279"/>
      <c r="CN426" s="279"/>
      <c r="CO426" s="279"/>
      <c r="CP426" s="279"/>
      <c r="CQ426" s="279"/>
      <c r="CR426" s="279"/>
      <c r="CS426" s="279"/>
      <c r="CT426" s="279"/>
      <c r="CU426" s="279"/>
      <c r="CV426" s="279"/>
      <c r="CW426" s="279"/>
      <c r="CX426" s="279"/>
      <c r="CY426" s="279"/>
      <c r="CZ426" s="279"/>
      <c r="DA426" s="279"/>
      <c r="DB426" s="279"/>
      <c r="DC426" s="279"/>
      <c r="DD426" s="279"/>
      <c r="DE426" s="279"/>
      <c r="DF426" s="279"/>
      <c r="DG426" s="279"/>
      <c r="DH426" s="279"/>
      <c r="DI426" s="279"/>
      <c r="DJ426" s="279"/>
      <c r="DK426" s="279"/>
      <c r="DL426" s="279"/>
      <c r="DM426" s="279"/>
      <c r="DN426" s="279"/>
      <c r="DO426" s="279"/>
      <c r="DP426" s="279"/>
      <c r="DQ426" s="279"/>
      <c r="DR426" s="279"/>
      <c r="DS426" s="279"/>
      <c r="DT426" s="279"/>
      <c r="DU426" s="279"/>
    </row>
    <row r="427" spans="39:125">
      <c r="AM427" s="288">
        <f t="shared" si="34"/>
        <v>0</v>
      </c>
      <c r="AN427" s="202" t="str">
        <f t="shared" si="33"/>
        <v>EMA--</v>
      </c>
      <c r="AO427" s="278"/>
      <c r="AP427" s="278"/>
      <c r="AQ427" s="278"/>
      <c r="AR427" s="278"/>
      <c r="AS427" s="278"/>
      <c r="AT427" s="278"/>
      <c r="AU427" s="278"/>
      <c r="AV427" s="278"/>
      <c r="AW427" s="278"/>
      <c r="AX427" s="278"/>
      <c r="AY427" s="278"/>
      <c r="AZ427" s="278"/>
      <c r="BA427" s="278"/>
      <c r="BB427" s="278"/>
      <c r="BC427" s="278"/>
      <c r="BD427" s="278"/>
      <c r="BE427" s="278"/>
      <c r="BF427" s="278"/>
      <c r="BG427" s="278"/>
      <c r="BH427" s="278"/>
      <c r="BI427" s="278"/>
      <c r="BJ427" s="278"/>
      <c r="BK427" s="278"/>
      <c r="BL427" s="278"/>
      <c r="BM427" s="278"/>
      <c r="BN427" s="278"/>
      <c r="BO427" s="278"/>
      <c r="BP427" s="278"/>
      <c r="BQ427" s="278"/>
      <c r="BR427" s="278"/>
      <c r="BS427" s="278"/>
      <c r="BT427" s="278"/>
      <c r="BU427" s="278"/>
      <c r="BV427" s="278"/>
      <c r="BW427" s="278"/>
      <c r="BX427" s="278"/>
      <c r="BY427" s="278"/>
      <c r="BZ427" s="278"/>
      <c r="CA427" s="278"/>
      <c r="CB427" s="278"/>
      <c r="CC427" s="278"/>
      <c r="CD427" s="278"/>
      <c r="CE427" s="278"/>
      <c r="CF427" s="278"/>
      <c r="CG427" s="278"/>
      <c r="CH427" s="278"/>
      <c r="CI427" s="278"/>
      <c r="CJ427" s="278"/>
      <c r="CK427" s="278"/>
      <c r="CL427" s="279"/>
      <c r="CM427" s="279"/>
      <c r="CN427" s="279"/>
      <c r="CO427" s="279"/>
      <c r="CP427" s="279"/>
      <c r="CQ427" s="279"/>
      <c r="CR427" s="279"/>
      <c r="CS427" s="279"/>
      <c r="CT427" s="279"/>
      <c r="CU427" s="279"/>
      <c r="CV427" s="279"/>
      <c r="CW427" s="279"/>
      <c r="CX427" s="279"/>
      <c r="CY427" s="279"/>
      <c r="CZ427" s="279"/>
      <c r="DA427" s="279"/>
      <c r="DB427" s="279"/>
      <c r="DC427" s="279"/>
      <c r="DD427" s="279"/>
      <c r="DE427" s="279"/>
      <c r="DF427" s="279"/>
      <c r="DG427" s="279"/>
      <c r="DH427" s="279"/>
      <c r="DI427" s="279"/>
      <c r="DJ427" s="279"/>
      <c r="DK427" s="279"/>
      <c r="DL427" s="279"/>
      <c r="DM427" s="279"/>
      <c r="DN427" s="279"/>
      <c r="DO427" s="279"/>
      <c r="DP427" s="279"/>
      <c r="DQ427" s="279"/>
      <c r="DR427" s="279"/>
      <c r="DS427" s="279"/>
      <c r="DT427" s="279"/>
      <c r="DU427" s="279"/>
    </row>
    <row r="428" spans="39:125">
      <c r="AM428" s="288">
        <f t="shared" si="34"/>
        <v>0</v>
      </c>
      <c r="AN428" s="202" t="str">
        <f t="shared" si="33"/>
        <v>EMA--</v>
      </c>
      <c r="AO428" s="278"/>
      <c r="AP428" s="278"/>
      <c r="AQ428" s="278"/>
      <c r="AR428" s="278"/>
      <c r="AS428" s="278"/>
      <c r="AT428" s="278"/>
      <c r="AU428" s="278"/>
      <c r="AV428" s="278"/>
      <c r="AW428" s="278"/>
      <c r="AX428" s="278"/>
      <c r="AY428" s="278"/>
      <c r="AZ428" s="278"/>
      <c r="BA428" s="278"/>
      <c r="BB428" s="278"/>
      <c r="BC428" s="278"/>
      <c r="BD428" s="278"/>
      <c r="BE428" s="278"/>
      <c r="BF428" s="278"/>
      <c r="BG428" s="278"/>
      <c r="BH428" s="278"/>
      <c r="BI428" s="278"/>
      <c r="BJ428" s="278"/>
      <c r="BK428" s="278"/>
      <c r="BL428" s="278"/>
      <c r="BM428" s="278"/>
      <c r="BN428" s="278"/>
      <c r="BO428" s="278"/>
      <c r="BP428" s="278"/>
      <c r="BQ428" s="278"/>
      <c r="BR428" s="278"/>
      <c r="BS428" s="278"/>
      <c r="BT428" s="278"/>
      <c r="BU428" s="278"/>
      <c r="BV428" s="278"/>
      <c r="BW428" s="278"/>
      <c r="BX428" s="278"/>
      <c r="BY428" s="278"/>
      <c r="BZ428" s="278"/>
      <c r="CA428" s="278"/>
      <c r="CB428" s="278"/>
      <c r="CC428" s="278"/>
      <c r="CD428" s="278"/>
      <c r="CE428" s="278"/>
      <c r="CF428" s="278"/>
      <c r="CG428" s="278"/>
      <c r="CH428" s="278"/>
      <c r="CI428" s="278"/>
      <c r="CJ428" s="278"/>
      <c r="CK428" s="278"/>
      <c r="CL428" s="279"/>
      <c r="CM428" s="279"/>
      <c r="CN428" s="279"/>
      <c r="CO428" s="279"/>
      <c r="CP428" s="279"/>
      <c r="CQ428" s="279"/>
      <c r="CR428" s="279"/>
      <c r="CS428" s="279"/>
      <c r="CT428" s="279"/>
      <c r="CU428" s="279"/>
      <c r="CV428" s="279"/>
      <c r="CW428" s="279"/>
      <c r="CX428" s="279"/>
      <c r="CY428" s="279"/>
      <c r="CZ428" s="279"/>
      <c r="DA428" s="279"/>
      <c r="DB428" s="279"/>
      <c r="DC428" s="279"/>
      <c r="DD428" s="279"/>
      <c r="DE428" s="279"/>
      <c r="DF428" s="279"/>
      <c r="DG428" s="279"/>
      <c r="DH428" s="279"/>
      <c r="DI428" s="279"/>
      <c r="DJ428" s="279"/>
      <c r="DK428" s="279"/>
      <c r="DL428" s="279"/>
      <c r="DM428" s="279"/>
      <c r="DN428" s="279"/>
      <c r="DO428" s="279"/>
      <c r="DP428" s="279"/>
      <c r="DQ428" s="279"/>
      <c r="DR428" s="279"/>
      <c r="DS428" s="279"/>
      <c r="DT428" s="279"/>
      <c r="DU428" s="279"/>
    </row>
    <row r="429" spans="39:125">
      <c r="AM429" s="288">
        <f t="shared" si="34"/>
        <v>0</v>
      </c>
      <c r="AN429" s="202" t="str">
        <f t="shared" si="33"/>
        <v>EMA--</v>
      </c>
      <c r="AO429" s="278"/>
      <c r="AP429" s="278"/>
      <c r="AQ429" s="278"/>
      <c r="AR429" s="278"/>
      <c r="AS429" s="278"/>
      <c r="AT429" s="278"/>
      <c r="AU429" s="278"/>
      <c r="AV429" s="278"/>
      <c r="AW429" s="278"/>
      <c r="AX429" s="278"/>
      <c r="AY429" s="278"/>
      <c r="AZ429" s="278"/>
      <c r="BA429" s="278"/>
      <c r="BB429" s="278"/>
      <c r="BC429" s="278"/>
      <c r="BD429" s="278"/>
      <c r="BE429" s="278"/>
      <c r="BF429" s="278"/>
      <c r="BG429" s="278"/>
      <c r="BH429" s="278"/>
      <c r="BI429" s="278"/>
      <c r="BJ429" s="278"/>
      <c r="BK429" s="278"/>
      <c r="BL429" s="278"/>
      <c r="BM429" s="278"/>
      <c r="BN429" s="278"/>
      <c r="BO429" s="278"/>
      <c r="BP429" s="278"/>
      <c r="BQ429" s="278"/>
      <c r="BR429" s="278"/>
      <c r="BS429" s="278"/>
      <c r="BT429" s="278"/>
      <c r="BU429" s="278"/>
      <c r="BV429" s="278"/>
      <c r="BW429" s="278"/>
      <c r="BX429" s="278"/>
      <c r="BY429" s="278"/>
      <c r="BZ429" s="278"/>
      <c r="CA429" s="278"/>
      <c r="CB429" s="278"/>
      <c r="CC429" s="278"/>
      <c r="CD429" s="278"/>
      <c r="CE429" s="278"/>
      <c r="CF429" s="278"/>
      <c r="CG429" s="278"/>
      <c r="CH429" s="278"/>
      <c r="CI429" s="278"/>
      <c r="CJ429" s="278"/>
      <c r="CK429" s="278"/>
      <c r="CL429" s="279"/>
      <c r="CM429" s="279"/>
      <c r="CN429" s="279"/>
      <c r="CO429" s="279"/>
      <c r="CP429" s="279"/>
      <c r="CQ429" s="279"/>
      <c r="CR429" s="279"/>
      <c r="CS429" s="279"/>
      <c r="CT429" s="279"/>
      <c r="CU429" s="279"/>
      <c r="CV429" s="279"/>
      <c r="CW429" s="279"/>
      <c r="CX429" s="279"/>
      <c r="CY429" s="279"/>
      <c r="CZ429" s="279"/>
      <c r="DA429" s="279"/>
      <c r="DB429" s="279"/>
      <c r="DC429" s="279"/>
      <c r="DD429" s="279"/>
      <c r="DE429" s="279"/>
      <c r="DF429" s="279"/>
      <c r="DG429" s="279"/>
      <c r="DH429" s="279"/>
      <c r="DI429" s="279"/>
      <c r="DJ429" s="279"/>
      <c r="DK429" s="279"/>
      <c r="DL429" s="279"/>
      <c r="DM429" s="279"/>
      <c r="DN429" s="279"/>
      <c r="DO429" s="279"/>
      <c r="DP429" s="279"/>
      <c r="DQ429" s="279"/>
      <c r="DR429" s="279"/>
      <c r="DS429" s="279"/>
      <c r="DT429" s="279"/>
      <c r="DU429" s="279"/>
    </row>
    <row r="430" spans="39:125">
      <c r="AM430" s="288">
        <f t="shared" si="34"/>
        <v>0</v>
      </c>
      <c r="AN430" s="202" t="str">
        <f t="shared" si="33"/>
        <v>EMA--</v>
      </c>
      <c r="AO430" s="278"/>
      <c r="AP430" s="278"/>
      <c r="AQ430" s="278"/>
      <c r="AR430" s="278"/>
      <c r="AS430" s="278"/>
      <c r="AT430" s="278"/>
      <c r="AU430" s="278"/>
      <c r="AV430" s="278"/>
      <c r="AW430" s="278"/>
      <c r="AX430" s="278"/>
      <c r="AY430" s="278"/>
      <c r="AZ430" s="278"/>
      <c r="BA430" s="278"/>
      <c r="BB430" s="278"/>
      <c r="BC430" s="278"/>
      <c r="BD430" s="278"/>
      <c r="BE430" s="278"/>
      <c r="BF430" s="278"/>
      <c r="BG430" s="278"/>
      <c r="BH430" s="278"/>
      <c r="BI430" s="278"/>
      <c r="BJ430" s="278"/>
      <c r="BK430" s="278"/>
      <c r="BL430" s="278"/>
      <c r="BM430" s="278"/>
      <c r="BN430" s="278"/>
      <c r="BO430" s="278"/>
      <c r="BP430" s="278"/>
      <c r="BQ430" s="278"/>
      <c r="BR430" s="278"/>
      <c r="BS430" s="278"/>
      <c r="BT430" s="278"/>
      <c r="BU430" s="278"/>
      <c r="BV430" s="278"/>
      <c r="BW430" s="278"/>
      <c r="BX430" s="278"/>
      <c r="BY430" s="278"/>
      <c r="BZ430" s="278"/>
      <c r="CA430" s="278"/>
      <c r="CB430" s="278"/>
      <c r="CC430" s="278"/>
      <c r="CD430" s="278"/>
      <c r="CE430" s="278"/>
      <c r="CF430" s="278"/>
      <c r="CG430" s="278"/>
      <c r="CH430" s="278"/>
      <c r="CI430" s="278"/>
      <c r="CJ430" s="278"/>
      <c r="CK430" s="278"/>
      <c r="CL430" s="279"/>
      <c r="CM430" s="279"/>
      <c r="CN430" s="279"/>
      <c r="CO430" s="279"/>
      <c r="CP430" s="279"/>
      <c r="CQ430" s="279"/>
      <c r="CR430" s="279"/>
      <c r="CS430" s="279"/>
      <c r="CT430" s="279"/>
      <c r="CU430" s="279"/>
      <c r="CV430" s="279"/>
      <c r="CW430" s="279"/>
      <c r="CX430" s="279"/>
      <c r="CY430" s="279"/>
      <c r="CZ430" s="279"/>
      <c r="DA430" s="279"/>
      <c r="DB430" s="279"/>
      <c r="DC430" s="279"/>
      <c r="DD430" s="279"/>
      <c r="DE430" s="279"/>
      <c r="DF430" s="279"/>
      <c r="DG430" s="279"/>
      <c r="DH430" s="279"/>
      <c r="DI430" s="279"/>
      <c r="DJ430" s="279"/>
      <c r="DK430" s="279"/>
      <c r="DL430" s="279"/>
      <c r="DM430" s="279"/>
      <c r="DN430" s="279"/>
      <c r="DO430" s="279"/>
      <c r="DP430" s="279"/>
      <c r="DQ430" s="279"/>
      <c r="DR430" s="279"/>
      <c r="DS430" s="279"/>
      <c r="DT430" s="279"/>
      <c r="DU430" s="279"/>
    </row>
    <row r="431" spans="39:125">
      <c r="AM431" s="288">
        <f t="shared" si="34"/>
        <v>0</v>
      </c>
      <c r="AN431" s="202" t="str">
        <f t="shared" si="33"/>
        <v>EMA--</v>
      </c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278"/>
      <c r="AZ431" s="278"/>
      <c r="BA431" s="278"/>
      <c r="BB431" s="278"/>
      <c r="BC431" s="278"/>
      <c r="BD431" s="278"/>
      <c r="BE431" s="278"/>
      <c r="BF431" s="278"/>
      <c r="BG431" s="278"/>
      <c r="BH431" s="278"/>
      <c r="BI431" s="278"/>
      <c r="BJ431" s="278"/>
      <c r="BK431" s="278"/>
      <c r="BL431" s="278"/>
      <c r="BM431" s="278"/>
      <c r="BN431" s="278"/>
      <c r="BO431" s="278"/>
      <c r="BP431" s="278"/>
      <c r="BQ431" s="278"/>
      <c r="BR431" s="278"/>
      <c r="BS431" s="278"/>
      <c r="BT431" s="278"/>
      <c r="BU431" s="278"/>
      <c r="BV431" s="278"/>
      <c r="BW431" s="278"/>
      <c r="BX431" s="278"/>
      <c r="BY431" s="278"/>
      <c r="BZ431" s="278"/>
      <c r="CA431" s="278"/>
      <c r="CB431" s="278"/>
      <c r="CC431" s="278"/>
      <c r="CD431" s="278"/>
      <c r="CE431" s="278"/>
      <c r="CF431" s="278"/>
      <c r="CG431" s="278"/>
      <c r="CH431" s="278"/>
      <c r="CI431" s="278"/>
      <c r="CJ431" s="278"/>
      <c r="CK431" s="278"/>
      <c r="CL431" s="279"/>
      <c r="CM431" s="279"/>
      <c r="CN431" s="279"/>
      <c r="CO431" s="279"/>
      <c r="CP431" s="279"/>
      <c r="CQ431" s="279"/>
      <c r="CR431" s="279"/>
      <c r="CS431" s="279"/>
      <c r="CT431" s="279"/>
      <c r="CU431" s="279"/>
      <c r="CV431" s="279"/>
      <c r="CW431" s="279"/>
      <c r="CX431" s="279"/>
      <c r="CY431" s="279"/>
      <c r="CZ431" s="279"/>
      <c r="DA431" s="279"/>
      <c r="DB431" s="279"/>
      <c r="DC431" s="279"/>
      <c r="DD431" s="279"/>
      <c r="DE431" s="279"/>
      <c r="DF431" s="279"/>
      <c r="DG431" s="279"/>
      <c r="DH431" s="279"/>
      <c r="DI431" s="279"/>
      <c r="DJ431" s="279"/>
      <c r="DK431" s="279"/>
      <c r="DL431" s="279"/>
      <c r="DM431" s="279"/>
      <c r="DN431" s="279"/>
      <c r="DO431" s="279"/>
      <c r="DP431" s="279"/>
      <c r="DQ431" s="279"/>
      <c r="DR431" s="279"/>
      <c r="DS431" s="279"/>
      <c r="DT431" s="279"/>
      <c r="DU431" s="279"/>
    </row>
    <row r="432" spans="39:125">
      <c r="AM432" s="288">
        <f t="shared" si="34"/>
        <v>0</v>
      </c>
      <c r="AN432" s="202" t="str">
        <f t="shared" si="33"/>
        <v>EMA--</v>
      </c>
      <c r="AO432" s="278"/>
      <c r="AP432" s="278"/>
      <c r="AQ432" s="278"/>
      <c r="AR432" s="278"/>
      <c r="AS432" s="278"/>
      <c r="AT432" s="278"/>
      <c r="AU432" s="278"/>
      <c r="AV432" s="278"/>
      <c r="AW432" s="278"/>
      <c r="AX432" s="278"/>
      <c r="AY432" s="278"/>
      <c r="AZ432" s="278"/>
      <c r="BA432" s="278"/>
      <c r="BB432" s="278"/>
      <c r="BC432" s="278"/>
      <c r="BD432" s="278"/>
      <c r="BE432" s="278"/>
      <c r="BF432" s="278"/>
      <c r="BG432" s="278"/>
      <c r="BH432" s="278"/>
      <c r="BI432" s="278"/>
      <c r="BJ432" s="278"/>
      <c r="BK432" s="278"/>
      <c r="BL432" s="278"/>
      <c r="BM432" s="278"/>
      <c r="BN432" s="278"/>
      <c r="BO432" s="278"/>
      <c r="BP432" s="278"/>
      <c r="BQ432" s="278"/>
      <c r="BR432" s="278"/>
      <c r="BS432" s="278"/>
      <c r="BT432" s="278"/>
      <c r="BU432" s="278"/>
      <c r="BV432" s="278"/>
      <c r="BW432" s="278"/>
      <c r="BX432" s="278"/>
      <c r="BY432" s="278"/>
      <c r="BZ432" s="278"/>
      <c r="CA432" s="278"/>
      <c r="CB432" s="278"/>
      <c r="CC432" s="278"/>
      <c r="CD432" s="278"/>
      <c r="CE432" s="278"/>
      <c r="CF432" s="278"/>
      <c r="CG432" s="278"/>
      <c r="CH432" s="278"/>
      <c r="CI432" s="278"/>
      <c r="CJ432" s="278"/>
      <c r="CK432" s="278"/>
      <c r="CL432" s="279"/>
      <c r="CM432" s="279"/>
      <c r="CN432" s="279"/>
      <c r="CO432" s="279"/>
      <c r="CP432" s="279"/>
      <c r="CQ432" s="279"/>
      <c r="CR432" s="279"/>
      <c r="CS432" s="279"/>
      <c r="CT432" s="279"/>
      <c r="CU432" s="279"/>
      <c r="CV432" s="279"/>
      <c r="CW432" s="279"/>
      <c r="CX432" s="279"/>
      <c r="CY432" s="279"/>
      <c r="CZ432" s="279"/>
      <c r="DA432" s="279"/>
      <c r="DB432" s="279"/>
      <c r="DC432" s="279"/>
      <c r="DD432" s="279"/>
      <c r="DE432" s="279"/>
      <c r="DF432" s="279"/>
      <c r="DG432" s="279"/>
      <c r="DH432" s="279"/>
      <c r="DI432" s="279"/>
      <c r="DJ432" s="279"/>
      <c r="DK432" s="279"/>
      <c r="DL432" s="279"/>
      <c r="DM432" s="279"/>
      <c r="DN432" s="279"/>
      <c r="DO432" s="279"/>
      <c r="DP432" s="279"/>
      <c r="DQ432" s="279"/>
      <c r="DR432" s="279"/>
      <c r="DS432" s="279"/>
      <c r="DT432" s="279"/>
      <c r="DU432" s="279"/>
    </row>
    <row r="433" spans="39:125">
      <c r="AM433" s="288">
        <f t="shared" si="34"/>
        <v>0</v>
      </c>
      <c r="AN433" s="202" t="str">
        <f t="shared" si="33"/>
        <v>EMA--</v>
      </c>
      <c r="AO433" s="278"/>
      <c r="AP433" s="278"/>
      <c r="AQ433" s="278"/>
      <c r="AR433" s="278"/>
      <c r="AS433" s="278"/>
      <c r="AT433" s="278"/>
      <c r="AU433" s="278"/>
      <c r="AV433" s="278"/>
      <c r="AW433" s="278"/>
      <c r="AX433" s="278"/>
      <c r="AY433" s="278"/>
      <c r="AZ433" s="278"/>
      <c r="BA433" s="278"/>
      <c r="BB433" s="278"/>
      <c r="BC433" s="278"/>
      <c r="BD433" s="278"/>
      <c r="BE433" s="278"/>
      <c r="BF433" s="278"/>
      <c r="BG433" s="278"/>
      <c r="BH433" s="278"/>
      <c r="BI433" s="278"/>
      <c r="BJ433" s="278"/>
      <c r="BK433" s="278"/>
      <c r="BL433" s="278"/>
      <c r="BM433" s="278"/>
      <c r="BN433" s="278"/>
      <c r="BO433" s="278"/>
      <c r="BP433" s="278"/>
      <c r="BQ433" s="278"/>
      <c r="BR433" s="278"/>
      <c r="BS433" s="278"/>
      <c r="BT433" s="278"/>
      <c r="BU433" s="278"/>
      <c r="BV433" s="278"/>
      <c r="BW433" s="278"/>
      <c r="BX433" s="278"/>
      <c r="BY433" s="278"/>
      <c r="BZ433" s="278"/>
      <c r="CA433" s="278"/>
      <c r="CB433" s="278"/>
      <c r="CC433" s="278"/>
      <c r="CD433" s="278"/>
      <c r="CE433" s="278"/>
      <c r="CF433" s="278"/>
      <c r="CG433" s="278"/>
      <c r="CH433" s="278"/>
      <c r="CI433" s="278"/>
      <c r="CJ433" s="278"/>
      <c r="CK433" s="278"/>
      <c r="CL433" s="279"/>
      <c r="CM433" s="279"/>
      <c r="CN433" s="279"/>
      <c r="CO433" s="279"/>
      <c r="CP433" s="279"/>
      <c r="CQ433" s="279"/>
      <c r="CR433" s="279"/>
      <c r="CS433" s="279"/>
      <c r="CT433" s="279"/>
      <c r="CU433" s="279"/>
      <c r="CV433" s="279"/>
      <c r="CW433" s="279"/>
      <c r="CX433" s="279"/>
      <c r="CY433" s="279"/>
      <c r="CZ433" s="279"/>
      <c r="DA433" s="279"/>
      <c r="DB433" s="279"/>
      <c r="DC433" s="279"/>
      <c r="DD433" s="279"/>
      <c r="DE433" s="279"/>
      <c r="DF433" s="279"/>
      <c r="DG433" s="279"/>
      <c r="DH433" s="279"/>
      <c r="DI433" s="279"/>
      <c r="DJ433" s="279"/>
      <c r="DK433" s="279"/>
      <c r="DL433" s="279"/>
      <c r="DM433" s="279"/>
      <c r="DN433" s="279"/>
      <c r="DO433" s="279"/>
      <c r="DP433" s="279"/>
      <c r="DQ433" s="279"/>
      <c r="DR433" s="279"/>
      <c r="DS433" s="279"/>
      <c r="DT433" s="279"/>
      <c r="DU433" s="279"/>
    </row>
    <row r="434" spans="39:125">
      <c r="AM434" s="288">
        <f t="shared" si="34"/>
        <v>0</v>
      </c>
      <c r="AN434" s="202" t="str">
        <f t="shared" si="33"/>
        <v>EMA--</v>
      </c>
      <c r="AO434" s="278"/>
      <c r="AP434" s="278"/>
      <c r="AQ434" s="278"/>
      <c r="AR434" s="278"/>
      <c r="AS434" s="278"/>
      <c r="AT434" s="278"/>
      <c r="AU434" s="278"/>
      <c r="AV434" s="278"/>
      <c r="AW434" s="278"/>
      <c r="AX434" s="278"/>
      <c r="AY434" s="278"/>
      <c r="AZ434" s="278"/>
      <c r="BA434" s="278"/>
      <c r="BB434" s="278"/>
      <c r="BC434" s="278"/>
      <c r="BD434" s="278"/>
      <c r="BE434" s="278"/>
      <c r="BF434" s="278"/>
      <c r="BG434" s="278"/>
      <c r="BH434" s="278"/>
      <c r="BI434" s="278"/>
      <c r="BJ434" s="278"/>
      <c r="BK434" s="278"/>
      <c r="BL434" s="278"/>
      <c r="BM434" s="278"/>
      <c r="BN434" s="278"/>
      <c r="BO434" s="278"/>
      <c r="BP434" s="278"/>
      <c r="BQ434" s="278"/>
      <c r="BR434" s="278"/>
      <c r="BS434" s="278"/>
      <c r="BT434" s="278"/>
      <c r="BU434" s="278"/>
      <c r="BV434" s="278"/>
      <c r="BW434" s="278"/>
      <c r="BX434" s="278"/>
      <c r="BY434" s="278"/>
      <c r="BZ434" s="278"/>
      <c r="CA434" s="278"/>
      <c r="CB434" s="278"/>
      <c r="CC434" s="278"/>
      <c r="CD434" s="278"/>
      <c r="CE434" s="278"/>
      <c r="CF434" s="278"/>
      <c r="CG434" s="278"/>
      <c r="CH434" s="278"/>
      <c r="CI434" s="278"/>
      <c r="CJ434" s="278"/>
      <c r="CK434" s="278"/>
      <c r="CL434" s="279"/>
      <c r="CM434" s="279"/>
      <c r="CN434" s="279"/>
      <c r="CO434" s="279"/>
      <c r="CP434" s="279"/>
      <c r="CQ434" s="279"/>
      <c r="CR434" s="279"/>
      <c r="CS434" s="279"/>
      <c r="CT434" s="279"/>
      <c r="CU434" s="279"/>
      <c r="CV434" s="279"/>
      <c r="CW434" s="279"/>
      <c r="CX434" s="279"/>
      <c r="CY434" s="279"/>
      <c r="CZ434" s="279"/>
      <c r="DA434" s="279"/>
      <c r="DB434" s="279"/>
      <c r="DC434" s="279"/>
      <c r="DD434" s="279"/>
      <c r="DE434" s="279"/>
      <c r="DF434" s="279"/>
      <c r="DG434" s="279"/>
      <c r="DH434" s="279"/>
      <c r="DI434" s="279"/>
      <c r="DJ434" s="279"/>
      <c r="DK434" s="279"/>
      <c r="DL434" s="279"/>
      <c r="DM434" s="279"/>
      <c r="DN434" s="279"/>
      <c r="DO434" s="279"/>
      <c r="DP434" s="279"/>
      <c r="DQ434" s="279"/>
      <c r="DR434" s="279"/>
      <c r="DS434" s="279"/>
      <c r="DT434" s="279"/>
      <c r="DU434" s="279"/>
    </row>
    <row r="435" spans="39:125">
      <c r="AM435" s="288">
        <f t="shared" si="34"/>
        <v>0</v>
      </c>
      <c r="AN435" s="202" t="str">
        <f t="shared" si="33"/>
        <v>EMA--</v>
      </c>
      <c r="AO435" s="278"/>
      <c r="AP435" s="278"/>
      <c r="AQ435" s="278"/>
      <c r="AR435" s="278"/>
      <c r="AS435" s="278"/>
      <c r="AT435" s="278"/>
      <c r="AU435" s="278"/>
      <c r="AV435" s="278"/>
      <c r="AW435" s="278"/>
      <c r="AX435" s="278"/>
      <c r="AY435" s="278"/>
      <c r="AZ435" s="278"/>
      <c r="BA435" s="278"/>
      <c r="BB435" s="278"/>
      <c r="BC435" s="278"/>
      <c r="BD435" s="278"/>
      <c r="BE435" s="278"/>
      <c r="BF435" s="278"/>
      <c r="BG435" s="278"/>
      <c r="BH435" s="278"/>
      <c r="BI435" s="278"/>
      <c r="BJ435" s="278"/>
      <c r="BK435" s="278"/>
      <c r="BL435" s="278"/>
      <c r="BM435" s="278"/>
      <c r="BN435" s="278"/>
      <c r="BO435" s="278"/>
      <c r="BP435" s="278"/>
      <c r="BQ435" s="278"/>
      <c r="BR435" s="278"/>
      <c r="BS435" s="278"/>
      <c r="BT435" s="278"/>
      <c r="BU435" s="278"/>
      <c r="BV435" s="278"/>
      <c r="BW435" s="278"/>
      <c r="BX435" s="278"/>
      <c r="BY435" s="278"/>
      <c r="BZ435" s="278"/>
      <c r="CA435" s="278"/>
      <c r="CB435" s="278"/>
      <c r="CC435" s="278"/>
      <c r="CD435" s="278"/>
      <c r="CE435" s="278"/>
      <c r="CF435" s="278"/>
      <c r="CG435" s="278"/>
      <c r="CH435" s="278"/>
      <c r="CI435" s="278"/>
      <c r="CJ435" s="278"/>
      <c r="CK435" s="278"/>
      <c r="CL435" s="279"/>
      <c r="CM435" s="279"/>
      <c r="CN435" s="279"/>
      <c r="CO435" s="279"/>
      <c r="CP435" s="279"/>
      <c r="CQ435" s="279"/>
      <c r="CR435" s="279"/>
      <c r="CS435" s="279"/>
      <c r="CT435" s="279"/>
      <c r="CU435" s="279"/>
      <c r="CV435" s="279"/>
      <c r="CW435" s="279"/>
      <c r="CX435" s="279"/>
      <c r="CY435" s="279"/>
      <c r="CZ435" s="279"/>
      <c r="DA435" s="279"/>
      <c r="DB435" s="279"/>
      <c r="DC435" s="279"/>
      <c r="DD435" s="279"/>
      <c r="DE435" s="279"/>
      <c r="DF435" s="279"/>
      <c r="DG435" s="279"/>
      <c r="DH435" s="279"/>
      <c r="DI435" s="279"/>
      <c r="DJ435" s="279"/>
      <c r="DK435" s="279"/>
      <c r="DL435" s="279"/>
      <c r="DM435" s="279"/>
      <c r="DN435" s="279"/>
      <c r="DO435" s="279"/>
      <c r="DP435" s="279"/>
      <c r="DQ435" s="279"/>
      <c r="DR435" s="279"/>
      <c r="DS435" s="279"/>
      <c r="DT435" s="279"/>
      <c r="DU435" s="279"/>
    </row>
    <row r="436" spans="39:125">
      <c r="AM436" s="288">
        <f t="shared" si="34"/>
        <v>0</v>
      </c>
      <c r="AN436" s="202" t="str">
        <f t="shared" si="33"/>
        <v>EMA--</v>
      </c>
      <c r="AO436" s="278"/>
      <c r="AP436" s="278"/>
      <c r="AQ436" s="278"/>
      <c r="AR436" s="278"/>
      <c r="AS436" s="278"/>
      <c r="AT436" s="278"/>
      <c r="AU436" s="278"/>
      <c r="AV436" s="278"/>
      <c r="AW436" s="278"/>
      <c r="AX436" s="278"/>
      <c r="AY436" s="278"/>
      <c r="AZ436" s="278"/>
      <c r="BA436" s="278"/>
      <c r="BB436" s="278"/>
      <c r="BC436" s="278"/>
      <c r="BD436" s="278"/>
      <c r="BE436" s="278"/>
      <c r="BF436" s="278"/>
      <c r="BG436" s="278"/>
      <c r="BH436" s="278"/>
      <c r="BI436" s="278"/>
      <c r="BJ436" s="278"/>
      <c r="BK436" s="278"/>
      <c r="BL436" s="278"/>
      <c r="BM436" s="278"/>
      <c r="BN436" s="278"/>
      <c r="BO436" s="278"/>
      <c r="BP436" s="278"/>
      <c r="BQ436" s="278"/>
      <c r="BR436" s="278"/>
      <c r="BS436" s="278"/>
      <c r="BT436" s="278"/>
      <c r="BU436" s="278"/>
      <c r="BV436" s="278"/>
      <c r="BW436" s="278"/>
      <c r="BX436" s="278"/>
      <c r="BY436" s="278"/>
      <c r="BZ436" s="278"/>
      <c r="CA436" s="278"/>
      <c r="CB436" s="278"/>
      <c r="CC436" s="278"/>
      <c r="CD436" s="278"/>
      <c r="CE436" s="278"/>
      <c r="CF436" s="278"/>
      <c r="CG436" s="278"/>
      <c r="CH436" s="278"/>
      <c r="CI436" s="278"/>
      <c r="CJ436" s="278"/>
      <c r="CK436" s="278"/>
      <c r="CL436" s="279"/>
      <c r="CM436" s="279"/>
      <c r="CN436" s="279"/>
      <c r="CO436" s="279"/>
      <c r="CP436" s="279"/>
      <c r="CQ436" s="279"/>
      <c r="CR436" s="279"/>
      <c r="CS436" s="279"/>
      <c r="CT436" s="279"/>
      <c r="CU436" s="279"/>
      <c r="CV436" s="279"/>
      <c r="CW436" s="279"/>
      <c r="CX436" s="279"/>
      <c r="CY436" s="279"/>
      <c r="CZ436" s="279"/>
      <c r="DA436" s="279"/>
      <c r="DB436" s="279"/>
      <c r="DC436" s="279"/>
      <c r="DD436" s="279"/>
      <c r="DE436" s="279"/>
      <c r="DF436" s="279"/>
      <c r="DG436" s="279"/>
      <c r="DH436" s="279"/>
      <c r="DI436" s="279"/>
      <c r="DJ436" s="279"/>
      <c r="DK436" s="279"/>
      <c r="DL436" s="279"/>
      <c r="DM436" s="279"/>
      <c r="DN436" s="279"/>
      <c r="DO436" s="279"/>
      <c r="DP436" s="279"/>
      <c r="DQ436" s="279"/>
      <c r="DR436" s="279"/>
      <c r="DS436" s="279"/>
      <c r="DT436" s="279"/>
      <c r="DU436" s="279"/>
    </row>
    <row r="437" spans="39:125">
      <c r="AM437" s="288">
        <f t="shared" si="34"/>
        <v>0</v>
      </c>
      <c r="AN437" s="202" t="str">
        <f t="shared" si="33"/>
        <v>EMA--</v>
      </c>
      <c r="AO437" s="278"/>
      <c r="AP437" s="278"/>
      <c r="AQ437" s="278"/>
      <c r="AR437" s="278"/>
      <c r="AS437" s="278"/>
      <c r="AT437" s="278"/>
      <c r="AU437" s="278"/>
      <c r="AV437" s="278"/>
      <c r="AW437" s="278"/>
      <c r="AX437" s="278"/>
      <c r="AY437" s="278"/>
      <c r="AZ437" s="278"/>
      <c r="BA437" s="278"/>
      <c r="BB437" s="278"/>
      <c r="BC437" s="278"/>
      <c r="BD437" s="278"/>
      <c r="BE437" s="278"/>
      <c r="BF437" s="278"/>
      <c r="BG437" s="278"/>
      <c r="BH437" s="278"/>
      <c r="BI437" s="278"/>
      <c r="BJ437" s="278"/>
      <c r="BK437" s="278"/>
      <c r="BL437" s="278"/>
      <c r="BM437" s="278"/>
      <c r="BN437" s="278"/>
      <c r="BO437" s="278"/>
      <c r="BP437" s="278"/>
      <c r="BQ437" s="278"/>
      <c r="BR437" s="278"/>
      <c r="BS437" s="278"/>
      <c r="BT437" s="278"/>
      <c r="BU437" s="278"/>
      <c r="BV437" s="278"/>
      <c r="BW437" s="278"/>
      <c r="BX437" s="278"/>
      <c r="BY437" s="278"/>
      <c r="BZ437" s="278"/>
      <c r="CA437" s="278"/>
      <c r="CB437" s="278"/>
      <c r="CC437" s="278"/>
      <c r="CD437" s="278"/>
      <c r="CE437" s="278"/>
      <c r="CF437" s="278"/>
      <c r="CG437" s="278"/>
      <c r="CH437" s="278"/>
      <c r="CI437" s="278"/>
      <c r="CJ437" s="278"/>
      <c r="CK437" s="278"/>
      <c r="CL437" s="279"/>
      <c r="CM437" s="279"/>
      <c r="CN437" s="279"/>
      <c r="CO437" s="279"/>
      <c r="CP437" s="279"/>
      <c r="CQ437" s="279"/>
      <c r="CR437" s="279"/>
      <c r="CS437" s="279"/>
      <c r="CT437" s="279"/>
      <c r="CU437" s="279"/>
      <c r="CV437" s="279"/>
      <c r="CW437" s="279"/>
      <c r="CX437" s="279"/>
      <c r="CY437" s="279"/>
      <c r="CZ437" s="279"/>
      <c r="DA437" s="279"/>
      <c r="DB437" s="279"/>
      <c r="DC437" s="279"/>
      <c r="DD437" s="279"/>
      <c r="DE437" s="279"/>
      <c r="DF437" s="279"/>
      <c r="DG437" s="279"/>
      <c r="DH437" s="279"/>
      <c r="DI437" s="279"/>
      <c r="DJ437" s="279"/>
      <c r="DK437" s="279"/>
      <c r="DL437" s="279"/>
      <c r="DM437" s="279"/>
      <c r="DN437" s="279"/>
      <c r="DO437" s="279"/>
      <c r="DP437" s="279"/>
      <c r="DQ437" s="279"/>
      <c r="DR437" s="279"/>
      <c r="DS437" s="279"/>
      <c r="DT437" s="279"/>
      <c r="DU437" s="279"/>
    </row>
    <row r="438" spans="39:125">
      <c r="AM438" s="288">
        <f t="shared" si="34"/>
        <v>0</v>
      </c>
      <c r="AN438" s="202" t="str">
        <f t="shared" si="33"/>
        <v>EMA--</v>
      </c>
      <c r="AO438" s="278"/>
      <c r="AP438" s="278"/>
      <c r="AQ438" s="278"/>
      <c r="AR438" s="278"/>
      <c r="AS438" s="278"/>
      <c r="AT438" s="278"/>
      <c r="AU438" s="278"/>
      <c r="AV438" s="278"/>
      <c r="AW438" s="278"/>
      <c r="AX438" s="278"/>
      <c r="AY438" s="278"/>
      <c r="AZ438" s="278"/>
      <c r="BA438" s="278"/>
      <c r="BB438" s="278"/>
      <c r="BC438" s="278"/>
      <c r="BD438" s="278"/>
      <c r="BE438" s="278"/>
      <c r="BF438" s="278"/>
      <c r="BG438" s="278"/>
      <c r="BH438" s="278"/>
      <c r="BI438" s="278"/>
      <c r="BJ438" s="278"/>
      <c r="BK438" s="278"/>
      <c r="BL438" s="278"/>
      <c r="BM438" s="278"/>
      <c r="BN438" s="278"/>
      <c r="BO438" s="278"/>
      <c r="BP438" s="278"/>
      <c r="BQ438" s="278"/>
      <c r="BR438" s="278"/>
      <c r="BS438" s="278"/>
      <c r="BT438" s="278"/>
      <c r="BU438" s="278"/>
      <c r="BV438" s="278"/>
      <c r="BW438" s="278"/>
      <c r="BX438" s="278"/>
      <c r="BY438" s="278"/>
      <c r="BZ438" s="278"/>
      <c r="CA438" s="278"/>
      <c r="CB438" s="278"/>
      <c r="CC438" s="278"/>
      <c r="CD438" s="278"/>
      <c r="CE438" s="278"/>
      <c r="CF438" s="278"/>
      <c r="CG438" s="278"/>
      <c r="CH438" s="278"/>
      <c r="CI438" s="278"/>
      <c r="CJ438" s="278"/>
      <c r="CK438" s="278"/>
      <c r="CL438" s="279"/>
      <c r="CM438" s="279"/>
      <c r="CN438" s="279"/>
      <c r="CO438" s="279"/>
      <c r="CP438" s="279"/>
      <c r="CQ438" s="279"/>
      <c r="CR438" s="279"/>
      <c r="CS438" s="279"/>
      <c r="CT438" s="279"/>
      <c r="CU438" s="279"/>
      <c r="CV438" s="279"/>
      <c r="CW438" s="279"/>
      <c r="CX438" s="279"/>
      <c r="CY438" s="279"/>
      <c r="CZ438" s="279"/>
      <c r="DA438" s="279"/>
      <c r="DB438" s="279"/>
      <c r="DC438" s="279"/>
      <c r="DD438" s="279"/>
      <c r="DE438" s="279"/>
      <c r="DF438" s="279"/>
      <c r="DG438" s="279"/>
      <c r="DH438" s="279"/>
      <c r="DI438" s="279"/>
      <c r="DJ438" s="279"/>
      <c r="DK438" s="279"/>
      <c r="DL438" s="279"/>
      <c r="DM438" s="279"/>
      <c r="DN438" s="279"/>
      <c r="DO438" s="279"/>
      <c r="DP438" s="279"/>
      <c r="DQ438" s="279"/>
      <c r="DR438" s="279"/>
      <c r="DS438" s="279"/>
      <c r="DT438" s="279"/>
      <c r="DU438" s="279"/>
    </row>
    <row r="439" spans="39:125">
      <c r="AM439" s="288">
        <f t="shared" si="34"/>
        <v>0</v>
      </c>
      <c r="AN439" s="202" t="str">
        <f t="shared" si="33"/>
        <v>EMA--</v>
      </c>
      <c r="AO439" s="278"/>
      <c r="AP439" s="278"/>
      <c r="AQ439" s="278"/>
      <c r="AR439" s="278"/>
      <c r="AS439" s="278"/>
      <c r="AT439" s="278"/>
      <c r="AU439" s="278"/>
      <c r="AV439" s="278"/>
      <c r="AW439" s="278"/>
      <c r="AX439" s="278"/>
      <c r="AY439" s="278"/>
      <c r="AZ439" s="278"/>
      <c r="BA439" s="278"/>
      <c r="BB439" s="278"/>
      <c r="BC439" s="278"/>
      <c r="BD439" s="278"/>
      <c r="BE439" s="278"/>
      <c r="BF439" s="278"/>
      <c r="BG439" s="278"/>
      <c r="BH439" s="278"/>
      <c r="BI439" s="278"/>
      <c r="BJ439" s="278"/>
      <c r="BK439" s="278"/>
      <c r="BL439" s="278"/>
      <c r="BM439" s="278"/>
      <c r="BN439" s="278"/>
      <c r="BO439" s="278"/>
      <c r="BP439" s="278"/>
      <c r="BQ439" s="278"/>
      <c r="BR439" s="278"/>
      <c r="BS439" s="278"/>
      <c r="BT439" s="278"/>
      <c r="BU439" s="278"/>
      <c r="BV439" s="278"/>
      <c r="BW439" s="278"/>
      <c r="BX439" s="278"/>
      <c r="BY439" s="278"/>
      <c r="BZ439" s="278"/>
      <c r="CA439" s="278"/>
      <c r="CB439" s="278"/>
      <c r="CC439" s="278"/>
      <c r="CD439" s="278"/>
      <c r="CE439" s="278"/>
      <c r="CF439" s="278"/>
      <c r="CG439" s="278"/>
      <c r="CH439" s="278"/>
      <c r="CI439" s="278"/>
      <c r="CJ439" s="278"/>
      <c r="CK439" s="278"/>
      <c r="CL439" s="279"/>
      <c r="CM439" s="279"/>
      <c r="CN439" s="279"/>
      <c r="CO439" s="279"/>
      <c r="CP439" s="279"/>
      <c r="CQ439" s="279"/>
      <c r="CR439" s="279"/>
      <c r="CS439" s="279"/>
      <c r="CT439" s="279"/>
      <c r="CU439" s="279"/>
      <c r="CV439" s="279"/>
      <c r="CW439" s="279"/>
      <c r="CX439" s="279"/>
      <c r="CY439" s="279"/>
      <c r="CZ439" s="279"/>
      <c r="DA439" s="279"/>
      <c r="DB439" s="279"/>
      <c r="DC439" s="279"/>
      <c r="DD439" s="279"/>
      <c r="DE439" s="279"/>
      <c r="DF439" s="279"/>
      <c r="DG439" s="279"/>
      <c r="DH439" s="279"/>
      <c r="DI439" s="279"/>
      <c r="DJ439" s="279"/>
      <c r="DK439" s="279"/>
      <c r="DL439" s="279"/>
      <c r="DM439" s="279"/>
      <c r="DN439" s="279"/>
      <c r="DO439" s="279"/>
      <c r="DP439" s="279"/>
      <c r="DQ439" s="279"/>
      <c r="DR439" s="279"/>
      <c r="DS439" s="279"/>
      <c r="DT439" s="279"/>
      <c r="DU439" s="279"/>
    </row>
    <row r="440" spans="39:125">
      <c r="AM440" s="288">
        <f t="shared" si="34"/>
        <v>0</v>
      </c>
      <c r="AN440" s="202" t="str">
        <f t="shared" si="33"/>
        <v>EMA--</v>
      </c>
      <c r="AO440" s="278"/>
      <c r="AP440" s="278"/>
      <c r="AQ440" s="278"/>
      <c r="AR440" s="278"/>
      <c r="AS440" s="278"/>
      <c r="AT440" s="278"/>
      <c r="AU440" s="278"/>
      <c r="AV440" s="278"/>
      <c r="AW440" s="278"/>
      <c r="AX440" s="278"/>
      <c r="AY440" s="278"/>
      <c r="AZ440" s="278"/>
      <c r="BA440" s="278"/>
      <c r="BB440" s="278"/>
      <c r="BC440" s="278"/>
      <c r="BD440" s="278"/>
      <c r="BE440" s="278"/>
      <c r="BF440" s="278"/>
      <c r="BG440" s="278"/>
      <c r="BH440" s="278"/>
      <c r="BI440" s="278"/>
      <c r="BJ440" s="278"/>
      <c r="BK440" s="278"/>
      <c r="BL440" s="278"/>
      <c r="BM440" s="278"/>
      <c r="BN440" s="278"/>
      <c r="BO440" s="278"/>
      <c r="BP440" s="278"/>
      <c r="BQ440" s="278"/>
      <c r="BR440" s="278"/>
      <c r="BS440" s="278"/>
      <c r="BT440" s="278"/>
      <c r="BU440" s="278"/>
      <c r="BV440" s="278"/>
      <c r="BW440" s="278"/>
      <c r="BX440" s="278"/>
      <c r="BY440" s="278"/>
      <c r="BZ440" s="278"/>
      <c r="CA440" s="278"/>
      <c r="CB440" s="278"/>
      <c r="CC440" s="278"/>
      <c r="CD440" s="278"/>
      <c r="CE440" s="278"/>
      <c r="CF440" s="278"/>
      <c r="CG440" s="278"/>
      <c r="CH440" s="278"/>
      <c r="CI440" s="278"/>
      <c r="CJ440" s="278"/>
      <c r="CK440" s="278"/>
      <c r="CL440" s="279"/>
      <c r="CM440" s="279"/>
      <c r="CN440" s="279"/>
      <c r="CO440" s="279"/>
      <c r="CP440" s="279"/>
      <c r="CQ440" s="279"/>
      <c r="CR440" s="279"/>
      <c r="CS440" s="279"/>
      <c r="CT440" s="279"/>
      <c r="CU440" s="279"/>
      <c r="CV440" s="279"/>
      <c r="CW440" s="279"/>
      <c r="CX440" s="279"/>
      <c r="CY440" s="279"/>
      <c r="CZ440" s="279"/>
      <c r="DA440" s="279"/>
      <c r="DB440" s="279"/>
      <c r="DC440" s="279"/>
      <c r="DD440" s="279"/>
      <c r="DE440" s="279"/>
      <c r="DF440" s="279"/>
      <c r="DG440" s="279"/>
      <c r="DH440" s="279"/>
      <c r="DI440" s="279"/>
      <c r="DJ440" s="279"/>
      <c r="DK440" s="279"/>
      <c r="DL440" s="279"/>
      <c r="DM440" s="279"/>
      <c r="DN440" s="279"/>
      <c r="DO440" s="279"/>
      <c r="DP440" s="279"/>
      <c r="DQ440" s="279"/>
      <c r="DR440" s="279"/>
      <c r="DS440" s="279"/>
      <c r="DT440" s="279"/>
      <c r="DU440" s="279"/>
    </row>
    <row r="441" spans="39:125">
      <c r="AM441" s="288">
        <f t="shared" si="34"/>
        <v>0</v>
      </c>
      <c r="AN441" s="202" t="str">
        <f t="shared" ref="AN441:AN504" si="35">$F$4&amp;TEXT("-",1)&amp;F441&amp;TEXT("-",1)&amp;G441</f>
        <v>EMA--</v>
      </c>
      <c r="AO441" s="278"/>
      <c r="AP441" s="278"/>
      <c r="AQ441" s="278"/>
      <c r="AR441" s="278"/>
      <c r="AS441" s="278"/>
      <c r="AT441" s="278"/>
      <c r="AU441" s="278"/>
      <c r="AV441" s="278"/>
      <c r="AW441" s="278"/>
      <c r="AX441" s="278"/>
      <c r="AY441" s="278"/>
      <c r="AZ441" s="278"/>
      <c r="BA441" s="278"/>
      <c r="BB441" s="278"/>
      <c r="BC441" s="278"/>
      <c r="BD441" s="278"/>
      <c r="BE441" s="278"/>
      <c r="BF441" s="278"/>
      <c r="BG441" s="278"/>
      <c r="BH441" s="278"/>
      <c r="BI441" s="278"/>
      <c r="BJ441" s="278"/>
      <c r="BK441" s="278"/>
      <c r="BL441" s="278"/>
      <c r="BM441" s="278"/>
      <c r="BN441" s="278"/>
      <c r="BO441" s="278"/>
      <c r="BP441" s="278"/>
      <c r="BQ441" s="278"/>
      <c r="BR441" s="278"/>
      <c r="BS441" s="278"/>
      <c r="BT441" s="278"/>
      <c r="BU441" s="278"/>
      <c r="BV441" s="278"/>
      <c r="BW441" s="278"/>
      <c r="BX441" s="278"/>
      <c r="BY441" s="278"/>
      <c r="BZ441" s="278"/>
      <c r="CA441" s="278"/>
      <c r="CB441" s="278"/>
      <c r="CC441" s="278"/>
      <c r="CD441" s="278"/>
      <c r="CE441" s="278"/>
      <c r="CF441" s="278"/>
      <c r="CG441" s="278"/>
      <c r="CH441" s="278"/>
      <c r="CI441" s="278"/>
      <c r="CJ441" s="278"/>
      <c r="CK441" s="278"/>
      <c r="CL441" s="279"/>
      <c r="CM441" s="279"/>
      <c r="CN441" s="279"/>
      <c r="CO441" s="279"/>
      <c r="CP441" s="279"/>
      <c r="CQ441" s="279"/>
      <c r="CR441" s="279"/>
      <c r="CS441" s="279"/>
      <c r="CT441" s="279"/>
      <c r="CU441" s="279"/>
      <c r="CV441" s="279"/>
      <c r="CW441" s="279"/>
      <c r="CX441" s="279"/>
      <c r="CY441" s="279"/>
      <c r="CZ441" s="279"/>
      <c r="DA441" s="279"/>
      <c r="DB441" s="279"/>
      <c r="DC441" s="279"/>
      <c r="DD441" s="279"/>
      <c r="DE441" s="279"/>
      <c r="DF441" s="279"/>
      <c r="DG441" s="279"/>
      <c r="DH441" s="279"/>
      <c r="DI441" s="279"/>
      <c r="DJ441" s="279"/>
      <c r="DK441" s="279"/>
      <c r="DL441" s="279"/>
      <c r="DM441" s="279"/>
      <c r="DN441" s="279"/>
      <c r="DO441" s="279"/>
      <c r="DP441" s="279"/>
      <c r="DQ441" s="279"/>
      <c r="DR441" s="279"/>
      <c r="DS441" s="279"/>
      <c r="DT441" s="279"/>
      <c r="DU441" s="279"/>
    </row>
    <row r="442" spans="39:125">
      <c r="AM442" s="288">
        <f t="shared" ref="AM442:AM505" si="36">G442</f>
        <v>0</v>
      </c>
      <c r="AN442" s="202" t="str">
        <f t="shared" si="35"/>
        <v>EMA--</v>
      </c>
      <c r="AO442" s="278"/>
      <c r="AP442" s="278"/>
      <c r="AQ442" s="278"/>
      <c r="AR442" s="278"/>
      <c r="AS442" s="278"/>
      <c r="AT442" s="278"/>
      <c r="AU442" s="278"/>
      <c r="AV442" s="278"/>
      <c r="AW442" s="278"/>
      <c r="AX442" s="278"/>
      <c r="AY442" s="278"/>
      <c r="AZ442" s="278"/>
      <c r="BA442" s="278"/>
      <c r="BB442" s="278"/>
      <c r="BC442" s="278"/>
      <c r="BD442" s="278"/>
      <c r="BE442" s="278"/>
      <c r="BF442" s="278"/>
      <c r="BG442" s="278"/>
      <c r="BH442" s="278"/>
      <c r="BI442" s="278"/>
      <c r="BJ442" s="278"/>
      <c r="BK442" s="278"/>
      <c r="BL442" s="278"/>
      <c r="BM442" s="278"/>
      <c r="BN442" s="278"/>
      <c r="BO442" s="278"/>
      <c r="BP442" s="278"/>
      <c r="BQ442" s="278"/>
      <c r="BR442" s="278"/>
      <c r="BS442" s="278"/>
      <c r="BT442" s="278"/>
      <c r="BU442" s="278"/>
      <c r="BV442" s="278"/>
      <c r="BW442" s="278"/>
      <c r="BX442" s="278"/>
      <c r="BY442" s="278"/>
      <c r="BZ442" s="278"/>
      <c r="CA442" s="278"/>
      <c r="CB442" s="278"/>
      <c r="CC442" s="278"/>
      <c r="CD442" s="278"/>
      <c r="CE442" s="278"/>
      <c r="CF442" s="278"/>
      <c r="CG442" s="278"/>
      <c r="CH442" s="278"/>
      <c r="CI442" s="278"/>
      <c r="CJ442" s="278"/>
      <c r="CK442" s="278"/>
      <c r="CL442" s="279"/>
      <c r="CM442" s="279"/>
      <c r="CN442" s="279"/>
      <c r="CO442" s="279"/>
      <c r="CP442" s="279"/>
      <c r="CQ442" s="279"/>
      <c r="CR442" s="279"/>
      <c r="CS442" s="279"/>
      <c r="CT442" s="279"/>
      <c r="CU442" s="279"/>
      <c r="CV442" s="279"/>
      <c r="CW442" s="279"/>
      <c r="CX442" s="279"/>
      <c r="CY442" s="279"/>
      <c r="CZ442" s="279"/>
      <c r="DA442" s="279"/>
      <c r="DB442" s="279"/>
      <c r="DC442" s="279"/>
      <c r="DD442" s="279"/>
      <c r="DE442" s="279"/>
      <c r="DF442" s="279"/>
      <c r="DG442" s="279"/>
      <c r="DH442" s="279"/>
      <c r="DI442" s="279"/>
      <c r="DJ442" s="279"/>
      <c r="DK442" s="279"/>
      <c r="DL442" s="279"/>
      <c r="DM442" s="279"/>
      <c r="DN442" s="279"/>
      <c r="DO442" s="279"/>
      <c r="DP442" s="279"/>
      <c r="DQ442" s="279"/>
      <c r="DR442" s="279"/>
      <c r="DS442" s="279"/>
      <c r="DT442" s="279"/>
      <c r="DU442" s="279"/>
    </row>
    <row r="443" spans="39:125">
      <c r="AM443" s="288">
        <f t="shared" si="36"/>
        <v>0</v>
      </c>
      <c r="AN443" s="202" t="str">
        <f t="shared" si="35"/>
        <v>EMA--</v>
      </c>
      <c r="AO443" s="278"/>
      <c r="AP443" s="278"/>
      <c r="AQ443" s="278"/>
      <c r="AR443" s="278"/>
      <c r="AS443" s="278"/>
      <c r="AT443" s="278"/>
      <c r="AU443" s="278"/>
      <c r="AV443" s="278"/>
      <c r="AW443" s="278"/>
      <c r="AX443" s="278"/>
      <c r="AY443" s="278"/>
      <c r="AZ443" s="278"/>
      <c r="BA443" s="278"/>
      <c r="BB443" s="278"/>
      <c r="BC443" s="278"/>
      <c r="BD443" s="278"/>
      <c r="BE443" s="278"/>
      <c r="BF443" s="278"/>
      <c r="BG443" s="278"/>
      <c r="BH443" s="278"/>
      <c r="BI443" s="278"/>
      <c r="BJ443" s="278"/>
      <c r="BK443" s="278"/>
      <c r="BL443" s="278"/>
      <c r="BM443" s="278"/>
      <c r="BN443" s="278"/>
      <c r="BO443" s="278"/>
      <c r="BP443" s="278"/>
      <c r="BQ443" s="278"/>
      <c r="BR443" s="278"/>
      <c r="BS443" s="278"/>
      <c r="BT443" s="278"/>
      <c r="BU443" s="278"/>
      <c r="BV443" s="278"/>
      <c r="BW443" s="278"/>
      <c r="BX443" s="278"/>
      <c r="BY443" s="278"/>
      <c r="BZ443" s="278"/>
      <c r="CA443" s="278"/>
      <c r="CB443" s="278"/>
      <c r="CC443" s="278"/>
      <c r="CD443" s="278"/>
      <c r="CE443" s="278"/>
      <c r="CF443" s="278"/>
      <c r="CG443" s="278"/>
      <c r="CH443" s="278"/>
      <c r="CI443" s="278"/>
      <c r="CJ443" s="278"/>
      <c r="CK443" s="278"/>
      <c r="CL443" s="279"/>
      <c r="CM443" s="279"/>
      <c r="CN443" s="279"/>
      <c r="CO443" s="279"/>
      <c r="CP443" s="279"/>
      <c r="CQ443" s="279"/>
      <c r="CR443" s="279"/>
      <c r="CS443" s="279"/>
      <c r="CT443" s="279"/>
      <c r="CU443" s="279"/>
      <c r="CV443" s="279"/>
      <c r="CW443" s="279"/>
      <c r="CX443" s="279"/>
      <c r="CY443" s="279"/>
      <c r="CZ443" s="279"/>
      <c r="DA443" s="279"/>
      <c r="DB443" s="279"/>
      <c r="DC443" s="279"/>
      <c r="DD443" s="279"/>
      <c r="DE443" s="279"/>
      <c r="DF443" s="279"/>
      <c r="DG443" s="279"/>
      <c r="DH443" s="279"/>
      <c r="DI443" s="279"/>
      <c r="DJ443" s="279"/>
      <c r="DK443" s="279"/>
      <c r="DL443" s="279"/>
      <c r="DM443" s="279"/>
      <c r="DN443" s="279"/>
      <c r="DO443" s="279"/>
      <c r="DP443" s="279"/>
      <c r="DQ443" s="279"/>
      <c r="DR443" s="279"/>
      <c r="DS443" s="279"/>
      <c r="DT443" s="279"/>
      <c r="DU443" s="279"/>
    </row>
    <row r="444" spans="39:125">
      <c r="AM444" s="288">
        <f t="shared" si="36"/>
        <v>0</v>
      </c>
      <c r="AN444" s="202" t="str">
        <f t="shared" si="35"/>
        <v>EMA--</v>
      </c>
      <c r="AO444" s="278"/>
      <c r="AP444" s="278"/>
      <c r="AQ444" s="278"/>
      <c r="AR444" s="278"/>
      <c r="AS444" s="278"/>
      <c r="AT444" s="278"/>
      <c r="AU444" s="278"/>
      <c r="AV444" s="278"/>
      <c r="AW444" s="278"/>
      <c r="AX444" s="278"/>
      <c r="AY444" s="278"/>
      <c r="AZ444" s="278"/>
      <c r="BA444" s="278"/>
      <c r="BB444" s="278"/>
      <c r="BC444" s="278"/>
      <c r="BD444" s="278"/>
      <c r="BE444" s="278"/>
      <c r="BF444" s="278"/>
      <c r="BG444" s="278"/>
      <c r="BH444" s="278"/>
      <c r="BI444" s="278"/>
      <c r="BJ444" s="278"/>
      <c r="BK444" s="278"/>
      <c r="BL444" s="278"/>
      <c r="BM444" s="278"/>
      <c r="BN444" s="278"/>
      <c r="BO444" s="278"/>
      <c r="BP444" s="278"/>
      <c r="BQ444" s="278"/>
      <c r="BR444" s="278"/>
      <c r="BS444" s="278"/>
      <c r="BT444" s="278"/>
      <c r="BU444" s="278"/>
      <c r="BV444" s="278"/>
      <c r="BW444" s="278"/>
      <c r="BX444" s="278"/>
      <c r="BY444" s="278"/>
      <c r="BZ444" s="278"/>
      <c r="CA444" s="278"/>
      <c r="CB444" s="278"/>
      <c r="CC444" s="278"/>
      <c r="CD444" s="278"/>
      <c r="CE444" s="278"/>
      <c r="CF444" s="278"/>
      <c r="CG444" s="278"/>
      <c r="CH444" s="278"/>
      <c r="CI444" s="278"/>
      <c r="CJ444" s="278"/>
      <c r="CK444" s="278"/>
      <c r="CL444" s="279"/>
      <c r="CM444" s="279"/>
      <c r="CN444" s="279"/>
      <c r="CO444" s="279"/>
      <c r="CP444" s="279"/>
      <c r="CQ444" s="279"/>
      <c r="CR444" s="279"/>
      <c r="CS444" s="279"/>
      <c r="CT444" s="279"/>
      <c r="CU444" s="279"/>
      <c r="CV444" s="279"/>
      <c r="CW444" s="279"/>
      <c r="CX444" s="279"/>
      <c r="CY444" s="279"/>
      <c r="CZ444" s="279"/>
      <c r="DA444" s="279"/>
      <c r="DB444" s="279"/>
      <c r="DC444" s="279"/>
      <c r="DD444" s="279"/>
      <c r="DE444" s="279"/>
      <c r="DF444" s="279"/>
      <c r="DG444" s="279"/>
      <c r="DH444" s="279"/>
      <c r="DI444" s="279"/>
      <c r="DJ444" s="279"/>
      <c r="DK444" s="279"/>
      <c r="DL444" s="279"/>
      <c r="DM444" s="279"/>
      <c r="DN444" s="279"/>
      <c r="DO444" s="279"/>
      <c r="DP444" s="279"/>
      <c r="DQ444" s="279"/>
      <c r="DR444" s="279"/>
      <c r="DS444" s="279"/>
      <c r="DT444" s="279"/>
      <c r="DU444" s="279"/>
    </row>
    <row r="445" spans="39:125">
      <c r="AM445" s="288">
        <f t="shared" si="36"/>
        <v>0</v>
      </c>
      <c r="AN445" s="202" t="str">
        <f t="shared" si="35"/>
        <v>EMA--</v>
      </c>
      <c r="AO445" s="278"/>
      <c r="AP445" s="278"/>
      <c r="AQ445" s="278"/>
      <c r="AR445" s="278"/>
      <c r="AS445" s="278"/>
      <c r="AT445" s="278"/>
      <c r="AU445" s="278"/>
      <c r="AV445" s="278"/>
      <c r="AW445" s="278"/>
      <c r="AX445" s="278"/>
      <c r="AY445" s="278"/>
      <c r="AZ445" s="278"/>
      <c r="BA445" s="278"/>
      <c r="BB445" s="278"/>
      <c r="BC445" s="278"/>
      <c r="BD445" s="278"/>
      <c r="BE445" s="278"/>
      <c r="BF445" s="278"/>
      <c r="BG445" s="278"/>
      <c r="BH445" s="278"/>
      <c r="BI445" s="278"/>
      <c r="BJ445" s="278"/>
      <c r="BK445" s="278"/>
      <c r="BL445" s="278"/>
      <c r="BM445" s="278"/>
      <c r="BN445" s="278"/>
      <c r="BO445" s="278"/>
      <c r="BP445" s="278"/>
      <c r="BQ445" s="278"/>
      <c r="BR445" s="278"/>
      <c r="BS445" s="278"/>
      <c r="BT445" s="278"/>
      <c r="BU445" s="278"/>
      <c r="BV445" s="278"/>
      <c r="BW445" s="278"/>
      <c r="BX445" s="278"/>
      <c r="BY445" s="278"/>
      <c r="BZ445" s="278"/>
      <c r="CA445" s="278"/>
      <c r="CB445" s="278"/>
      <c r="CC445" s="278"/>
      <c r="CD445" s="278"/>
      <c r="CE445" s="278"/>
      <c r="CF445" s="278"/>
      <c r="CG445" s="278"/>
      <c r="CH445" s="278"/>
      <c r="CI445" s="278"/>
      <c r="CJ445" s="278"/>
      <c r="CK445" s="278"/>
      <c r="CL445" s="279"/>
      <c r="CM445" s="279"/>
      <c r="CN445" s="279"/>
      <c r="CO445" s="279"/>
      <c r="CP445" s="279"/>
      <c r="CQ445" s="279"/>
      <c r="CR445" s="279"/>
      <c r="CS445" s="279"/>
      <c r="CT445" s="279"/>
      <c r="CU445" s="279"/>
      <c r="CV445" s="279"/>
      <c r="CW445" s="279"/>
      <c r="CX445" s="279"/>
      <c r="CY445" s="279"/>
      <c r="CZ445" s="279"/>
      <c r="DA445" s="279"/>
      <c r="DB445" s="279"/>
      <c r="DC445" s="279"/>
      <c r="DD445" s="279"/>
      <c r="DE445" s="279"/>
      <c r="DF445" s="279"/>
      <c r="DG445" s="279"/>
      <c r="DH445" s="279"/>
      <c r="DI445" s="279"/>
      <c r="DJ445" s="279"/>
      <c r="DK445" s="279"/>
      <c r="DL445" s="279"/>
      <c r="DM445" s="279"/>
      <c r="DN445" s="279"/>
      <c r="DO445" s="279"/>
      <c r="DP445" s="279"/>
      <c r="DQ445" s="279"/>
      <c r="DR445" s="279"/>
      <c r="DS445" s="279"/>
      <c r="DT445" s="279"/>
      <c r="DU445" s="279"/>
    </row>
    <row r="446" spans="39:125">
      <c r="AM446" s="288">
        <f t="shared" si="36"/>
        <v>0</v>
      </c>
      <c r="AN446" s="202" t="str">
        <f t="shared" si="35"/>
        <v>EMA--</v>
      </c>
      <c r="AO446" s="278"/>
      <c r="AP446" s="278"/>
      <c r="AQ446" s="278"/>
      <c r="AR446" s="278"/>
      <c r="AS446" s="278"/>
      <c r="AT446" s="278"/>
      <c r="AU446" s="278"/>
      <c r="AV446" s="278"/>
      <c r="AW446" s="278"/>
      <c r="AX446" s="278"/>
      <c r="AY446" s="278"/>
      <c r="AZ446" s="278"/>
      <c r="BA446" s="278"/>
      <c r="BB446" s="278"/>
      <c r="BC446" s="278"/>
      <c r="BD446" s="278"/>
      <c r="BE446" s="278"/>
      <c r="BF446" s="278"/>
      <c r="BG446" s="278"/>
      <c r="BH446" s="278"/>
      <c r="BI446" s="278"/>
      <c r="BJ446" s="278"/>
      <c r="BK446" s="278"/>
      <c r="BL446" s="278"/>
      <c r="BM446" s="278"/>
      <c r="BN446" s="278"/>
      <c r="BO446" s="278"/>
      <c r="BP446" s="278"/>
      <c r="BQ446" s="278"/>
      <c r="BR446" s="278"/>
      <c r="BS446" s="278"/>
      <c r="BT446" s="278"/>
      <c r="BU446" s="278"/>
      <c r="BV446" s="278"/>
      <c r="BW446" s="278"/>
      <c r="BX446" s="278"/>
      <c r="BY446" s="278"/>
      <c r="BZ446" s="278"/>
      <c r="CA446" s="278"/>
      <c r="CB446" s="278"/>
      <c r="CC446" s="278"/>
      <c r="CD446" s="278"/>
      <c r="CE446" s="278"/>
      <c r="CF446" s="278"/>
      <c r="CG446" s="278"/>
      <c r="CH446" s="278"/>
      <c r="CI446" s="278"/>
      <c r="CJ446" s="278"/>
      <c r="CK446" s="278"/>
      <c r="CL446" s="279"/>
      <c r="CM446" s="279"/>
      <c r="CN446" s="279"/>
      <c r="CO446" s="279"/>
      <c r="CP446" s="279"/>
      <c r="CQ446" s="279"/>
      <c r="CR446" s="279"/>
      <c r="CS446" s="279"/>
      <c r="CT446" s="279"/>
      <c r="CU446" s="279"/>
      <c r="CV446" s="279"/>
      <c r="CW446" s="279"/>
      <c r="CX446" s="279"/>
      <c r="CY446" s="279"/>
      <c r="CZ446" s="279"/>
      <c r="DA446" s="279"/>
      <c r="DB446" s="279"/>
      <c r="DC446" s="279"/>
      <c r="DD446" s="279"/>
      <c r="DE446" s="279"/>
      <c r="DF446" s="279"/>
      <c r="DG446" s="279"/>
      <c r="DH446" s="279"/>
      <c r="DI446" s="279"/>
      <c r="DJ446" s="279"/>
      <c r="DK446" s="279"/>
      <c r="DL446" s="279"/>
      <c r="DM446" s="279"/>
      <c r="DN446" s="279"/>
      <c r="DO446" s="279"/>
      <c r="DP446" s="279"/>
      <c r="DQ446" s="279"/>
      <c r="DR446" s="279"/>
      <c r="DS446" s="279"/>
      <c r="DT446" s="279"/>
      <c r="DU446" s="279"/>
    </row>
    <row r="447" spans="39:125">
      <c r="AM447" s="288">
        <f t="shared" si="36"/>
        <v>0</v>
      </c>
      <c r="AN447" s="202" t="str">
        <f t="shared" si="35"/>
        <v>EMA--</v>
      </c>
      <c r="AO447" s="278"/>
      <c r="AP447" s="278"/>
      <c r="AQ447" s="278"/>
      <c r="AR447" s="278"/>
      <c r="AS447" s="278"/>
      <c r="AT447" s="278"/>
      <c r="AU447" s="278"/>
      <c r="AV447" s="278"/>
      <c r="AW447" s="278"/>
      <c r="AX447" s="278"/>
      <c r="AY447" s="278"/>
      <c r="AZ447" s="278"/>
      <c r="BA447" s="278"/>
      <c r="BB447" s="278"/>
      <c r="BC447" s="278"/>
      <c r="BD447" s="278"/>
      <c r="BE447" s="278"/>
      <c r="BF447" s="278"/>
      <c r="BG447" s="278"/>
      <c r="BH447" s="278"/>
      <c r="BI447" s="278"/>
      <c r="BJ447" s="278"/>
      <c r="BK447" s="278"/>
      <c r="BL447" s="278"/>
      <c r="BM447" s="278"/>
      <c r="BN447" s="278"/>
      <c r="BO447" s="278"/>
      <c r="BP447" s="278"/>
      <c r="BQ447" s="278"/>
      <c r="BR447" s="278"/>
      <c r="BS447" s="278"/>
      <c r="BT447" s="278"/>
      <c r="BU447" s="278"/>
      <c r="BV447" s="278"/>
      <c r="BW447" s="278"/>
      <c r="BX447" s="278"/>
      <c r="BY447" s="278"/>
      <c r="BZ447" s="278"/>
      <c r="CA447" s="278"/>
      <c r="CB447" s="278"/>
      <c r="CC447" s="278"/>
      <c r="CD447" s="278"/>
      <c r="CE447" s="278"/>
      <c r="CF447" s="278"/>
      <c r="CG447" s="278"/>
      <c r="CH447" s="278"/>
      <c r="CI447" s="278"/>
      <c r="CJ447" s="278"/>
      <c r="CK447" s="278"/>
      <c r="CL447" s="279"/>
      <c r="CM447" s="279"/>
      <c r="CN447" s="279"/>
      <c r="CO447" s="279"/>
      <c r="CP447" s="279"/>
      <c r="CQ447" s="279"/>
      <c r="CR447" s="279"/>
      <c r="CS447" s="279"/>
      <c r="CT447" s="279"/>
      <c r="CU447" s="279"/>
      <c r="CV447" s="279"/>
      <c r="CW447" s="279"/>
      <c r="CX447" s="279"/>
      <c r="CY447" s="279"/>
      <c r="CZ447" s="279"/>
      <c r="DA447" s="279"/>
      <c r="DB447" s="279"/>
      <c r="DC447" s="279"/>
      <c r="DD447" s="279"/>
      <c r="DE447" s="279"/>
      <c r="DF447" s="279"/>
      <c r="DG447" s="279"/>
      <c r="DH447" s="279"/>
      <c r="DI447" s="279"/>
      <c r="DJ447" s="279"/>
      <c r="DK447" s="279"/>
      <c r="DL447" s="279"/>
      <c r="DM447" s="279"/>
      <c r="DN447" s="279"/>
      <c r="DO447" s="279"/>
      <c r="DP447" s="279"/>
      <c r="DQ447" s="279"/>
      <c r="DR447" s="279"/>
      <c r="DS447" s="279"/>
      <c r="DT447" s="279"/>
      <c r="DU447" s="279"/>
    </row>
    <row r="448" spans="39:125">
      <c r="AM448" s="288">
        <f t="shared" si="36"/>
        <v>0</v>
      </c>
      <c r="AN448" s="202" t="str">
        <f t="shared" si="35"/>
        <v>EMA--</v>
      </c>
      <c r="AO448" s="278"/>
      <c r="AP448" s="278"/>
      <c r="AQ448" s="278"/>
      <c r="AR448" s="278"/>
      <c r="AS448" s="278"/>
      <c r="AT448" s="278"/>
      <c r="AU448" s="278"/>
      <c r="AV448" s="278"/>
      <c r="AW448" s="278"/>
      <c r="AX448" s="278"/>
      <c r="AY448" s="278"/>
      <c r="AZ448" s="278"/>
      <c r="BA448" s="278"/>
      <c r="BB448" s="278"/>
      <c r="BC448" s="278"/>
      <c r="BD448" s="278"/>
      <c r="BE448" s="278"/>
      <c r="BF448" s="278"/>
      <c r="BG448" s="278"/>
      <c r="BH448" s="278"/>
      <c r="BI448" s="278"/>
      <c r="BJ448" s="278"/>
      <c r="BK448" s="278"/>
      <c r="BL448" s="278"/>
      <c r="BM448" s="278"/>
      <c r="BN448" s="278"/>
      <c r="BO448" s="278"/>
      <c r="BP448" s="278"/>
      <c r="BQ448" s="278"/>
      <c r="BR448" s="278"/>
      <c r="BS448" s="278"/>
      <c r="BT448" s="278"/>
      <c r="BU448" s="278"/>
      <c r="BV448" s="278"/>
      <c r="BW448" s="278"/>
      <c r="BX448" s="278"/>
      <c r="BY448" s="278"/>
      <c r="BZ448" s="278"/>
      <c r="CA448" s="278"/>
      <c r="CB448" s="278"/>
      <c r="CC448" s="278"/>
      <c r="CD448" s="278"/>
      <c r="CE448" s="278"/>
      <c r="CF448" s="278"/>
      <c r="CG448" s="278"/>
      <c r="CH448" s="278"/>
      <c r="CI448" s="278"/>
      <c r="CJ448" s="278"/>
      <c r="CK448" s="278"/>
      <c r="CL448" s="279"/>
      <c r="CM448" s="279"/>
      <c r="CN448" s="279"/>
      <c r="CO448" s="279"/>
      <c r="CP448" s="279"/>
      <c r="CQ448" s="279"/>
      <c r="CR448" s="279"/>
      <c r="CS448" s="279"/>
      <c r="CT448" s="279"/>
      <c r="CU448" s="279"/>
      <c r="CV448" s="279"/>
      <c r="CW448" s="279"/>
      <c r="CX448" s="279"/>
      <c r="CY448" s="279"/>
      <c r="CZ448" s="279"/>
      <c r="DA448" s="279"/>
      <c r="DB448" s="279"/>
      <c r="DC448" s="279"/>
      <c r="DD448" s="279"/>
      <c r="DE448" s="279"/>
      <c r="DF448" s="279"/>
      <c r="DG448" s="279"/>
      <c r="DH448" s="279"/>
      <c r="DI448" s="279"/>
      <c r="DJ448" s="279"/>
      <c r="DK448" s="279"/>
      <c r="DL448" s="279"/>
      <c r="DM448" s="279"/>
      <c r="DN448" s="279"/>
      <c r="DO448" s="279"/>
      <c r="DP448" s="279"/>
      <c r="DQ448" s="279"/>
      <c r="DR448" s="279"/>
      <c r="DS448" s="279"/>
      <c r="DT448" s="279"/>
      <c r="DU448" s="279"/>
    </row>
    <row r="449" spans="39:125">
      <c r="AM449" s="288">
        <f t="shared" si="36"/>
        <v>0</v>
      </c>
      <c r="AN449" s="202" t="str">
        <f t="shared" si="35"/>
        <v>EMA--</v>
      </c>
      <c r="AO449" s="278"/>
      <c r="AP449" s="278"/>
      <c r="AQ449" s="278"/>
      <c r="AR449" s="278"/>
      <c r="AS449" s="278"/>
      <c r="AT449" s="278"/>
      <c r="AU449" s="278"/>
      <c r="AV449" s="278"/>
      <c r="AW449" s="278"/>
      <c r="AX449" s="278"/>
      <c r="AY449" s="278"/>
      <c r="AZ449" s="278"/>
      <c r="BA449" s="278"/>
      <c r="BB449" s="278"/>
      <c r="BC449" s="278"/>
      <c r="BD449" s="278"/>
      <c r="BE449" s="278"/>
      <c r="BF449" s="278"/>
      <c r="BG449" s="278"/>
      <c r="BH449" s="278"/>
      <c r="BI449" s="278"/>
      <c r="BJ449" s="278"/>
      <c r="BK449" s="278"/>
      <c r="BL449" s="278"/>
      <c r="BM449" s="278"/>
      <c r="BN449" s="278"/>
      <c r="BO449" s="278"/>
      <c r="BP449" s="278"/>
      <c r="BQ449" s="278"/>
      <c r="BR449" s="278"/>
      <c r="BS449" s="278"/>
      <c r="BT449" s="278"/>
      <c r="BU449" s="278"/>
      <c r="BV449" s="278"/>
      <c r="BW449" s="278"/>
      <c r="BX449" s="278"/>
      <c r="BY449" s="278"/>
      <c r="BZ449" s="278"/>
      <c r="CA449" s="278"/>
      <c r="CB449" s="278"/>
      <c r="CC449" s="278"/>
      <c r="CD449" s="278"/>
      <c r="CE449" s="278"/>
      <c r="CF449" s="278"/>
      <c r="CG449" s="278"/>
      <c r="CH449" s="278"/>
      <c r="CI449" s="278"/>
      <c r="CJ449" s="278"/>
      <c r="CK449" s="278"/>
      <c r="CL449" s="279"/>
      <c r="CM449" s="279"/>
      <c r="CN449" s="279"/>
      <c r="CO449" s="279"/>
      <c r="CP449" s="279"/>
      <c r="CQ449" s="279"/>
      <c r="CR449" s="279"/>
      <c r="CS449" s="279"/>
      <c r="CT449" s="279"/>
      <c r="CU449" s="279"/>
      <c r="CV449" s="279"/>
      <c r="CW449" s="279"/>
      <c r="CX449" s="279"/>
      <c r="CY449" s="279"/>
      <c r="CZ449" s="279"/>
      <c r="DA449" s="279"/>
      <c r="DB449" s="279"/>
      <c r="DC449" s="279"/>
      <c r="DD449" s="279"/>
      <c r="DE449" s="279"/>
      <c r="DF449" s="279"/>
      <c r="DG449" s="279"/>
      <c r="DH449" s="279"/>
      <c r="DI449" s="279"/>
      <c r="DJ449" s="279"/>
      <c r="DK449" s="279"/>
      <c r="DL449" s="279"/>
      <c r="DM449" s="279"/>
      <c r="DN449" s="279"/>
      <c r="DO449" s="279"/>
      <c r="DP449" s="279"/>
      <c r="DQ449" s="279"/>
      <c r="DR449" s="279"/>
      <c r="DS449" s="279"/>
      <c r="DT449" s="279"/>
      <c r="DU449" s="279"/>
    </row>
    <row r="450" spans="39:125">
      <c r="AM450" s="288">
        <f t="shared" si="36"/>
        <v>0</v>
      </c>
      <c r="AN450" s="202" t="str">
        <f t="shared" si="35"/>
        <v>EMA--</v>
      </c>
      <c r="AO450" s="278"/>
      <c r="AP450" s="278"/>
      <c r="AQ450" s="278"/>
      <c r="AR450" s="278"/>
      <c r="AS450" s="278"/>
      <c r="AT450" s="278"/>
      <c r="AU450" s="278"/>
      <c r="AV450" s="278"/>
      <c r="AW450" s="278"/>
      <c r="AX450" s="278"/>
      <c r="AY450" s="278"/>
      <c r="AZ450" s="278"/>
      <c r="BA450" s="278"/>
      <c r="BB450" s="278"/>
      <c r="BC450" s="278"/>
      <c r="BD450" s="278"/>
      <c r="BE450" s="278"/>
      <c r="BF450" s="278"/>
      <c r="BG450" s="278"/>
      <c r="BH450" s="278"/>
      <c r="BI450" s="278"/>
      <c r="BJ450" s="278"/>
      <c r="BK450" s="278"/>
      <c r="BL450" s="278"/>
      <c r="BM450" s="278"/>
      <c r="BN450" s="278"/>
      <c r="BO450" s="278"/>
      <c r="BP450" s="278"/>
      <c r="BQ450" s="278"/>
      <c r="BR450" s="278"/>
      <c r="BS450" s="278"/>
      <c r="BT450" s="278"/>
      <c r="BU450" s="278"/>
      <c r="BV450" s="278"/>
      <c r="BW450" s="278"/>
      <c r="BX450" s="278"/>
      <c r="BY450" s="278"/>
      <c r="BZ450" s="278"/>
      <c r="CA450" s="278"/>
      <c r="CB450" s="278"/>
      <c r="CC450" s="278"/>
      <c r="CD450" s="278"/>
      <c r="CE450" s="278"/>
      <c r="CF450" s="278"/>
      <c r="CG450" s="278"/>
      <c r="CH450" s="278"/>
      <c r="CI450" s="278"/>
      <c r="CJ450" s="278"/>
      <c r="CK450" s="278"/>
      <c r="CL450" s="279"/>
      <c r="CM450" s="279"/>
      <c r="CN450" s="279"/>
      <c r="CO450" s="279"/>
      <c r="CP450" s="279"/>
      <c r="CQ450" s="279"/>
      <c r="CR450" s="279"/>
      <c r="CS450" s="279"/>
      <c r="CT450" s="279"/>
      <c r="CU450" s="279"/>
      <c r="CV450" s="279"/>
      <c r="CW450" s="279"/>
      <c r="CX450" s="279"/>
      <c r="CY450" s="279"/>
      <c r="CZ450" s="279"/>
      <c r="DA450" s="279"/>
      <c r="DB450" s="279"/>
      <c r="DC450" s="279"/>
      <c r="DD450" s="279"/>
      <c r="DE450" s="279"/>
      <c r="DF450" s="279"/>
      <c r="DG450" s="279"/>
      <c r="DH450" s="279"/>
      <c r="DI450" s="279"/>
      <c r="DJ450" s="279"/>
      <c r="DK450" s="279"/>
      <c r="DL450" s="279"/>
      <c r="DM450" s="279"/>
      <c r="DN450" s="279"/>
      <c r="DO450" s="279"/>
      <c r="DP450" s="279"/>
      <c r="DQ450" s="279"/>
      <c r="DR450" s="279"/>
      <c r="DS450" s="279"/>
      <c r="DT450" s="279"/>
      <c r="DU450" s="279"/>
    </row>
    <row r="451" spans="39:125">
      <c r="AM451" s="288">
        <f t="shared" si="36"/>
        <v>0</v>
      </c>
      <c r="AN451" s="202" t="str">
        <f t="shared" si="35"/>
        <v>EMA--</v>
      </c>
      <c r="AO451" s="278"/>
      <c r="AP451" s="278"/>
      <c r="AQ451" s="278"/>
      <c r="AR451" s="278"/>
      <c r="AS451" s="278"/>
      <c r="AT451" s="278"/>
      <c r="AU451" s="278"/>
      <c r="AV451" s="278"/>
      <c r="AW451" s="278"/>
      <c r="AX451" s="278"/>
      <c r="AY451" s="278"/>
      <c r="AZ451" s="278"/>
      <c r="BA451" s="278"/>
      <c r="BB451" s="278"/>
      <c r="BC451" s="278"/>
      <c r="BD451" s="278"/>
      <c r="BE451" s="278"/>
      <c r="BF451" s="278"/>
      <c r="BG451" s="278"/>
      <c r="BH451" s="278"/>
      <c r="BI451" s="278"/>
      <c r="BJ451" s="278"/>
      <c r="BK451" s="278"/>
      <c r="BL451" s="278"/>
      <c r="BM451" s="278"/>
      <c r="BN451" s="278"/>
      <c r="BO451" s="278"/>
      <c r="BP451" s="278"/>
      <c r="BQ451" s="278"/>
      <c r="BR451" s="278"/>
      <c r="BS451" s="278"/>
      <c r="BT451" s="278"/>
      <c r="BU451" s="278"/>
      <c r="BV451" s="278"/>
      <c r="BW451" s="278"/>
      <c r="BX451" s="278"/>
      <c r="BY451" s="278"/>
      <c r="BZ451" s="278"/>
      <c r="CA451" s="278"/>
      <c r="CB451" s="278"/>
      <c r="CC451" s="278"/>
      <c r="CD451" s="278"/>
      <c r="CE451" s="278"/>
      <c r="CF451" s="278"/>
      <c r="CG451" s="278"/>
      <c r="CH451" s="278"/>
      <c r="CI451" s="278"/>
      <c r="CJ451" s="278"/>
      <c r="CK451" s="278"/>
      <c r="CL451" s="279"/>
      <c r="CM451" s="279"/>
      <c r="CN451" s="279"/>
      <c r="CO451" s="279"/>
      <c r="CP451" s="279"/>
      <c r="CQ451" s="279"/>
      <c r="CR451" s="279"/>
      <c r="CS451" s="279"/>
      <c r="CT451" s="279"/>
      <c r="CU451" s="279"/>
      <c r="CV451" s="279"/>
      <c r="CW451" s="279"/>
      <c r="CX451" s="279"/>
      <c r="CY451" s="279"/>
      <c r="CZ451" s="279"/>
      <c r="DA451" s="279"/>
      <c r="DB451" s="279"/>
      <c r="DC451" s="279"/>
      <c r="DD451" s="279"/>
      <c r="DE451" s="279"/>
      <c r="DF451" s="279"/>
      <c r="DG451" s="279"/>
      <c r="DH451" s="279"/>
      <c r="DI451" s="279"/>
      <c r="DJ451" s="279"/>
      <c r="DK451" s="279"/>
      <c r="DL451" s="279"/>
      <c r="DM451" s="279"/>
      <c r="DN451" s="279"/>
      <c r="DO451" s="279"/>
      <c r="DP451" s="279"/>
      <c r="DQ451" s="279"/>
      <c r="DR451" s="279"/>
      <c r="DS451" s="279"/>
      <c r="DT451" s="279"/>
      <c r="DU451" s="279"/>
    </row>
    <row r="452" spans="39:125">
      <c r="AM452" s="288">
        <f t="shared" si="36"/>
        <v>0</v>
      </c>
      <c r="AN452" s="202" t="str">
        <f t="shared" si="35"/>
        <v>EMA--</v>
      </c>
      <c r="AO452" s="278"/>
      <c r="AP452" s="278"/>
      <c r="AQ452" s="278"/>
      <c r="AR452" s="278"/>
      <c r="AS452" s="278"/>
      <c r="AT452" s="278"/>
      <c r="AU452" s="278"/>
      <c r="AV452" s="278"/>
      <c r="AW452" s="278"/>
      <c r="AX452" s="278"/>
      <c r="AY452" s="278"/>
      <c r="AZ452" s="278"/>
      <c r="BA452" s="278"/>
      <c r="BB452" s="278"/>
      <c r="BC452" s="278"/>
      <c r="BD452" s="278"/>
      <c r="BE452" s="278"/>
      <c r="BF452" s="278"/>
      <c r="BG452" s="278"/>
      <c r="BH452" s="278"/>
      <c r="BI452" s="278"/>
      <c r="BJ452" s="278"/>
      <c r="BK452" s="278"/>
      <c r="BL452" s="278"/>
      <c r="BM452" s="278"/>
      <c r="BN452" s="278"/>
      <c r="BO452" s="278"/>
      <c r="BP452" s="278"/>
      <c r="BQ452" s="278"/>
      <c r="BR452" s="278"/>
      <c r="BS452" s="278"/>
      <c r="BT452" s="278"/>
      <c r="BU452" s="278"/>
      <c r="BV452" s="278"/>
      <c r="BW452" s="278"/>
      <c r="BX452" s="278"/>
      <c r="BY452" s="278"/>
      <c r="BZ452" s="278"/>
      <c r="CA452" s="278"/>
      <c r="CB452" s="278"/>
      <c r="CC452" s="278"/>
      <c r="CD452" s="278"/>
      <c r="CE452" s="278"/>
      <c r="CF452" s="278"/>
      <c r="CG452" s="278"/>
      <c r="CH452" s="278"/>
      <c r="CI452" s="278"/>
      <c r="CJ452" s="278"/>
      <c r="CK452" s="278"/>
      <c r="CL452" s="279"/>
      <c r="CM452" s="279"/>
      <c r="CN452" s="279"/>
      <c r="CO452" s="279"/>
      <c r="CP452" s="279"/>
      <c r="CQ452" s="279"/>
      <c r="CR452" s="279"/>
      <c r="CS452" s="279"/>
      <c r="CT452" s="279"/>
      <c r="CU452" s="279"/>
      <c r="CV452" s="279"/>
      <c r="CW452" s="279"/>
      <c r="CX452" s="279"/>
      <c r="CY452" s="279"/>
      <c r="CZ452" s="279"/>
      <c r="DA452" s="279"/>
      <c r="DB452" s="279"/>
      <c r="DC452" s="279"/>
      <c r="DD452" s="279"/>
      <c r="DE452" s="279"/>
      <c r="DF452" s="279"/>
      <c r="DG452" s="279"/>
      <c r="DH452" s="279"/>
      <c r="DI452" s="279"/>
      <c r="DJ452" s="279"/>
      <c r="DK452" s="279"/>
      <c r="DL452" s="279"/>
      <c r="DM452" s="279"/>
      <c r="DN452" s="279"/>
      <c r="DO452" s="279"/>
      <c r="DP452" s="279"/>
      <c r="DQ452" s="279"/>
      <c r="DR452" s="279"/>
      <c r="DS452" s="279"/>
      <c r="DT452" s="279"/>
      <c r="DU452" s="279"/>
    </row>
    <row r="453" spans="39:125">
      <c r="AM453" s="288">
        <f t="shared" si="36"/>
        <v>0</v>
      </c>
      <c r="AN453" s="202" t="str">
        <f t="shared" si="35"/>
        <v>EMA--</v>
      </c>
      <c r="AO453" s="278"/>
      <c r="AP453" s="278"/>
      <c r="AQ453" s="278"/>
      <c r="AR453" s="278"/>
      <c r="AS453" s="278"/>
      <c r="AT453" s="278"/>
      <c r="AU453" s="278"/>
      <c r="AV453" s="278"/>
      <c r="AW453" s="278"/>
      <c r="AX453" s="278"/>
      <c r="AY453" s="278"/>
      <c r="AZ453" s="278"/>
      <c r="BA453" s="278"/>
      <c r="BB453" s="278"/>
      <c r="BC453" s="278"/>
      <c r="BD453" s="278"/>
      <c r="BE453" s="278"/>
      <c r="BF453" s="278"/>
      <c r="BG453" s="278"/>
      <c r="BH453" s="278"/>
      <c r="BI453" s="278"/>
      <c r="BJ453" s="278"/>
      <c r="BK453" s="278"/>
      <c r="BL453" s="278"/>
      <c r="BM453" s="278"/>
      <c r="BN453" s="278"/>
      <c r="BO453" s="278"/>
      <c r="BP453" s="278"/>
      <c r="BQ453" s="278"/>
      <c r="BR453" s="278"/>
      <c r="BS453" s="278"/>
      <c r="BT453" s="278"/>
      <c r="BU453" s="278"/>
      <c r="BV453" s="278"/>
      <c r="BW453" s="278"/>
      <c r="BX453" s="278"/>
      <c r="BY453" s="278"/>
      <c r="BZ453" s="278"/>
      <c r="CA453" s="278"/>
      <c r="CB453" s="278"/>
      <c r="CC453" s="278"/>
      <c r="CD453" s="278"/>
      <c r="CE453" s="278"/>
      <c r="CF453" s="278"/>
      <c r="CG453" s="278"/>
      <c r="CH453" s="278"/>
      <c r="CI453" s="278"/>
      <c r="CJ453" s="278"/>
      <c r="CK453" s="278"/>
      <c r="CL453" s="279"/>
      <c r="CM453" s="279"/>
      <c r="CN453" s="279"/>
      <c r="CO453" s="279"/>
      <c r="CP453" s="279"/>
      <c r="CQ453" s="279"/>
      <c r="CR453" s="279"/>
      <c r="CS453" s="279"/>
      <c r="CT453" s="279"/>
      <c r="CU453" s="279"/>
      <c r="CV453" s="279"/>
      <c r="CW453" s="279"/>
      <c r="CX453" s="279"/>
      <c r="CY453" s="279"/>
      <c r="CZ453" s="279"/>
      <c r="DA453" s="279"/>
      <c r="DB453" s="279"/>
      <c r="DC453" s="279"/>
      <c r="DD453" s="279"/>
      <c r="DE453" s="279"/>
      <c r="DF453" s="279"/>
      <c r="DG453" s="279"/>
      <c r="DH453" s="279"/>
      <c r="DI453" s="279"/>
      <c r="DJ453" s="279"/>
      <c r="DK453" s="279"/>
      <c r="DL453" s="279"/>
      <c r="DM453" s="279"/>
      <c r="DN453" s="279"/>
      <c r="DO453" s="279"/>
      <c r="DP453" s="279"/>
      <c r="DQ453" s="279"/>
      <c r="DR453" s="279"/>
      <c r="DS453" s="279"/>
      <c r="DT453" s="279"/>
      <c r="DU453" s="279"/>
    </row>
    <row r="454" spans="39:125">
      <c r="AM454" s="288">
        <f t="shared" si="36"/>
        <v>0</v>
      </c>
      <c r="AN454" s="202" t="str">
        <f t="shared" si="35"/>
        <v>EMA--</v>
      </c>
      <c r="AO454" s="278"/>
      <c r="AP454" s="278"/>
      <c r="AQ454" s="278"/>
      <c r="AR454" s="278"/>
      <c r="AS454" s="278"/>
      <c r="AT454" s="278"/>
      <c r="AU454" s="278"/>
      <c r="AV454" s="278"/>
      <c r="AW454" s="278"/>
      <c r="AX454" s="278"/>
      <c r="AY454" s="278"/>
      <c r="AZ454" s="278"/>
      <c r="BA454" s="278"/>
      <c r="BB454" s="278"/>
      <c r="BC454" s="278"/>
      <c r="BD454" s="278"/>
      <c r="BE454" s="278"/>
      <c r="BF454" s="278"/>
      <c r="BG454" s="278"/>
      <c r="BH454" s="278"/>
      <c r="BI454" s="278"/>
      <c r="BJ454" s="278"/>
      <c r="BK454" s="278"/>
      <c r="BL454" s="278"/>
      <c r="BM454" s="278"/>
      <c r="BN454" s="278"/>
      <c r="BO454" s="278"/>
      <c r="BP454" s="278"/>
      <c r="BQ454" s="278"/>
      <c r="BR454" s="278"/>
      <c r="BS454" s="278"/>
      <c r="BT454" s="278"/>
      <c r="BU454" s="278"/>
      <c r="BV454" s="278"/>
      <c r="BW454" s="278"/>
      <c r="BX454" s="278"/>
      <c r="BY454" s="278"/>
      <c r="BZ454" s="278"/>
      <c r="CA454" s="278"/>
      <c r="CB454" s="278"/>
      <c r="CC454" s="278"/>
      <c r="CD454" s="278"/>
      <c r="CE454" s="278"/>
      <c r="CF454" s="278"/>
      <c r="CG454" s="278"/>
      <c r="CH454" s="278"/>
      <c r="CI454" s="278"/>
      <c r="CJ454" s="278"/>
      <c r="CK454" s="278"/>
      <c r="CL454" s="279"/>
      <c r="CM454" s="279"/>
      <c r="CN454" s="279"/>
      <c r="CO454" s="279"/>
      <c r="CP454" s="279"/>
      <c r="CQ454" s="279"/>
      <c r="CR454" s="279"/>
      <c r="CS454" s="279"/>
      <c r="CT454" s="279"/>
      <c r="CU454" s="279"/>
      <c r="CV454" s="279"/>
      <c r="CW454" s="279"/>
      <c r="CX454" s="279"/>
      <c r="CY454" s="279"/>
      <c r="CZ454" s="279"/>
      <c r="DA454" s="279"/>
      <c r="DB454" s="279"/>
      <c r="DC454" s="279"/>
      <c r="DD454" s="279"/>
      <c r="DE454" s="279"/>
      <c r="DF454" s="279"/>
      <c r="DG454" s="279"/>
      <c r="DH454" s="279"/>
      <c r="DI454" s="279"/>
      <c r="DJ454" s="279"/>
      <c r="DK454" s="279"/>
      <c r="DL454" s="279"/>
      <c r="DM454" s="279"/>
      <c r="DN454" s="279"/>
      <c r="DO454" s="279"/>
      <c r="DP454" s="279"/>
      <c r="DQ454" s="279"/>
      <c r="DR454" s="279"/>
      <c r="DS454" s="279"/>
      <c r="DT454" s="279"/>
      <c r="DU454" s="279"/>
    </row>
    <row r="455" spans="39:125">
      <c r="AM455" s="288">
        <f t="shared" si="36"/>
        <v>0</v>
      </c>
      <c r="AN455" s="202" t="str">
        <f t="shared" si="35"/>
        <v>EMA--</v>
      </c>
      <c r="AO455" s="278"/>
      <c r="AP455" s="278"/>
      <c r="AQ455" s="278"/>
      <c r="AR455" s="278"/>
      <c r="AS455" s="278"/>
      <c r="AT455" s="278"/>
      <c r="AU455" s="278"/>
      <c r="AV455" s="278"/>
      <c r="AW455" s="278"/>
      <c r="AX455" s="278"/>
      <c r="AY455" s="278"/>
      <c r="AZ455" s="278"/>
      <c r="BA455" s="278"/>
      <c r="BB455" s="278"/>
      <c r="BC455" s="278"/>
      <c r="BD455" s="278"/>
      <c r="BE455" s="278"/>
      <c r="BF455" s="278"/>
      <c r="BG455" s="278"/>
      <c r="BH455" s="278"/>
      <c r="BI455" s="278"/>
      <c r="BJ455" s="278"/>
      <c r="BK455" s="278"/>
      <c r="BL455" s="278"/>
      <c r="BM455" s="278"/>
      <c r="BN455" s="278"/>
      <c r="BO455" s="278"/>
      <c r="BP455" s="278"/>
      <c r="BQ455" s="278"/>
      <c r="BR455" s="278"/>
      <c r="BS455" s="278"/>
      <c r="BT455" s="278"/>
      <c r="BU455" s="278"/>
      <c r="BV455" s="278"/>
      <c r="BW455" s="278"/>
      <c r="BX455" s="278"/>
      <c r="BY455" s="278"/>
      <c r="BZ455" s="278"/>
      <c r="CA455" s="278"/>
      <c r="CB455" s="278"/>
      <c r="CC455" s="278"/>
      <c r="CD455" s="278"/>
      <c r="CE455" s="278"/>
      <c r="CF455" s="278"/>
      <c r="CG455" s="278"/>
      <c r="CH455" s="278"/>
      <c r="CI455" s="278"/>
      <c r="CJ455" s="278"/>
      <c r="CK455" s="278"/>
      <c r="CL455" s="279"/>
      <c r="CM455" s="279"/>
      <c r="CN455" s="279"/>
      <c r="CO455" s="279"/>
      <c r="CP455" s="279"/>
      <c r="CQ455" s="279"/>
      <c r="CR455" s="279"/>
      <c r="CS455" s="279"/>
      <c r="CT455" s="279"/>
      <c r="CU455" s="279"/>
      <c r="CV455" s="279"/>
      <c r="CW455" s="279"/>
      <c r="CX455" s="279"/>
      <c r="CY455" s="279"/>
      <c r="CZ455" s="279"/>
      <c r="DA455" s="279"/>
      <c r="DB455" s="279"/>
      <c r="DC455" s="279"/>
      <c r="DD455" s="279"/>
      <c r="DE455" s="279"/>
      <c r="DF455" s="279"/>
      <c r="DG455" s="279"/>
      <c r="DH455" s="279"/>
      <c r="DI455" s="279"/>
      <c r="DJ455" s="279"/>
      <c r="DK455" s="279"/>
      <c r="DL455" s="279"/>
      <c r="DM455" s="279"/>
      <c r="DN455" s="279"/>
      <c r="DO455" s="279"/>
      <c r="DP455" s="279"/>
      <c r="DQ455" s="279"/>
      <c r="DR455" s="279"/>
      <c r="DS455" s="279"/>
      <c r="DT455" s="279"/>
      <c r="DU455" s="279"/>
    </row>
    <row r="456" spans="39:125">
      <c r="AM456" s="288">
        <f t="shared" si="36"/>
        <v>0</v>
      </c>
      <c r="AN456" s="202" t="str">
        <f t="shared" si="35"/>
        <v>EMA--</v>
      </c>
      <c r="AO456" s="278"/>
      <c r="AP456" s="278"/>
      <c r="AQ456" s="278"/>
      <c r="AR456" s="278"/>
      <c r="AS456" s="278"/>
      <c r="AT456" s="278"/>
      <c r="AU456" s="278"/>
      <c r="AV456" s="278"/>
      <c r="AW456" s="278"/>
      <c r="AX456" s="278"/>
      <c r="AY456" s="278"/>
      <c r="AZ456" s="278"/>
      <c r="BA456" s="278"/>
      <c r="BB456" s="278"/>
      <c r="BC456" s="278"/>
      <c r="BD456" s="278"/>
      <c r="BE456" s="278"/>
      <c r="BF456" s="278"/>
      <c r="BG456" s="278"/>
      <c r="BH456" s="278"/>
      <c r="BI456" s="278"/>
      <c r="BJ456" s="278"/>
      <c r="BK456" s="278"/>
      <c r="BL456" s="278"/>
      <c r="BM456" s="278"/>
      <c r="BN456" s="278"/>
      <c r="BO456" s="278"/>
      <c r="BP456" s="278"/>
      <c r="BQ456" s="278"/>
      <c r="BR456" s="278"/>
      <c r="BS456" s="278"/>
      <c r="BT456" s="278"/>
      <c r="BU456" s="278"/>
      <c r="BV456" s="278"/>
      <c r="BW456" s="278"/>
      <c r="BX456" s="278"/>
      <c r="BY456" s="278"/>
      <c r="BZ456" s="278"/>
      <c r="CA456" s="278"/>
      <c r="CB456" s="278"/>
      <c r="CC456" s="278"/>
      <c r="CD456" s="278"/>
      <c r="CE456" s="278"/>
      <c r="CF456" s="278"/>
      <c r="CG456" s="278"/>
      <c r="CH456" s="278"/>
      <c r="CI456" s="278"/>
      <c r="CJ456" s="278"/>
      <c r="CK456" s="278"/>
      <c r="CL456" s="279"/>
      <c r="CM456" s="279"/>
      <c r="CN456" s="279"/>
      <c r="CO456" s="279"/>
      <c r="CP456" s="279"/>
      <c r="CQ456" s="279"/>
      <c r="CR456" s="279"/>
      <c r="CS456" s="279"/>
      <c r="CT456" s="279"/>
      <c r="CU456" s="279"/>
      <c r="CV456" s="279"/>
      <c r="CW456" s="279"/>
      <c r="CX456" s="279"/>
      <c r="CY456" s="279"/>
      <c r="CZ456" s="279"/>
      <c r="DA456" s="279"/>
      <c r="DB456" s="279"/>
      <c r="DC456" s="279"/>
      <c r="DD456" s="279"/>
      <c r="DE456" s="279"/>
      <c r="DF456" s="279"/>
      <c r="DG456" s="279"/>
      <c r="DH456" s="279"/>
      <c r="DI456" s="279"/>
      <c r="DJ456" s="279"/>
      <c r="DK456" s="279"/>
      <c r="DL456" s="279"/>
      <c r="DM456" s="279"/>
      <c r="DN456" s="279"/>
      <c r="DO456" s="279"/>
      <c r="DP456" s="279"/>
      <c r="DQ456" s="279"/>
      <c r="DR456" s="279"/>
      <c r="DS456" s="279"/>
      <c r="DT456" s="279"/>
      <c r="DU456" s="279"/>
    </row>
    <row r="457" spans="39:125">
      <c r="AM457" s="288">
        <f t="shared" si="36"/>
        <v>0</v>
      </c>
      <c r="AN457" s="202" t="str">
        <f t="shared" si="35"/>
        <v>EMA--</v>
      </c>
      <c r="AO457" s="278"/>
      <c r="AP457" s="278"/>
      <c r="AQ457" s="278"/>
      <c r="AR457" s="278"/>
      <c r="AS457" s="278"/>
      <c r="AT457" s="278"/>
      <c r="AU457" s="278"/>
      <c r="AV457" s="278"/>
      <c r="AW457" s="278"/>
      <c r="AX457" s="278"/>
      <c r="AY457" s="278"/>
      <c r="AZ457" s="278"/>
      <c r="BA457" s="278"/>
      <c r="BB457" s="278"/>
      <c r="BC457" s="278"/>
      <c r="BD457" s="278"/>
      <c r="BE457" s="278"/>
      <c r="BF457" s="278"/>
      <c r="BG457" s="278"/>
      <c r="BH457" s="278"/>
      <c r="BI457" s="278"/>
      <c r="BJ457" s="278"/>
      <c r="BK457" s="278"/>
      <c r="BL457" s="278"/>
      <c r="BM457" s="278"/>
      <c r="BN457" s="278"/>
      <c r="BO457" s="278"/>
      <c r="BP457" s="278"/>
      <c r="BQ457" s="278"/>
      <c r="BR457" s="278"/>
      <c r="BS457" s="278"/>
      <c r="BT457" s="278"/>
      <c r="BU457" s="278"/>
      <c r="BV457" s="278"/>
      <c r="BW457" s="278"/>
      <c r="BX457" s="278"/>
      <c r="BY457" s="278"/>
      <c r="BZ457" s="278"/>
      <c r="CA457" s="278"/>
      <c r="CB457" s="278"/>
      <c r="CC457" s="278"/>
      <c r="CD457" s="278"/>
      <c r="CE457" s="278"/>
      <c r="CF457" s="278"/>
      <c r="CG457" s="278"/>
      <c r="CH457" s="278"/>
      <c r="CI457" s="278"/>
      <c r="CJ457" s="278"/>
      <c r="CK457" s="278"/>
      <c r="CL457" s="279"/>
      <c r="CM457" s="279"/>
      <c r="CN457" s="279"/>
      <c r="CO457" s="279"/>
      <c r="CP457" s="279"/>
      <c r="CQ457" s="279"/>
      <c r="CR457" s="279"/>
      <c r="CS457" s="279"/>
      <c r="CT457" s="279"/>
      <c r="CU457" s="279"/>
      <c r="CV457" s="279"/>
      <c r="CW457" s="279"/>
      <c r="CX457" s="279"/>
      <c r="CY457" s="279"/>
      <c r="CZ457" s="279"/>
      <c r="DA457" s="279"/>
      <c r="DB457" s="279"/>
      <c r="DC457" s="279"/>
      <c r="DD457" s="279"/>
      <c r="DE457" s="279"/>
      <c r="DF457" s="279"/>
      <c r="DG457" s="279"/>
      <c r="DH457" s="279"/>
      <c r="DI457" s="279"/>
      <c r="DJ457" s="279"/>
      <c r="DK457" s="279"/>
      <c r="DL457" s="279"/>
      <c r="DM457" s="279"/>
      <c r="DN457" s="279"/>
      <c r="DO457" s="279"/>
      <c r="DP457" s="279"/>
      <c r="DQ457" s="279"/>
      <c r="DR457" s="279"/>
      <c r="DS457" s="279"/>
      <c r="DT457" s="279"/>
      <c r="DU457" s="279"/>
    </row>
    <row r="458" spans="39:125">
      <c r="AM458" s="288">
        <f t="shared" si="36"/>
        <v>0</v>
      </c>
      <c r="AN458" s="202" t="str">
        <f t="shared" si="35"/>
        <v>EMA--</v>
      </c>
      <c r="AO458" s="278"/>
      <c r="AP458" s="278"/>
      <c r="AQ458" s="278"/>
      <c r="AR458" s="278"/>
      <c r="AS458" s="278"/>
      <c r="AT458" s="278"/>
      <c r="AU458" s="278"/>
      <c r="AV458" s="278"/>
      <c r="AW458" s="278"/>
      <c r="AX458" s="278"/>
      <c r="AY458" s="278"/>
      <c r="AZ458" s="278"/>
      <c r="BA458" s="278"/>
      <c r="BB458" s="278"/>
      <c r="BC458" s="278"/>
      <c r="BD458" s="278"/>
      <c r="BE458" s="278"/>
      <c r="BF458" s="278"/>
      <c r="BG458" s="278"/>
      <c r="BH458" s="278"/>
      <c r="BI458" s="278"/>
      <c r="BJ458" s="278"/>
      <c r="BK458" s="278"/>
      <c r="BL458" s="278"/>
      <c r="BM458" s="278"/>
      <c r="BN458" s="278"/>
      <c r="BO458" s="278"/>
      <c r="BP458" s="278"/>
      <c r="BQ458" s="278"/>
      <c r="BR458" s="278"/>
      <c r="BS458" s="278"/>
      <c r="BT458" s="278"/>
      <c r="BU458" s="278"/>
      <c r="BV458" s="278"/>
      <c r="BW458" s="278"/>
      <c r="BX458" s="278"/>
      <c r="BY458" s="278"/>
      <c r="BZ458" s="278"/>
      <c r="CA458" s="278"/>
      <c r="CB458" s="278"/>
      <c r="CC458" s="278"/>
      <c r="CD458" s="278"/>
      <c r="CE458" s="278"/>
      <c r="CF458" s="278"/>
      <c r="CG458" s="278"/>
      <c r="CH458" s="278"/>
      <c r="CI458" s="278"/>
      <c r="CJ458" s="278"/>
      <c r="CK458" s="278"/>
      <c r="CL458" s="279"/>
      <c r="CM458" s="279"/>
      <c r="CN458" s="279"/>
      <c r="CO458" s="279"/>
      <c r="CP458" s="279"/>
      <c r="CQ458" s="279"/>
      <c r="CR458" s="279"/>
      <c r="CS458" s="279"/>
      <c r="CT458" s="279"/>
      <c r="CU458" s="279"/>
      <c r="CV458" s="279"/>
      <c r="CW458" s="279"/>
      <c r="CX458" s="279"/>
      <c r="CY458" s="279"/>
      <c r="CZ458" s="279"/>
      <c r="DA458" s="279"/>
      <c r="DB458" s="279"/>
      <c r="DC458" s="279"/>
      <c r="DD458" s="279"/>
      <c r="DE458" s="279"/>
      <c r="DF458" s="279"/>
      <c r="DG458" s="279"/>
      <c r="DH458" s="279"/>
      <c r="DI458" s="279"/>
      <c r="DJ458" s="279"/>
      <c r="DK458" s="279"/>
      <c r="DL458" s="279"/>
      <c r="DM458" s="279"/>
      <c r="DN458" s="279"/>
      <c r="DO458" s="279"/>
      <c r="DP458" s="279"/>
      <c r="DQ458" s="279"/>
      <c r="DR458" s="279"/>
      <c r="DS458" s="279"/>
      <c r="DT458" s="279"/>
      <c r="DU458" s="279"/>
    </row>
    <row r="459" spans="39:125">
      <c r="AM459" s="288">
        <f t="shared" si="36"/>
        <v>0</v>
      </c>
      <c r="AN459" s="202" t="str">
        <f t="shared" si="35"/>
        <v>EMA--</v>
      </c>
      <c r="AO459" s="278"/>
      <c r="AP459" s="278"/>
      <c r="AQ459" s="278"/>
      <c r="AR459" s="278"/>
      <c r="AS459" s="278"/>
      <c r="AT459" s="278"/>
      <c r="AU459" s="278"/>
      <c r="AV459" s="278"/>
      <c r="AW459" s="278"/>
      <c r="AX459" s="278"/>
      <c r="AY459" s="278"/>
      <c r="AZ459" s="278"/>
      <c r="BA459" s="278"/>
      <c r="BB459" s="278"/>
      <c r="BC459" s="278"/>
      <c r="BD459" s="278"/>
      <c r="BE459" s="278"/>
      <c r="BF459" s="278"/>
      <c r="BG459" s="278"/>
      <c r="BH459" s="278"/>
      <c r="BI459" s="278"/>
      <c r="BJ459" s="278"/>
      <c r="BK459" s="278"/>
      <c r="BL459" s="278"/>
      <c r="BM459" s="278"/>
      <c r="BN459" s="278"/>
      <c r="BO459" s="278"/>
      <c r="BP459" s="278"/>
      <c r="BQ459" s="278"/>
      <c r="BR459" s="278"/>
      <c r="BS459" s="278"/>
      <c r="BT459" s="278"/>
      <c r="BU459" s="278"/>
      <c r="BV459" s="278"/>
      <c r="BW459" s="278"/>
      <c r="BX459" s="278"/>
      <c r="BY459" s="278"/>
      <c r="BZ459" s="278"/>
      <c r="CA459" s="278"/>
      <c r="CB459" s="278"/>
      <c r="CC459" s="278"/>
      <c r="CD459" s="278"/>
      <c r="CE459" s="278"/>
      <c r="CF459" s="278"/>
      <c r="CG459" s="278"/>
      <c r="CH459" s="278"/>
      <c r="CI459" s="278"/>
      <c r="CJ459" s="278"/>
      <c r="CK459" s="278"/>
      <c r="CL459" s="279"/>
      <c r="CM459" s="279"/>
      <c r="CN459" s="279"/>
      <c r="CO459" s="279"/>
      <c r="CP459" s="279"/>
      <c r="CQ459" s="279"/>
      <c r="CR459" s="279"/>
      <c r="CS459" s="279"/>
      <c r="CT459" s="279"/>
      <c r="CU459" s="279"/>
      <c r="CV459" s="279"/>
      <c r="CW459" s="279"/>
      <c r="CX459" s="279"/>
      <c r="CY459" s="279"/>
      <c r="CZ459" s="279"/>
      <c r="DA459" s="279"/>
      <c r="DB459" s="279"/>
      <c r="DC459" s="279"/>
      <c r="DD459" s="279"/>
      <c r="DE459" s="279"/>
      <c r="DF459" s="279"/>
      <c r="DG459" s="279"/>
      <c r="DH459" s="279"/>
      <c r="DI459" s="279"/>
      <c r="DJ459" s="279"/>
      <c r="DK459" s="279"/>
      <c r="DL459" s="279"/>
      <c r="DM459" s="279"/>
      <c r="DN459" s="279"/>
      <c r="DO459" s="279"/>
      <c r="DP459" s="279"/>
      <c r="DQ459" s="279"/>
      <c r="DR459" s="279"/>
      <c r="DS459" s="279"/>
      <c r="DT459" s="279"/>
      <c r="DU459" s="279"/>
    </row>
    <row r="460" spans="39:125">
      <c r="AM460" s="288">
        <f t="shared" si="36"/>
        <v>0</v>
      </c>
      <c r="AN460" s="202" t="str">
        <f t="shared" si="35"/>
        <v>EMA--</v>
      </c>
      <c r="AO460" s="278"/>
      <c r="AP460" s="278"/>
      <c r="AQ460" s="278"/>
      <c r="AR460" s="278"/>
      <c r="AS460" s="278"/>
      <c r="AT460" s="278"/>
      <c r="AU460" s="278"/>
      <c r="AV460" s="278"/>
      <c r="AW460" s="278"/>
      <c r="AX460" s="278"/>
      <c r="AY460" s="278"/>
      <c r="AZ460" s="278"/>
      <c r="BA460" s="278"/>
      <c r="BB460" s="278"/>
      <c r="BC460" s="278"/>
      <c r="BD460" s="278"/>
      <c r="BE460" s="278"/>
      <c r="BF460" s="278"/>
      <c r="BG460" s="278"/>
      <c r="BH460" s="278"/>
      <c r="BI460" s="278"/>
      <c r="BJ460" s="278"/>
      <c r="BK460" s="278"/>
      <c r="BL460" s="278"/>
      <c r="BM460" s="278"/>
      <c r="BN460" s="278"/>
      <c r="BO460" s="278"/>
      <c r="BP460" s="278"/>
      <c r="BQ460" s="278"/>
      <c r="BR460" s="278"/>
      <c r="BS460" s="278"/>
      <c r="BT460" s="278"/>
      <c r="BU460" s="278"/>
      <c r="BV460" s="278"/>
      <c r="BW460" s="278"/>
      <c r="BX460" s="278"/>
      <c r="BY460" s="278"/>
      <c r="BZ460" s="278"/>
      <c r="CA460" s="278"/>
      <c r="CB460" s="278"/>
      <c r="CC460" s="278"/>
      <c r="CD460" s="278"/>
      <c r="CE460" s="278"/>
      <c r="CF460" s="278"/>
      <c r="CG460" s="278"/>
      <c r="CH460" s="278"/>
      <c r="CI460" s="278"/>
      <c r="CJ460" s="278"/>
      <c r="CK460" s="278"/>
      <c r="CL460" s="279"/>
      <c r="CM460" s="279"/>
      <c r="CN460" s="279"/>
      <c r="CO460" s="279"/>
      <c r="CP460" s="279"/>
      <c r="CQ460" s="279"/>
      <c r="CR460" s="279"/>
      <c r="CS460" s="279"/>
      <c r="CT460" s="279"/>
      <c r="CU460" s="279"/>
      <c r="CV460" s="279"/>
      <c r="CW460" s="279"/>
      <c r="CX460" s="279"/>
      <c r="CY460" s="279"/>
      <c r="CZ460" s="279"/>
      <c r="DA460" s="279"/>
      <c r="DB460" s="279"/>
      <c r="DC460" s="279"/>
      <c r="DD460" s="279"/>
      <c r="DE460" s="279"/>
      <c r="DF460" s="279"/>
      <c r="DG460" s="279"/>
      <c r="DH460" s="279"/>
      <c r="DI460" s="279"/>
      <c r="DJ460" s="279"/>
      <c r="DK460" s="279"/>
      <c r="DL460" s="279"/>
      <c r="DM460" s="279"/>
      <c r="DN460" s="279"/>
      <c r="DO460" s="279"/>
      <c r="DP460" s="279"/>
      <c r="DQ460" s="279"/>
      <c r="DR460" s="279"/>
      <c r="DS460" s="279"/>
      <c r="DT460" s="279"/>
      <c r="DU460" s="279"/>
    </row>
    <row r="461" spans="39:125">
      <c r="AM461" s="288">
        <f t="shared" si="36"/>
        <v>0</v>
      </c>
      <c r="AN461" s="202" t="str">
        <f t="shared" si="35"/>
        <v>EMA--</v>
      </c>
      <c r="AO461" s="278"/>
      <c r="AP461" s="278"/>
      <c r="AQ461" s="278"/>
      <c r="AR461" s="278"/>
      <c r="AS461" s="278"/>
      <c r="AT461" s="278"/>
      <c r="AU461" s="278"/>
      <c r="AV461" s="278"/>
      <c r="AW461" s="278"/>
      <c r="AX461" s="278"/>
      <c r="AY461" s="278"/>
      <c r="AZ461" s="278"/>
      <c r="BA461" s="278"/>
      <c r="BB461" s="278"/>
      <c r="BC461" s="278"/>
      <c r="BD461" s="278"/>
      <c r="BE461" s="278"/>
      <c r="BF461" s="278"/>
      <c r="BG461" s="278"/>
      <c r="BH461" s="278"/>
      <c r="BI461" s="278"/>
      <c r="BJ461" s="278"/>
      <c r="BK461" s="278"/>
      <c r="BL461" s="278"/>
      <c r="BM461" s="278"/>
      <c r="BN461" s="278"/>
      <c r="BO461" s="278"/>
      <c r="BP461" s="278"/>
      <c r="BQ461" s="278"/>
      <c r="BR461" s="278"/>
      <c r="BS461" s="278"/>
      <c r="BT461" s="278"/>
      <c r="BU461" s="278"/>
      <c r="BV461" s="278"/>
      <c r="BW461" s="278"/>
      <c r="BX461" s="278"/>
      <c r="BY461" s="278"/>
      <c r="BZ461" s="278"/>
      <c r="CA461" s="278"/>
      <c r="CB461" s="278"/>
      <c r="CC461" s="278"/>
      <c r="CD461" s="278"/>
      <c r="CE461" s="278"/>
      <c r="CF461" s="278"/>
      <c r="CG461" s="278"/>
      <c r="CH461" s="278"/>
      <c r="CI461" s="278"/>
      <c r="CJ461" s="278"/>
      <c r="CK461" s="278"/>
      <c r="CL461" s="279"/>
      <c r="CM461" s="279"/>
      <c r="CN461" s="279"/>
      <c r="CO461" s="279"/>
      <c r="CP461" s="279"/>
      <c r="CQ461" s="279"/>
      <c r="CR461" s="279"/>
      <c r="CS461" s="279"/>
      <c r="CT461" s="279"/>
      <c r="CU461" s="279"/>
      <c r="CV461" s="279"/>
      <c r="CW461" s="279"/>
      <c r="CX461" s="279"/>
      <c r="CY461" s="279"/>
      <c r="CZ461" s="279"/>
      <c r="DA461" s="279"/>
      <c r="DB461" s="279"/>
      <c r="DC461" s="279"/>
      <c r="DD461" s="279"/>
      <c r="DE461" s="279"/>
      <c r="DF461" s="279"/>
      <c r="DG461" s="279"/>
      <c r="DH461" s="279"/>
      <c r="DI461" s="279"/>
      <c r="DJ461" s="279"/>
      <c r="DK461" s="279"/>
      <c r="DL461" s="279"/>
      <c r="DM461" s="279"/>
      <c r="DN461" s="279"/>
      <c r="DO461" s="279"/>
      <c r="DP461" s="279"/>
      <c r="DQ461" s="279"/>
      <c r="DR461" s="279"/>
      <c r="DS461" s="279"/>
      <c r="DT461" s="279"/>
      <c r="DU461" s="279"/>
    </row>
    <row r="462" spans="39:125">
      <c r="AM462" s="288">
        <f t="shared" si="36"/>
        <v>0</v>
      </c>
      <c r="AN462" s="202" t="str">
        <f t="shared" si="35"/>
        <v>EMA--</v>
      </c>
      <c r="AO462" s="278"/>
      <c r="AP462" s="278"/>
      <c r="AQ462" s="278"/>
      <c r="AR462" s="278"/>
      <c r="AS462" s="278"/>
      <c r="AT462" s="278"/>
      <c r="AU462" s="278"/>
      <c r="AV462" s="278"/>
      <c r="AW462" s="278"/>
      <c r="AX462" s="278"/>
      <c r="AY462" s="278"/>
      <c r="AZ462" s="278"/>
      <c r="BA462" s="278"/>
      <c r="BB462" s="278"/>
      <c r="BC462" s="278"/>
      <c r="BD462" s="278"/>
      <c r="BE462" s="278"/>
      <c r="BF462" s="278"/>
      <c r="BG462" s="278"/>
      <c r="BH462" s="278"/>
      <c r="BI462" s="278"/>
      <c r="BJ462" s="278"/>
      <c r="BK462" s="278"/>
      <c r="BL462" s="278"/>
      <c r="BM462" s="278"/>
      <c r="BN462" s="278"/>
      <c r="BO462" s="278"/>
      <c r="BP462" s="278"/>
      <c r="BQ462" s="278"/>
      <c r="BR462" s="278"/>
      <c r="BS462" s="278"/>
      <c r="BT462" s="278"/>
      <c r="BU462" s="278"/>
      <c r="BV462" s="278"/>
      <c r="BW462" s="278"/>
      <c r="BX462" s="278"/>
      <c r="BY462" s="278"/>
      <c r="BZ462" s="278"/>
      <c r="CA462" s="278"/>
      <c r="CB462" s="278"/>
      <c r="CC462" s="278"/>
      <c r="CD462" s="278"/>
      <c r="CE462" s="278"/>
      <c r="CF462" s="278"/>
      <c r="CG462" s="278"/>
      <c r="CH462" s="278"/>
      <c r="CI462" s="278"/>
      <c r="CJ462" s="278"/>
      <c r="CK462" s="278"/>
      <c r="CL462" s="279"/>
      <c r="CM462" s="279"/>
      <c r="CN462" s="279"/>
      <c r="CO462" s="279"/>
      <c r="CP462" s="279"/>
      <c r="CQ462" s="279"/>
      <c r="CR462" s="279"/>
      <c r="CS462" s="279"/>
      <c r="CT462" s="279"/>
      <c r="CU462" s="279"/>
      <c r="CV462" s="279"/>
      <c r="CW462" s="279"/>
      <c r="CX462" s="279"/>
      <c r="CY462" s="279"/>
      <c r="CZ462" s="279"/>
      <c r="DA462" s="279"/>
      <c r="DB462" s="279"/>
      <c r="DC462" s="279"/>
      <c r="DD462" s="279"/>
      <c r="DE462" s="279"/>
      <c r="DF462" s="279"/>
      <c r="DG462" s="279"/>
      <c r="DH462" s="279"/>
      <c r="DI462" s="279"/>
      <c r="DJ462" s="279"/>
      <c r="DK462" s="279"/>
      <c r="DL462" s="279"/>
      <c r="DM462" s="279"/>
      <c r="DN462" s="279"/>
      <c r="DO462" s="279"/>
      <c r="DP462" s="279"/>
      <c r="DQ462" s="279"/>
      <c r="DR462" s="279"/>
      <c r="DS462" s="279"/>
      <c r="DT462" s="279"/>
      <c r="DU462" s="279"/>
    </row>
    <row r="463" spans="39:125">
      <c r="AM463" s="288">
        <f t="shared" si="36"/>
        <v>0</v>
      </c>
      <c r="AN463" s="202" t="str">
        <f t="shared" si="35"/>
        <v>EMA--</v>
      </c>
      <c r="AO463" s="278"/>
      <c r="AP463" s="278"/>
      <c r="AQ463" s="278"/>
      <c r="AR463" s="278"/>
      <c r="AS463" s="278"/>
      <c r="AT463" s="278"/>
      <c r="AU463" s="278"/>
      <c r="AV463" s="278"/>
      <c r="AW463" s="278"/>
      <c r="AX463" s="278"/>
      <c r="AY463" s="278"/>
      <c r="AZ463" s="278"/>
      <c r="BA463" s="278"/>
      <c r="BB463" s="278"/>
      <c r="BC463" s="278"/>
      <c r="BD463" s="278"/>
      <c r="BE463" s="278"/>
      <c r="BF463" s="278"/>
      <c r="BG463" s="278"/>
      <c r="BH463" s="278"/>
      <c r="BI463" s="278"/>
      <c r="BJ463" s="278"/>
      <c r="BK463" s="278"/>
      <c r="BL463" s="278"/>
      <c r="BM463" s="278"/>
      <c r="BN463" s="278"/>
      <c r="BO463" s="278"/>
      <c r="BP463" s="278"/>
      <c r="BQ463" s="278"/>
      <c r="BR463" s="278"/>
      <c r="BS463" s="278"/>
      <c r="BT463" s="278"/>
      <c r="BU463" s="278"/>
      <c r="BV463" s="278"/>
      <c r="BW463" s="278"/>
      <c r="BX463" s="278"/>
      <c r="BY463" s="278"/>
      <c r="BZ463" s="278"/>
      <c r="CA463" s="278"/>
      <c r="CB463" s="278"/>
      <c r="CC463" s="278"/>
      <c r="CD463" s="278"/>
      <c r="CE463" s="278"/>
      <c r="CF463" s="278"/>
      <c r="CG463" s="278"/>
      <c r="CH463" s="278"/>
      <c r="CI463" s="278"/>
      <c r="CJ463" s="278"/>
      <c r="CK463" s="278"/>
      <c r="CL463" s="279"/>
      <c r="CM463" s="279"/>
      <c r="CN463" s="279"/>
      <c r="CO463" s="279"/>
      <c r="CP463" s="279"/>
      <c r="CQ463" s="279"/>
      <c r="CR463" s="279"/>
      <c r="CS463" s="279"/>
      <c r="CT463" s="279"/>
      <c r="CU463" s="279"/>
      <c r="CV463" s="279"/>
      <c r="CW463" s="279"/>
      <c r="CX463" s="279"/>
      <c r="CY463" s="279"/>
      <c r="CZ463" s="279"/>
      <c r="DA463" s="279"/>
      <c r="DB463" s="279"/>
      <c r="DC463" s="279"/>
      <c r="DD463" s="279"/>
      <c r="DE463" s="279"/>
      <c r="DF463" s="279"/>
      <c r="DG463" s="279"/>
      <c r="DH463" s="279"/>
      <c r="DI463" s="279"/>
      <c r="DJ463" s="279"/>
      <c r="DK463" s="279"/>
      <c r="DL463" s="279"/>
      <c r="DM463" s="279"/>
      <c r="DN463" s="279"/>
      <c r="DO463" s="279"/>
      <c r="DP463" s="279"/>
      <c r="DQ463" s="279"/>
      <c r="DR463" s="279"/>
      <c r="DS463" s="279"/>
      <c r="DT463" s="279"/>
      <c r="DU463" s="279"/>
    </row>
    <row r="464" spans="39:125">
      <c r="AM464" s="288">
        <f t="shared" si="36"/>
        <v>0</v>
      </c>
      <c r="AN464" s="202" t="str">
        <f t="shared" si="35"/>
        <v>EMA--</v>
      </c>
      <c r="AO464" s="278"/>
      <c r="AP464" s="278"/>
      <c r="AQ464" s="278"/>
      <c r="AR464" s="278"/>
      <c r="AS464" s="278"/>
      <c r="AT464" s="278"/>
      <c r="AU464" s="278"/>
      <c r="AV464" s="278"/>
      <c r="AW464" s="278"/>
      <c r="AX464" s="278"/>
      <c r="AY464" s="278"/>
      <c r="AZ464" s="278"/>
      <c r="BA464" s="278"/>
      <c r="BB464" s="278"/>
      <c r="BC464" s="278"/>
      <c r="BD464" s="278"/>
      <c r="BE464" s="278"/>
      <c r="BF464" s="278"/>
      <c r="BG464" s="278"/>
      <c r="BH464" s="278"/>
      <c r="BI464" s="278"/>
      <c r="BJ464" s="278"/>
      <c r="BK464" s="278"/>
      <c r="BL464" s="278"/>
      <c r="BM464" s="278"/>
      <c r="BN464" s="278"/>
      <c r="BO464" s="278"/>
      <c r="BP464" s="278"/>
      <c r="BQ464" s="278"/>
      <c r="BR464" s="278"/>
      <c r="BS464" s="278"/>
      <c r="BT464" s="278"/>
      <c r="BU464" s="278"/>
      <c r="BV464" s="278"/>
      <c r="BW464" s="278"/>
      <c r="BX464" s="278"/>
      <c r="BY464" s="278"/>
      <c r="BZ464" s="278"/>
      <c r="CA464" s="278"/>
      <c r="CB464" s="278"/>
      <c r="CC464" s="278"/>
      <c r="CD464" s="278"/>
      <c r="CE464" s="278"/>
      <c r="CF464" s="278"/>
      <c r="CG464" s="278"/>
      <c r="CH464" s="278"/>
      <c r="CI464" s="278"/>
      <c r="CJ464" s="278"/>
      <c r="CK464" s="278"/>
      <c r="CL464" s="279"/>
      <c r="CM464" s="279"/>
      <c r="CN464" s="279"/>
      <c r="CO464" s="279"/>
      <c r="CP464" s="279"/>
      <c r="CQ464" s="279"/>
      <c r="CR464" s="279"/>
      <c r="CS464" s="279"/>
      <c r="CT464" s="279"/>
      <c r="CU464" s="279"/>
      <c r="CV464" s="279"/>
      <c r="CW464" s="279"/>
      <c r="CX464" s="279"/>
      <c r="CY464" s="279"/>
      <c r="CZ464" s="279"/>
      <c r="DA464" s="279"/>
      <c r="DB464" s="279"/>
      <c r="DC464" s="279"/>
      <c r="DD464" s="279"/>
      <c r="DE464" s="279"/>
      <c r="DF464" s="279"/>
      <c r="DG464" s="279"/>
      <c r="DH464" s="279"/>
      <c r="DI464" s="279"/>
      <c r="DJ464" s="279"/>
      <c r="DK464" s="279"/>
      <c r="DL464" s="279"/>
      <c r="DM464" s="279"/>
      <c r="DN464" s="279"/>
      <c r="DO464" s="279"/>
      <c r="DP464" s="279"/>
      <c r="DQ464" s="279"/>
      <c r="DR464" s="279"/>
      <c r="DS464" s="279"/>
      <c r="DT464" s="279"/>
      <c r="DU464" s="279"/>
    </row>
    <row r="465" spans="39:125">
      <c r="AM465" s="288">
        <f t="shared" si="36"/>
        <v>0</v>
      </c>
      <c r="AN465" s="202" t="str">
        <f t="shared" si="35"/>
        <v>EMA--</v>
      </c>
      <c r="AO465" s="278"/>
      <c r="AP465" s="278"/>
      <c r="AQ465" s="278"/>
      <c r="AR465" s="278"/>
      <c r="AS465" s="278"/>
      <c r="AT465" s="278"/>
      <c r="AU465" s="278"/>
      <c r="AV465" s="278"/>
      <c r="AW465" s="278"/>
      <c r="AX465" s="278"/>
      <c r="AY465" s="278"/>
      <c r="AZ465" s="278"/>
      <c r="BA465" s="278"/>
      <c r="BB465" s="278"/>
      <c r="BC465" s="278"/>
      <c r="BD465" s="278"/>
      <c r="BE465" s="278"/>
      <c r="BF465" s="278"/>
      <c r="BG465" s="278"/>
      <c r="BH465" s="278"/>
      <c r="BI465" s="278"/>
      <c r="BJ465" s="278"/>
      <c r="BK465" s="278"/>
      <c r="BL465" s="278"/>
      <c r="BM465" s="278"/>
      <c r="BN465" s="278"/>
      <c r="BO465" s="278"/>
      <c r="BP465" s="278"/>
      <c r="BQ465" s="278"/>
      <c r="BR465" s="278"/>
      <c r="BS465" s="278"/>
      <c r="BT465" s="278"/>
      <c r="BU465" s="278"/>
      <c r="BV465" s="278"/>
      <c r="BW465" s="278"/>
      <c r="BX465" s="278"/>
      <c r="BY465" s="278"/>
      <c r="BZ465" s="278"/>
      <c r="CA465" s="278"/>
      <c r="CB465" s="278"/>
      <c r="CC465" s="278"/>
      <c r="CD465" s="278"/>
      <c r="CE465" s="278"/>
      <c r="CF465" s="278"/>
      <c r="CG465" s="278"/>
      <c r="CH465" s="278"/>
      <c r="CI465" s="278"/>
      <c r="CJ465" s="278"/>
      <c r="CK465" s="278"/>
      <c r="CL465" s="279"/>
      <c r="CM465" s="279"/>
      <c r="CN465" s="279"/>
      <c r="CO465" s="279"/>
      <c r="CP465" s="279"/>
      <c r="CQ465" s="279"/>
      <c r="CR465" s="279"/>
      <c r="CS465" s="279"/>
      <c r="CT465" s="279"/>
      <c r="CU465" s="279"/>
      <c r="CV465" s="279"/>
      <c r="CW465" s="279"/>
      <c r="CX465" s="279"/>
      <c r="CY465" s="279"/>
      <c r="CZ465" s="279"/>
      <c r="DA465" s="279"/>
      <c r="DB465" s="279"/>
      <c r="DC465" s="279"/>
      <c r="DD465" s="279"/>
      <c r="DE465" s="279"/>
      <c r="DF465" s="279"/>
      <c r="DG465" s="279"/>
      <c r="DH465" s="279"/>
      <c r="DI465" s="279"/>
      <c r="DJ465" s="279"/>
      <c r="DK465" s="279"/>
      <c r="DL465" s="279"/>
      <c r="DM465" s="279"/>
      <c r="DN465" s="279"/>
      <c r="DO465" s="279"/>
      <c r="DP465" s="279"/>
      <c r="DQ465" s="279"/>
      <c r="DR465" s="279"/>
      <c r="DS465" s="279"/>
      <c r="DT465" s="279"/>
      <c r="DU465" s="279"/>
    </row>
    <row r="466" spans="39:125">
      <c r="AM466" s="288">
        <f t="shared" si="36"/>
        <v>0</v>
      </c>
      <c r="AN466" s="202" t="str">
        <f t="shared" si="35"/>
        <v>EMA--</v>
      </c>
      <c r="AO466" s="278"/>
      <c r="AP466" s="278"/>
      <c r="AQ466" s="278"/>
      <c r="AR466" s="278"/>
      <c r="AS466" s="278"/>
      <c r="AT466" s="278"/>
      <c r="AU466" s="278"/>
      <c r="AV466" s="278"/>
      <c r="AW466" s="278"/>
      <c r="AX466" s="278"/>
      <c r="AY466" s="278"/>
      <c r="AZ466" s="278"/>
      <c r="BA466" s="278"/>
      <c r="BB466" s="278"/>
      <c r="BC466" s="278"/>
      <c r="BD466" s="278"/>
      <c r="BE466" s="278"/>
      <c r="BF466" s="278"/>
      <c r="BG466" s="278"/>
      <c r="BH466" s="278"/>
      <c r="BI466" s="278"/>
      <c r="BJ466" s="278"/>
      <c r="BK466" s="278"/>
      <c r="BL466" s="278"/>
      <c r="BM466" s="278"/>
      <c r="BN466" s="278"/>
      <c r="BO466" s="278"/>
      <c r="BP466" s="278"/>
      <c r="BQ466" s="278"/>
      <c r="BR466" s="278"/>
      <c r="BS466" s="278"/>
      <c r="BT466" s="278"/>
      <c r="BU466" s="278"/>
      <c r="BV466" s="278"/>
      <c r="BW466" s="278"/>
      <c r="BX466" s="278"/>
      <c r="BY466" s="278"/>
      <c r="BZ466" s="278"/>
      <c r="CA466" s="278"/>
      <c r="CB466" s="278"/>
      <c r="CC466" s="278"/>
      <c r="CD466" s="278"/>
      <c r="CE466" s="278"/>
      <c r="CF466" s="278"/>
      <c r="CG466" s="278"/>
      <c r="CH466" s="278"/>
      <c r="CI466" s="278"/>
      <c r="CJ466" s="278"/>
      <c r="CK466" s="278"/>
      <c r="CL466" s="279"/>
      <c r="CM466" s="279"/>
      <c r="CN466" s="279"/>
      <c r="CO466" s="279"/>
      <c r="CP466" s="279"/>
      <c r="CQ466" s="279"/>
      <c r="CR466" s="279"/>
      <c r="CS466" s="279"/>
      <c r="CT466" s="279"/>
      <c r="CU466" s="279"/>
      <c r="CV466" s="279"/>
      <c r="CW466" s="279"/>
      <c r="CX466" s="279"/>
      <c r="CY466" s="279"/>
      <c r="CZ466" s="279"/>
      <c r="DA466" s="279"/>
      <c r="DB466" s="279"/>
      <c r="DC466" s="279"/>
      <c r="DD466" s="279"/>
      <c r="DE466" s="279"/>
      <c r="DF466" s="279"/>
      <c r="DG466" s="279"/>
      <c r="DH466" s="279"/>
      <c r="DI466" s="279"/>
      <c r="DJ466" s="279"/>
      <c r="DK466" s="279"/>
      <c r="DL466" s="279"/>
      <c r="DM466" s="279"/>
      <c r="DN466" s="279"/>
      <c r="DO466" s="279"/>
      <c r="DP466" s="279"/>
      <c r="DQ466" s="279"/>
      <c r="DR466" s="279"/>
      <c r="DS466" s="279"/>
      <c r="DT466" s="279"/>
      <c r="DU466" s="279"/>
    </row>
    <row r="467" spans="39:125">
      <c r="AM467" s="288">
        <f t="shared" si="36"/>
        <v>0</v>
      </c>
      <c r="AN467" s="202" t="str">
        <f t="shared" si="35"/>
        <v>EMA--</v>
      </c>
      <c r="AO467" s="278"/>
      <c r="AP467" s="278"/>
      <c r="AQ467" s="278"/>
      <c r="AR467" s="278"/>
      <c r="AS467" s="278"/>
      <c r="AT467" s="278"/>
      <c r="AU467" s="278"/>
      <c r="AV467" s="278"/>
      <c r="AW467" s="278"/>
      <c r="AX467" s="278"/>
      <c r="AY467" s="278"/>
      <c r="AZ467" s="278"/>
      <c r="BA467" s="278"/>
      <c r="BB467" s="278"/>
      <c r="BC467" s="278"/>
      <c r="BD467" s="278"/>
      <c r="BE467" s="278"/>
      <c r="BF467" s="278"/>
      <c r="BG467" s="278"/>
      <c r="BH467" s="278"/>
      <c r="BI467" s="278"/>
      <c r="BJ467" s="278"/>
      <c r="BK467" s="278"/>
      <c r="BL467" s="278"/>
      <c r="BM467" s="278"/>
      <c r="BN467" s="278"/>
      <c r="BO467" s="278"/>
      <c r="BP467" s="278"/>
      <c r="BQ467" s="278"/>
      <c r="BR467" s="278"/>
      <c r="BS467" s="278"/>
      <c r="BT467" s="278"/>
      <c r="BU467" s="278"/>
      <c r="BV467" s="278"/>
      <c r="BW467" s="278"/>
      <c r="BX467" s="278"/>
      <c r="BY467" s="278"/>
      <c r="BZ467" s="278"/>
      <c r="CA467" s="278"/>
      <c r="CB467" s="278"/>
      <c r="CC467" s="278"/>
      <c r="CD467" s="278"/>
      <c r="CE467" s="278"/>
      <c r="CF467" s="278"/>
      <c r="CG467" s="278"/>
      <c r="CH467" s="278"/>
      <c r="CI467" s="278"/>
      <c r="CJ467" s="278"/>
      <c r="CK467" s="278"/>
      <c r="CL467" s="279"/>
      <c r="CM467" s="279"/>
      <c r="CN467" s="279"/>
      <c r="CO467" s="279"/>
      <c r="CP467" s="279"/>
      <c r="CQ467" s="279"/>
      <c r="CR467" s="279"/>
      <c r="CS467" s="279"/>
      <c r="CT467" s="279"/>
      <c r="CU467" s="279"/>
      <c r="CV467" s="279"/>
      <c r="CW467" s="279"/>
      <c r="CX467" s="279"/>
      <c r="CY467" s="279"/>
      <c r="CZ467" s="279"/>
      <c r="DA467" s="279"/>
      <c r="DB467" s="279"/>
      <c r="DC467" s="279"/>
      <c r="DD467" s="279"/>
      <c r="DE467" s="279"/>
      <c r="DF467" s="279"/>
      <c r="DG467" s="279"/>
      <c r="DH467" s="279"/>
      <c r="DI467" s="279"/>
      <c r="DJ467" s="279"/>
      <c r="DK467" s="279"/>
      <c r="DL467" s="279"/>
      <c r="DM467" s="279"/>
      <c r="DN467" s="279"/>
      <c r="DO467" s="279"/>
      <c r="DP467" s="279"/>
      <c r="DQ467" s="279"/>
      <c r="DR467" s="279"/>
      <c r="DS467" s="279"/>
      <c r="DT467" s="279"/>
      <c r="DU467" s="279"/>
    </row>
    <row r="468" spans="39:125">
      <c r="AM468" s="288">
        <f t="shared" si="36"/>
        <v>0</v>
      </c>
      <c r="AN468" s="202" t="str">
        <f t="shared" si="35"/>
        <v>EMA--</v>
      </c>
      <c r="AO468" s="278"/>
      <c r="AP468" s="278"/>
      <c r="AQ468" s="278"/>
      <c r="AR468" s="278"/>
      <c r="AS468" s="278"/>
      <c r="AT468" s="278"/>
      <c r="AU468" s="278"/>
      <c r="AV468" s="278"/>
      <c r="AW468" s="278"/>
      <c r="AX468" s="278"/>
      <c r="AY468" s="278"/>
      <c r="AZ468" s="278"/>
      <c r="BA468" s="278"/>
      <c r="BB468" s="278"/>
      <c r="BC468" s="278"/>
      <c r="BD468" s="278"/>
      <c r="BE468" s="278"/>
      <c r="BF468" s="278"/>
      <c r="BG468" s="278"/>
      <c r="BH468" s="278"/>
      <c r="BI468" s="278"/>
      <c r="BJ468" s="278"/>
      <c r="BK468" s="278"/>
      <c r="BL468" s="278"/>
      <c r="BM468" s="278"/>
      <c r="BN468" s="278"/>
      <c r="BO468" s="278"/>
      <c r="BP468" s="278"/>
      <c r="BQ468" s="278"/>
      <c r="BR468" s="278"/>
      <c r="BS468" s="278"/>
      <c r="BT468" s="278"/>
      <c r="BU468" s="278"/>
      <c r="BV468" s="278"/>
      <c r="BW468" s="278"/>
      <c r="BX468" s="278"/>
      <c r="BY468" s="278"/>
      <c r="BZ468" s="278"/>
      <c r="CA468" s="278"/>
      <c r="CB468" s="278"/>
      <c r="CC468" s="278"/>
      <c r="CD468" s="278"/>
      <c r="CE468" s="278"/>
      <c r="CF468" s="278"/>
      <c r="CG468" s="278"/>
      <c r="CH468" s="278"/>
      <c r="CI468" s="278"/>
      <c r="CJ468" s="278"/>
      <c r="CK468" s="278"/>
      <c r="CL468" s="279"/>
      <c r="CM468" s="279"/>
      <c r="CN468" s="279"/>
      <c r="CO468" s="279"/>
      <c r="CP468" s="279"/>
      <c r="CQ468" s="279"/>
      <c r="CR468" s="279"/>
      <c r="CS468" s="279"/>
      <c r="CT468" s="279"/>
      <c r="CU468" s="279"/>
      <c r="CV468" s="279"/>
      <c r="CW468" s="279"/>
      <c r="CX468" s="279"/>
      <c r="CY468" s="279"/>
      <c r="CZ468" s="279"/>
      <c r="DA468" s="279"/>
      <c r="DB468" s="279"/>
      <c r="DC468" s="279"/>
      <c r="DD468" s="279"/>
      <c r="DE468" s="279"/>
      <c r="DF468" s="279"/>
      <c r="DG468" s="279"/>
      <c r="DH468" s="279"/>
      <c r="DI468" s="279"/>
      <c r="DJ468" s="279"/>
      <c r="DK468" s="279"/>
      <c r="DL468" s="279"/>
      <c r="DM468" s="279"/>
      <c r="DN468" s="279"/>
      <c r="DO468" s="279"/>
      <c r="DP468" s="279"/>
      <c r="DQ468" s="279"/>
      <c r="DR468" s="279"/>
      <c r="DS468" s="279"/>
      <c r="DT468" s="279"/>
      <c r="DU468" s="279"/>
    </row>
    <row r="469" spans="39:125">
      <c r="AM469" s="288">
        <f t="shared" si="36"/>
        <v>0</v>
      </c>
      <c r="AN469" s="202" t="str">
        <f t="shared" si="35"/>
        <v>EMA--</v>
      </c>
      <c r="AO469" s="278"/>
      <c r="AP469" s="278"/>
      <c r="AQ469" s="278"/>
      <c r="AR469" s="278"/>
      <c r="AS469" s="278"/>
      <c r="AT469" s="278"/>
      <c r="AU469" s="278"/>
      <c r="AV469" s="278"/>
      <c r="AW469" s="278"/>
      <c r="AX469" s="278"/>
      <c r="AY469" s="278"/>
      <c r="AZ469" s="278"/>
      <c r="BA469" s="278"/>
      <c r="BB469" s="278"/>
      <c r="BC469" s="278"/>
      <c r="BD469" s="278"/>
      <c r="BE469" s="278"/>
      <c r="BF469" s="278"/>
      <c r="BG469" s="278"/>
      <c r="BH469" s="278"/>
      <c r="BI469" s="278"/>
      <c r="BJ469" s="278"/>
      <c r="BK469" s="278"/>
      <c r="BL469" s="278"/>
      <c r="BM469" s="278"/>
      <c r="BN469" s="278"/>
      <c r="BO469" s="278"/>
      <c r="BP469" s="278"/>
      <c r="BQ469" s="278"/>
      <c r="BR469" s="278"/>
      <c r="BS469" s="278"/>
      <c r="BT469" s="278"/>
      <c r="BU469" s="278"/>
      <c r="BV469" s="278"/>
      <c r="BW469" s="278"/>
      <c r="BX469" s="278"/>
      <c r="BY469" s="278"/>
      <c r="BZ469" s="278"/>
      <c r="CA469" s="278"/>
      <c r="CB469" s="278"/>
      <c r="CC469" s="278"/>
      <c r="CD469" s="278"/>
      <c r="CE469" s="278"/>
      <c r="CF469" s="278"/>
      <c r="CG469" s="278"/>
      <c r="CH469" s="278"/>
      <c r="CI469" s="278"/>
      <c r="CJ469" s="278"/>
      <c r="CK469" s="278"/>
      <c r="CL469" s="279"/>
      <c r="CM469" s="279"/>
      <c r="CN469" s="279"/>
      <c r="CO469" s="279"/>
      <c r="CP469" s="279"/>
      <c r="CQ469" s="279"/>
      <c r="CR469" s="279"/>
      <c r="CS469" s="279"/>
      <c r="CT469" s="279"/>
      <c r="CU469" s="279"/>
      <c r="CV469" s="279"/>
      <c r="CW469" s="279"/>
      <c r="CX469" s="279"/>
      <c r="CY469" s="279"/>
      <c r="CZ469" s="279"/>
      <c r="DA469" s="279"/>
      <c r="DB469" s="279"/>
      <c r="DC469" s="279"/>
      <c r="DD469" s="279"/>
      <c r="DE469" s="279"/>
      <c r="DF469" s="279"/>
      <c r="DG469" s="279"/>
      <c r="DH469" s="279"/>
      <c r="DI469" s="279"/>
      <c r="DJ469" s="279"/>
      <c r="DK469" s="279"/>
      <c r="DL469" s="279"/>
      <c r="DM469" s="279"/>
      <c r="DN469" s="279"/>
      <c r="DO469" s="279"/>
      <c r="DP469" s="279"/>
      <c r="DQ469" s="279"/>
      <c r="DR469" s="279"/>
      <c r="DS469" s="279"/>
      <c r="DT469" s="279"/>
      <c r="DU469" s="279"/>
    </row>
    <row r="470" spans="39:125">
      <c r="AM470" s="288">
        <f t="shared" si="36"/>
        <v>0</v>
      </c>
      <c r="AN470" s="202" t="str">
        <f t="shared" si="35"/>
        <v>EMA--</v>
      </c>
      <c r="AO470" s="278"/>
      <c r="AP470" s="278"/>
      <c r="AQ470" s="278"/>
      <c r="AR470" s="278"/>
      <c r="AS470" s="278"/>
      <c r="AT470" s="278"/>
      <c r="AU470" s="278"/>
      <c r="AV470" s="278"/>
      <c r="AW470" s="278"/>
      <c r="AX470" s="278"/>
      <c r="AY470" s="278"/>
      <c r="AZ470" s="278"/>
      <c r="BA470" s="278"/>
      <c r="BB470" s="278"/>
      <c r="BC470" s="278"/>
      <c r="BD470" s="278"/>
      <c r="BE470" s="278"/>
      <c r="BF470" s="278"/>
      <c r="BG470" s="278"/>
      <c r="BH470" s="278"/>
      <c r="BI470" s="278"/>
      <c r="BJ470" s="278"/>
      <c r="BK470" s="278"/>
      <c r="BL470" s="278"/>
      <c r="BM470" s="278"/>
      <c r="BN470" s="278"/>
      <c r="BO470" s="278"/>
      <c r="BP470" s="278"/>
      <c r="BQ470" s="278"/>
      <c r="BR470" s="278"/>
      <c r="BS470" s="278"/>
      <c r="BT470" s="278"/>
      <c r="BU470" s="278"/>
      <c r="BV470" s="278"/>
      <c r="BW470" s="278"/>
      <c r="BX470" s="278"/>
      <c r="BY470" s="278"/>
      <c r="BZ470" s="278"/>
      <c r="CA470" s="278"/>
      <c r="CB470" s="278"/>
      <c r="CC470" s="278"/>
      <c r="CD470" s="278"/>
      <c r="CE470" s="278"/>
      <c r="CF470" s="278"/>
      <c r="CG470" s="278"/>
      <c r="CH470" s="278"/>
      <c r="CI470" s="278"/>
      <c r="CJ470" s="278"/>
      <c r="CK470" s="278"/>
      <c r="CL470" s="279"/>
      <c r="CM470" s="279"/>
      <c r="CN470" s="279"/>
      <c r="CO470" s="279"/>
      <c r="CP470" s="279"/>
      <c r="CQ470" s="279"/>
      <c r="CR470" s="279"/>
      <c r="CS470" s="279"/>
      <c r="CT470" s="279"/>
      <c r="CU470" s="279"/>
      <c r="CV470" s="279"/>
      <c r="CW470" s="279"/>
      <c r="CX470" s="279"/>
      <c r="CY470" s="279"/>
      <c r="CZ470" s="279"/>
      <c r="DA470" s="279"/>
      <c r="DB470" s="279"/>
      <c r="DC470" s="279"/>
      <c r="DD470" s="279"/>
      <c r="DE470" s="279"/>
      <c r="DF470" s="279"/>
      <c r="DG470" s="279"/>
      <c r="DH470" s="279"/>
      <c r="DI470" s="279"/>
      <c r="DJ470" s="279"/>
      <c r="DK470" s="279"/>
      <c r="DL470" s="279"/>
      <c r="DM470" s="279"/>
      <c r="DN470" s="279"/>
      <c r="DO470" s="279"/>
      <c r="DP470" s="279"/>
      <c r="DQ470" s="279"/>
      <c r="DR470" s="279"/>
      <c r="DS470" s="279"/>
      <c r="DT470" s="279"/>
      <c r="DU470" s="279"/>
    </row>
    <row r="471" spans="39:125">
      <c r="AM471" s="288">
        <f t="shared" si="36"/>
        <v>0</v>
      </c>
      <c r="AN471" s="202" t="str">
        <f t="shared" si="35"/>
        <v>EMA--</v>
      </c>
      <c r="AO471" s="278"/>
      <c r="AP471" s="278"/>
      <c r="AQ471" s="278"/>
      <c r="AR471" s="278"/>
      <c r="AS471" s="278"/>
      <c r="AT471" s="278"/>
      <c r="AU471" s="278"/>
      <c r="AV471" s="278"/>
      <c r="AW471" s="278"/>
      <c r="AX471" s="278"/>
      <c r="AY471" s="278"/>
      <c r="AZ471" s="278"/>
      <c r="BA471" s="278"/>
      <c r="BB471" s="278"/>
      <c r="BC471" s="278"/>
      <c r="BD471" s="278"/>
      <c r="BE471" s="278"/>
      <c r="BF471" s="278"/>
      <c r="BG471" s="278"/>
      <c r="BH471" s="278"/>
      <c r="BI471" s="278"/>
      <c r="BJ471" s="278"/>
      <c r="BK471" s="278"/>
      <c r="BL471" s="278"/>
      <c r="BM471" s="278"/>
      <c r="BN471" s="278"/>
      <c r="BO471" s="278"/>
      <c r="BP471" s="278"/>
      <c r="BQ471" s="278"/>
      <c r="BR471" s="278"/>
      <c r="BS471" s="278"/>
      <c r="BT471" s="278"/>
      <c r="BU471" s="278"/>
      <c r="BV471" s="278"/>
      <c r="BW471" s="278"/>
      <c r="BX471" s="278"/>
      <c r="BY471" s="278"/>
      <c r="BZ471" s="278"/>
      <c r="CA471" s="278"/>
      <c r="CB471" s="278"/>
      <c r="CC471" s="278"/>
      <c r="CD471" s="278"/>
      <c r="CE471" s="278"/>
      <c r="CF471" s="278"/>
      <c r="CG471" s="278"/>
      <c r="CH471" s="278"/>
      <c r="CI471" s="278"/>
      <c r="CJ471" s="278"/>
      <c r="CK471" s="278"/>
      <c r="CL471" s="279"/>
      <c r="CM471" s="279"/>
      <c r="CN471" s="279"/>
      <c r="CO471" s="279"/>
      <c r="CP471" s="279"/>
      <c r="CQ471" s="279"/>
      <c r="CR471" s="279"/>
      <c r="CS471" s="279"/>
      <c r="CT471" s="279"/>
      <c r="CU471" s="279"/>
      <c r="CV471" s="279"/>
      <c r="CW471" s="279"/>
      <c r="CX471" s="279"/>
      <c r="CY471" s="279"/>
      <c r="CZ471" s="279"/>
      <c r="DA471" s="279"/>
      <c r="DB471" s="279"/>
      <c r="DC471" s="279"/>
      <c r="DD471" s="279"/>
      <c r="DE471" s="279"/>
      <c r="DF471" s="279"/>
      <c r="DG471" s="279"/>
      <c r="DH471" s="279"/>
      <c r="DI471" s="279"/>
      <c r="DJ471" s="279"/>
      <c r="DK471" s="279"/>
      <c r="DL471" s="279"/>
      <c r="DM471" s="279"/>
      <c r="DN471" s="279"/>
      <c r="DO471" s="279"/>
      <c r="DP471" s="279"/>
      <c r="DQ471" s="279"/>
      <c r="DR471" s="279"/>
      <c r="DS471" s="279"/>
      <c r="DT471" s="279"/>
      <c r="DU471" s="279"/>
    </row>
    <row r="472" spans="39:125">
      <c r="AM472" s="288">
        <f t="shared" si="36"/>
        <v>0</v>
      </c>
      <c r="AN472" s="202" t="str">
        <f t="shared" si="35"/>
        <v>EMA--</v>
      </c>
      <c r="AO472" s="278"/>
      <c r="AP472" s="278"/>
      <c r="AQ472" s="278"/>
      <c r="AR472" s="278"/>
      <c r="AS472" s="278"/>
      <c r="AT472" s="278"/>
      <c r="AU472" s="278"/>
      <c r="AV472" s="278"/>
      <c r="AW472" s="278"/>
      <c r="AX472" s="278"/>
      <c r="AY472" s="278"/>
      <c r="AZ472" s="278"/>
      <c r="BA472" s="278"/>
      <c r="BB472" s="278"/>
      <c r="BC472" s="278"/>
      <c r="BD472" s="278"/>
      <c r="BE472" s="278"/>
      <c r="BF472" s="278"/>
      <c r="BG472" s="278"/>
      <c r="BH472" s="278"/>
      <c r="BI472" s="278"/>
      <c r="BJ472" s="278"/>
      <c r="BK472" s="278"/>
      <c r="BL472" s="278"/>
      <c r="BM472" s="278"/>
      <c r="BN472" s="278"/>
      <c r="BO472" s="278"/>
      <c r="BP472" s="278"/>
      <c r="BQ472" s="278"/>
      <c r="BR472" s="278"/>
      <c r="BS472" s="278"/>
      <c r="BT472" s="278"/>
      <c r="BU472" s="278"/>
      <c r="BV472" s="278"/>
      <c r="BW472" s="278"/>
      <c r="BX472" s="278"/>
      <c r="BY472" s="278"/>
      <c r="BZ472" s="278"/>
      <c r="CA472" s="278"/>
      <c r="CB472" s="278"/>
      <c r="CC472" s="278"/>
      <c r="CD472" s="278"/>
      <c r="CE472" s="278"/>
      <c r="CF472" s="278"/>
      <c r="CG472" s="278"/>
      <c r="CH472" s="278"/>
      <c r="CI472" s="278"/>
      <c r="CJ472" s="278"/>
      <c r="CK472" s="278"/>
      <c r="CL472" s="279"/>
      <c r="CM472" s="279"/>
      <c r="CN472" s="279"/>
      <c r="CO472" s="279"/>
      <c r="CP472" s="279"/>
      <c r="CQ472" s="279"/>
      <c r="CR472" s="279"/>
      <c r="CS472" s="279"/>
      <c r="CT472" s="279"/>
      <c r="CU472" s="279"/>
      <c r="CV472" s="279"/>
      <c r="CW472" s="279"/>
      <c r="CX472" s="279"/>
      <c r="CY472" s="279"/>
      <c r="CZ472" s="279"/>
      <c r="DA472" s="279"/>
      <c r="DB472" s="279"/>
      <c r="DC472" s="279"/>
      <c r="DD472" s="279"/>
      <c r="DE472" s="279"/>
      <c r="DF472" s="279"/>
      <c r="DG472" s="279"/>
      <c r="DH472" s="279"/>
      <c r="DI472" s="279"/>
      <c r="DJ472" s="279"/>
      <c r="DK472" s="279"/>
      <c r="DL472" s="279"/>
      <c r="DM472" s="279"/>
      <c r="DN472" s="279"/>
      <c r="DO472" s="279"/>
      <c r="DP472" s="279"/>
      <c r="DQ472" s="279"/>
      <c r="DR472" s="279"/>
      <c r="DS472" s="279"/>
      <c r="DT472" s="279"/>
      <c r="DU472" s="279"/>
    </row>
    <row r="473" spans="39:125">
      <c r="AM473" s="288">
        <f t="shared" si="36"/>
        <v>0</v>
      </c>
      <c r="AN473" s="202" t="str">
        <f t="shared" si="35"/>
        <v>EMA--</v>
      </c>
      <c r="AO473" s="278"/>
      <c r="AP473" s="278"/>
      <c r="AQ473" s="278"/>
      <c r="AR473" s="278"/>
      <c r="AS473" s="278"/>
      <c r="AT473" s="278"/>
      <c r="AU473" s="278"/>
      <c r="AV473" s="278"/>
      <c r="AW473" s="278"/>
      <c r="AX473" s="278"/>
      <c r="AY473" s="278"/>
      <c r="AZ473" s="278"/>
      <c r="BA473" s="278"/>
      <c r="BB473" s="278"/>
      <c r="BC473" s="278"/>
      <c r="BD473" s="278"/>
      <c r="BE473" s="278"/>
      <c r="BF473" s="278"/>
      <c r="BG473" s="278"/>
      <c r="BH473" s="278"/>
      <c r="BI473" s="278"/>
      <c r="BJ473" s="278"/>
      <c r="BK473" s="278"/>
      <c r="BL473" s="278"/>
      <c r="BM473" s="278"/>
      <c r="BN473" s="278"/>
      <c r="BO473" s="278"/>
      <c r="BP473" s="278"/>
      <c r="BQ473" s="278"/>
      <c r="BR473" s="278"/>
      <c r="BS473" s="278"/>
      <c r="BT473" s="278"/>
      <c r="BU473" s="278"/>
      <c r="BV473" s="278"/>
      <c r="BW473" s="278"/>
      <c r="BX473" s="278"/>
      <c r="BY473" s="278"/>
      <c r="BZ473" s="278"/>
      <c r="CA473" s="278"/>
      <c r="CB473" s="278"/>
      <c r="CC473" s="278"/>
      <c r="CD473" s="278"/>
      <c r="CE473" s="278"/>
      <c r="CF473" s="278"/>
      <c r="CG473" s="278"/>
      <c r="CH473" s="278"/>
      <c r="CI473" s="278"/>
      <c r="CJ473" s="278"/>
      <c r="CK473" s="278"/>
      <c r="CL473" s="279"/>
      <c r="CM473" s="279"/>
      <c r="CN473" s="279"/>
      <c r="CO473" s="279"/>
      <c r="CP473" s="279"/>
      <c r="CQ473" s="279"/>
      <c r="CR473" s="279"/>
      <c r="CS473" s="279"/>
      <c r="CT473" s="279"/>
      <c r="CU473" s="279"/>
      <c r="CV473" s="279"/>
      <c r="CW473" s="279"/>
      <c r="CX473" s="279"/>
      <c r="CY473" s="279"/>
      <c r="CZ473" s="279"/>
      <c r="DA473" s="279"/>
      <c r="DB473" s="279"/>
      <c r="DC473" s="279"/>
      <c r="DD473" s="279"/>
      <c r="DE473" s="279"/>
      <c r="DF473" s="279"/>
      <c r="DG473" s="279"/>
      <c r="DH473" s="279"/>
      <c r="DI473" s="279"/>
      <c r="DJ473" s="279"/>
      <c r="DK473" s="279"/>
      <c r="DL473" s="279"/>
      <c r="DM473" s="279"/>
      <c r="DN473" s="279"/>
      <c r="DO473" s="279"/>
      <c r="DP473" s="279"/>
      <c r="DQ473" s="279"/>
      <c r="DR473" s="279"/>
      <c r="DS473" s="279"/>
      <c r="DT473" s="279"/>
      <c r="DU473" s="279"/>
    </row>
    <row r="474" spans="39:125">
      <c r="AM474" s="288">
        <f t="shared" si="36"/>
        <v>0</v>
      </c>
      <c r="AN474" s="202" t="str">
        <f t="shared" si="35"/>
        <v>EMA--</v>
      </c>
      <c r="AO474" s="278"/>
      <c r="AP474" s="278"/>
      <c r="AQ474" s="278"/>
      <c r="AR474" s="278"/>
      <c r="AS474" s="278"/>
      <c r="AT474" s="278"/>
      <c r="AU474" s="278"/>
      <c r="AV474" s="278"/>
      <c r="AW474" s="278"/>
      <c r="AX474" s="278"/>
      <c r="AY474" s="278"/>
      <c r="AZ474" s="278"/>
      <c r="BA474" s="278"/>
      <c r="BB474" s="278"/>
      <c r="BC474" s="278"/>
      <c r="BD474" s="278"/>
      <c r="BE474" s="278"/>
      <c r="BF474" s="278"/>
      <c r="BG474" s="278"/>
      <c r="BH474" s="278"/>
      <c r="BI474" s="278"/>
      <c r="BJ474" s="278"/>
      <c r="BK474" s="278"/>
      <c r="BL474" s="278"/>
      <c r="BM474" s="278"/>
      <c r="BN474" s="278"/>
      <c r="BO474" s="278"/>
      <c r="BP474" s="278"/>
      <c r="BQ474" s="278"/>
      <c r="BR474" s="278"/>
      <c r="BS474" s="278"/>
      <c r="BT474" s="278"/>
      <c r="BU474" s="278"/>
      <c r="BV474" s="278"/>
      <c r="BW474" s="278"/>
      <c r="BX474" s="278"/>
      <c r="BY474" s="278"/>
      <c r="BZ474" s="278"/>
      <c r="CA474" s="278"/>
      <c r="CB474" s="278"/>
      <c r="CC474" s="278"/>
      <c r="CD474" s="278"/>
      <c r="CE474" s="278"/>
      <c r="CF474" s="278"/>
      <c r="CG474" s="278"/>
      <c r="CH474" s="278"/>
      <c r="CI474" s="278"/>
      <c r="CJ474" s="278"/>
      <c r="CK474" s="278"/>
      <c r="CL474" s="279"/>
      <c r="CM474" s="279"/>
      <c r="CN474" s="279"/>
      <c r="CO474" s="279"/>
      <c r="CP474" s="279"/>
      <c r="CQ474" s="279"/>
      <c r="CR474" s="279"/>
      <c r="CS474" s="279"/>
      <c r="CT474" s="279"/>
      <c r="CU474" s="279"/>
      <c r="CV474" s="279"/>
      <c r="CW474" s="279"/>
      <c r="CX474" s="279"/>
      <c r="CY474" s="279"/>
      <c r="CZ474" s="279"/>
      <c r="DA474" s="279"/>
      <c r="DB474" s="279"/>
      <c r="DC474" s="279"/>
      <c r="DD474" s="279"/>
      <c r="DE474" s="279"/>
      <c r="DF474" s="279"/>
      <c r="DG474" s="279"/>
      <c r="DH474" s="279"/>
      <c r="DI474" s="279"/>
      <c r="DJ474" s="279"/>
      <c r="DK474" s="279"/>
      <c r="DL474" s="279"/>
      <c r="DM474" s="279"/>
      <c r="DN474" s="279"/>
      <c r="DO474" s="279"/>
      <c r="DP474" s="279"/>
      <c r="DQ474" s="279"/>
      <c r="DR474" s="279"/>
      <c r="DS474" s="279"/>
      <c r="DT474" s="279"/>
      <c r="DU474" s="279"/>
    </row>
    <row r="475" spans="39:125">
      <c r="AM475" s="288">
        <f t="shared" si="36"/>
        <v>0</v>
      </c>
      <c r="AN475" s="202" t="str">
        <f t="shared" si="35"/>
        <v>EMA--</v>
      </c>
      <c r="AO475" s="278"/>
      <c r="AP475" s="278"/>
      <c r="AQ475" s="278"/>
      <c r="AR475" s="278"/>
      <c r="AS475" s="278"/>
      <c r="AT475" s="278"/>
      <c r="AU475" s="278"/>
      <c r="AV475" s="278"/>
      <c r="AW475" s="278"/>
      <c r="AX475" s="278"/>
      <c r="AY475" s="278"/>
      <c r="AZ475" s="278"/>
      <c r="BA475" s="278"/>
      <c r="BB475" s="278"/>
      <c r="BC475" s="278"/>
      <c r="BD475" s="278"/>
      <c r="BE475" s="278"/>
      <c r="BF475" s="278"/>
      <c r="BG475" s="278"/>
      <c r="BH475" s="278"/>
      <c r="BI475" s="278"/>
      <c r="BJ475" s="278"/>
      <c r="BK475" s="278"/>
      <c r="BL475" s="278"/>
      <c r="BM475" s="278"/>
      <c r="BN475" s="278"/>
      <c r="BO475" s="278"/>
      <c r="BP475" s="278"/>
      <c r="BQ475" s="278"/>
      <c r="BR475" s="278"/>
      <c r="BS475" s="278"/>
      <c r="BT475" s="278"/>
      <c r="BU475" s="278"/>
      <c r="BV475" s="278"/>
      <c r="BW475" s="278"/>
      <c r="BX475" s="278"/>
      <c r="BY475" s="278"/>
      <c r="BZ475" s="278"/>
      <c r="CA475" s="278"/>
      <c r="CB475" s="278"/>
      <c r="CC475" s="278"/>
      <c r="CD475" s="278"/>
      <c r="CE475" s="278"/>
      <c r="CF475" s="278"/>
      <c r="CG475" s="278"/>
      <c r="CH475" s="278"/>
      <c r="CI475" s="278"/>
      <c r="CJ475" s="278"/>
      <c r="CK475" s="278"/>
      <c r="CL475" s="279"/>
      <c r="CM475" s="279"/>
      <c r="CN475" s="279"/>
      <c r="CO475" s="279"/>
      <c r="CP475" s="279"/>
      <c r="CQ475" s="279"/>
      <c r="CR475" s="279"/>
      <c r="CS475" s="279"/>
      <c r="CT475" s="279"/>
      <c r="CU475" s="279"/>
      <c r="CV475" s="279"/>
      <c r="CW475" s="279"/>
      <c r="CX475" s="279"/>
      <c r="CY475" s="279"/>
      <c r="CZ475" s="279"/>
      <c r="DA475" s="279"/>
      <c r="DB475" s="279"/>
      <c r="DC475" s="279"/>
      <c r="DD475" s="279"/>
      <c r="DE475" s="279"/>
      <c r="DF475" s="279"/>
      <c r="DG475" s="279"/>
      <c r="DH475" s="279"/>
      <c r="DI475" s="279"/>
      <c r="DJ475" s="279"/>
      <c r="DK475" s="279"/>
      <c r="DL475" s="279"/>
      <c r="DM475" s="279"/>
      <c r="DN475" s="279"/>
      <c r="DO475" s="279"/>
      <c r="DP475" s="279"/>
      <c r="DQ475" s="279"/>
      <c r="DR475" s="279"/>
      <c r="DS475" s="279"/>
      <c r="DT475" s="279"/>
      <c r="DU475" s="279"/>
    </row>
    <row r="476" spans="39:125">
      <c r="AM476" s="288">
        <f t="shared" si="36"/>
        <v>0</v>
      </c>
      <c r="AN476" s="202" t="str">
        <f t="shared" si="35"/>
        <v>EMA--</v>
      </c>
      <c r="AO476" s="278"/>
      <c r="AP476" s="278"/>
      <c r="AQ476" s="278"/>
      <c r="AR476" s="278"/>
      <c r="AS476" s="278"/>
      <c r="AT476" s="278"/>
      <c r="AU476" s="278"/>
      <c r="AV476" s="278"/>
      <c r="AW476" s="278"/>
      <c r="AX476" s="278"/>
      <c r="AY476" s="278"/>
      <c r="AZ476" s="278"/>
      <c r="BA476" s="278"/>
      <c r="BB476" s="278"/>
      <c r="BC476" s="278"/>
      <c r="BD476" s="278"/>
      <c r="BE476" s="278"/>
      <c r="BF476" s="278"/>
      <c r="BG476" s="278"/>
      <c r="BH476" s="278"/>
      <c r="BI476" s="278"/>
      <c r="BJ476" s="278"/>
      <c r="BK476" s="278"/>
      <c r="BL476" s="278"/>
      <c r="BM476" s="278"/>
      <c r="BN476" s="278"/>
      <c r="BO476" s="278"/>
      <c r="BP476" s="278"/>
      <c r="BQ476" s="278"/>
      <c r="BR476" s="278"/>
      <c r="BS476" s="278"/>
      <c r="BT476" s="278"/>
      <c r="BU476" s="278"/>
      <c r="BV476" s="278"/>
      <c r="BW476" s="278"/>
      <c r="BX476" s="278"/>
      <c r="BY476" s="278"/>
      <c r="BZ476" s="278"/>
      <c r="CA476" s="278"/>
      <c r="CB476" s="278"/>
      <c r="CC476" s="278"/>
      <c r="CD476" s="278"/>
      <c r="CE476" s="278"/>
      <c r="CF476" s="278"/>
      <c r="CG476" s="278"/>
      <c r="CH476" s="278"/>
      <c r="CI476" s="278"/>
      <c r="CJ476" s="278"/>
      <c r="CK476" s="278"/>
      <c r="CL476" s="279"/>
      <c r="CM476" s="279"/>
      <c r="CN476" s="279"/>
      <c r="CO476" s="279"/>
      <c r="CP476" s="279"/>
      <c r="CQ476" s="279"/>
      <c r="CR476" s="279"/>
      <c r="CS476" s="279"/>
      <c r="CT476" s="279"/>
      <c r="CU476" s="279"/>
      <c r="CV476" s="279"/>
      <c r="CW476" s="279"/>
      <c r="CX476" s="279"/>
      <c r="CY476" s="279"/>
      <c r="CZ476" s="279"/>
      <c r="DA476" s="279"/>
      <c r="DB476" s="279"/>
      <c r="DC476" s="279"/>
      <c r="DD476" s="279"/>
      <c r="DE476" s="279"/>
      <c r="DF476" s="279"/>
      <c r="DG476" s="279"/>
      <c r="DH476" s="279"/>
      <c r="DI476" s="279"/>
      <c r="DJ476" s="279"/>
      <c r="DK476" s="279"/>
      <c r="DL476" s="279"/>
      <c r="DM476" s="279"/>
      <c r="DN476" s="279"/>
      <c r="DO476" s="279"/>
      <c r="DP476" s="279"/>
      <c r="DQ476" s="279"/>
      <c r="DR476" s="279"/>
      <c r="DS476" s="279"/>
      <c r="DT476" s="279"/>
      <c r="DU476" s="279"/>
    </row>
    <row r="477" spans="39:125">
      <c r="AM477" s="288">
        <f t="shared" si="36"/>
        <v>0</v>
      </c>
      <c r="AN477" s="202" t="str">
        <f t="shared" si="35"/>
        <v>EMA--</v>
      </c>
      <c r="AO477" s="278"/>
      <c r="AP477" s="278"/>
      <c r="AQ477" s="278"/>
      <c r="AR477" s="278"/>
      <c r="AS477" s="278"/>
      <c r="AT477" s="278"/>
      <c r="AU477" s="278"/>
      <c r="AV477" s="278"/>
      <c r="AW477" s="278"/>
      <c r="AX477" s="278"/>
      <c r="AY477" s="278"/>
      <c r="AZ477" s="278"/>
      <c r="BA477" s="278"/>
      <c r="BB477" s="278"/>
      <c r="BC477" s="278"/>
      <c r="BD477" s="278"/>
      <c r="BE477" s="278"/>
      <c r="BF477" s="278"/>
      <c r="BG477" s="278"/>
      <c r="BH477" s="278"/>
      <c r="BI477" s="278"/>
      <c r="BJ477" s="278"/>
      <c r="BK477" s="278"/>
      <c r="BL477" s="278"/>
      <c r="BM477" s="278"/>
      <c r="BN477" s="278"/>
      <c r="BO477" s="278"/>
      <c r="BP477" s="278"/>
      <c r="BQ477" s="278"/>
      <c r="BR477" s="278"/>
      <c r="BS477" s="278"/>
      <c r="BT477" s="278"/>
      <c r="BU477" s="278"/>
      <c r="BV477" s="278"/>
      <c r="BW477" s="278"/>
      <c r="BX477" s="278"/>
      <c r="BY477" s="278"/>
      <c r="BZ477" s="278"/>
      <c r="CA477" s="278"/>
      <c r="CB477" s="278"/>
      <c r="CC477" s="278"/>
      <c r="CD477" s="278"/>
      <c r="CE477" s="278"/>
      <c r="CF477" s="278"/>
      <c r="CG477" s="278"/>
      <c r="CH477" s="278"/>
      <c r="CI477" s="278"/>
      <c r="CJ477" s="278"/>
      <c r="CK477" s="278"/>
      <c r="CL477" s="279"/>
      <c r="CM477" s="279"/>
      <c r="CN477" s="279"/>
      <c r="CO477" s="279"/>
      <c r="CP477" s="279"/>
      <c r="CQ477" s="279"/>
      <c r="CR477" s="279"/>
      <c r="CS477" s="279"/>
      <c r="CT477" s="279"/>
      <c r="CU477" s="279"/>
      <c r="CV477" s="279"/>
      <c r="CW477" s="279"/>
      <c r="CX477" s="279"/>
      <c r="CY477" s="279"/>
      <c r="CZ477" s="279"/>
      <c r="DA477" s="279"/>
      <c r="DB477" s="279"/>
      <c r="DC477" s="279"/>
      <c r="DD477" s="279"/>
      <c r="DE477" s="279"/>
      <c r="DF477" s="279"/>
      <c r="DG477" s="279"/>
      <c r="DH477" s="279"/>
      <c r="DI477" s="279"/>
      <c r="DJ477" s="279"/>
      <c r="DK477" s="279"/>
      <c r="DL477" s="279"/>
      <c r="DM477" s="279"/>
      <c r="DN477" s="279"/>
      <c r="DO477" s="279"/>
      <c r="DP477" s="279"/>
      <c r="DQ477" s="279"/>
      <c r="DR477" s="279"/>
      <c r="DS477" s="279"/>
      <c r="DT477" s="279"/>
      <c r="DU477" s="279"/>
    </row>
    <row r="478" spans="39:125">
      <c r="AM478" s="288">
        <f t="shared" si="36"/>
        <v>0</v>
      </c>
      <c r="AN478" s="202" t="str">
        <f t="shared" si="35"/>
        <v>EMA--</v>
      </c>
      <c r="AO478" s="278"/>
      <c r="AP478" s="278"/>
      <c r="AQ478" s="278"/>
      <c r="AR478" s="278"/>
      <c r="AS478" s="278"/>
      <c r="AT478" s="278"/>
      <c r="AU478" s="278"/>
      <c r="AV478" s="278"/>
      <c r="AW478" s="278"/>
      <c r="AX478" s="278"/>
      <c r="AY478" s="278"/>
      <c r="AZ478" s="278"/>
      <c r="BA478" s="278"/>
      <c r="BB478" s="278"/>
      <c r="BC478" s="278"/>
      <c r="BD478" s="278"/>
      <c r="BE478" s="278"/>
      <c r="BF478" s="278"/>
      <c r="BG478" s="278"/>
      <c r="BH478" s="278"/>
      <c r="BI478" s="278"/>
      <c r="BJ478" s="278"/>
      <c r="BK478" s="278"/>
      <c r="BL478" s="278"/>
      <c r="BM478" s="278"/>
      <c r="BN478" s="278"/>
      <c r="BO478" s="278"/>
      <c r="BP478" s="278"/>
      <c r="BQ478" s="278"/>
      <c r="BR478" s="278"/>
      <c r="BS478" s="278"/>
      <c r="BT478" s="278"/>
      <c r="BU478" s="278"/>
      <c r="BV478" s="278"/>
      <c r="BW478" s="278"/>
      <c r="BX478" s="278"/>
      <c r="BY478" s="278"/>
      <c r="BZ478" s="278"/>
      <c r="CA478" s="278"/>
      <c r="CB478" s="278"/>
      <c r="CC478" s="278"/>
      <c r="CD478" s="278"/>
      <c r="CE478" s="278"/>
      <c r="CF478" s="278"/>
      <c r="CG478" s="278"/>
      <c r="CH478" s="278"/>
      <c r="CI478" s="278"/>
      <c r="CJ478" s="278"/>
      <c r="CK478" s="278"/>
      <c r="CL478" s="279"/>
      <c r="CM478" s="279"/>
      <c r="CN478" s="279"/>
      <c r="CO478" s="279"/>
      <c r="CP478" s="279"/>
      <c r="CQ478" s="279"/>
      <c r="CR478" s="279"/>
      <c r="CS478" s="279"/>
      <c r="CT478" s="279"/>
      <c r="CU478" s="279"/>
      <c r="CV478" s="279"/>
      <c r="CW478" s="279"/>
      <c r="CX478" s="279"/>
      <c r="CY478" s="279"/>
      <c r="CZ478" s="279"/>
      <c r="DA478" s="279"/>
      <c r="DB478" s="279"/>
      <c r="DC478" s="279"/>
      <c r="DD478" s="279"/>
      <c r="DE478" s="279"/>
      <c r="DF478" s="279"/>
      <c r="DG478" s="279"/>
      <c r="DH478" s="279"/>
      <c r="DI478" s="279"/>
      <c r="DJ478" s="279"/>
      <c r="DK478" s="279"/>
      <c r="DL478" s="279"/>
      <c r="DM478" s="279"/>
      <c r="DN478" s="279"/>
      <c r="DO478" s="279"/>
      <c r="DP478" s="279"/>
      <c r="DQ478" s="279"/>
      <c r="DR478" s="279"/>
      <c r="DS478" s="279"/>
      <c r="DT478" s="279"/>
      <c r="DU478" s="279"/>
    </row>
    <row r="479" spans="39:125">
      <c r="AM479" s="288">
        <f t="shared" si="36"/>
        <v>0</v>
      </c>
      <c r="AN479" s="202" t="str">
        <f t="shared" si="35"/>
        <v>EMA--</v>
      </c>
      <c r="AO479" s="278"/>
      <c r="AP479" s="278"/>
      <c r="AQ479" s="278"/>
      <c r="AR479" s="278"/>
      <c r="AS479" s="278"/>
      <c r="AT479" s="278"/>
      <c r="AU479" s="278"/>
      <c r="AV479" s="278"/>
      <c r="AW479" s="278"/>
      <c r="AX479" s="278"/>
      <c r="AY479" s="278"/>
      <c r="AZ479" s="278"/>
      <c r="BA479" s="278"/>
      <c r="BB479" s="278"/>
      <c r="BC479" s="278"/>
      <c r="BD479" s="278"/>
      <c r="BE479" s="278"/>
      <c r="BF479" s="278"/>
      <c r="BG479" s="278"/>
      <c r="BH479" s="278"/>
      <c r="BI479" s="278"/>
      <c r="BJ479" s="278"/>
      <c r="BK479" s="278"/>
      <c r="BL479" s="278"/>
      <c r="BM479" s="278"/>
      <c r="BN479" s="278"/>
      <c r="BO479" s="278"/>
      <c r="BP479" s="278"/>
      <c r="BQ479" s="278"/>
      <c r="BR479" s="278"/>
      <c r="BS479" s="278"/>
      <c r="BT479" s="278"/>
      <c r="BU479" s="278"/>
      <c r="BV479" s="278"/>
      <c r="BW479" s="278"/>
      <c r="BX479" s="278"/>
      <c r="BY479" s="278"/>
      <c r="BZ479" s="278"/>
      <c r="CA479" s="278"/>
      <c r="CB479" s="278"/>
      <c r="CC479" s="278"/>
      <c r="CD479" s="278"/>
      <c r="CE479" s="278"/>
      <c r="CF479" s="278"/>
      <c r="CG479" s="278"/>
      <c r="CH479" s="278"/>
      <c r="CI479" s="278"/>
      <c r="CJ479" s="278"/>
      <c r="CK479" s="278"/>
      <c r="CL479" s="279"/>
      <c r="CM479" s="279"/>
      <c r="CN479" s="279"/>
      <c r="CO479" s="279"/>
      <c r="CP479" s="279"/>
      <c r="CQ479" s="279"/>
      <c r="CR479" s="279"/>
      <c r="CS479" s="279"/>
      <c r="CT479" s="279"/>
      <c r="CU479" s="279"/>
      <c r="CV479" s="279"/>
      <c r="CW479" s="279"/>
      <c r="CX479" s="279"/>
      <c r="CY479" s="279"/>
      <c r="CZ479" s="279"/>
      <c r="DA479" s="279"/>
      <c r="DB479" s="279"/>
      <c r="DC479" s="279"/>
      <c r="DD479" s="279"/>
      <c r="DE479" s="279"/>
      <c r="DF479" s="279"/>
      <c r="DG479" s="279"/>
      <c r="DH479" s="279"/>
      <c r="DI479" s="279"/>
      <c r="DJ479" s="279"/>
      <c r="DK479" s="279"/>
      <c r="DL479" s="279"/>
      <c r="DM479" s="279"/>
      <c r="DN479" s="279"/>
      <c r="DO479" s="279"/>
      <c r="DP479" s="279"/>
      <c r="DQ479" s="279"/>
      <c r="DR479" s="279"/>
      <c r="DS479" s="279"/>
      <c r="DT479" s="279"/>
      <c r="DU479" s="279"/>
    </row>
    <row r="480" spans="39:125">
      <c r="AM480" s="288">
        <f t="shared" si="36"/>
        <v>0</v>
      </c>
      <c r="AN480" s="202" t="str">
        <f t="shared" si="35"/>
        <v>EMA--</v>
      </c>
      <c r="AO480" s="278"/>
      <c r="AP480" s="278"/>
      <c r="AQ480" s="278"/>
      <c r="AR480" s="278"/>
      <c r="AS480" s="278"/>
      <c r="AT480" s="278"/>
      <c r="AU480" s="278"/>
      <c r="AV480" s="278"/>
      <c r="AW480" s="278"/>
      <c r="AX480" s="278"/>
      <c r="AY480" s="278"/>
      <c r="AZ480" s="278"/>
      <c r="BA480" s="278"/>
      <c r="BB480" s="278"/>
      <c r="BC480" s="278"/>
      <c r="BD480" s="278"/>
      <c r="BE480" s="278"/>
      <c r="BF480" s="278"/>
      <c r="BG480" s="278"/>
      <c r="BH480" s="278"/>
      <c r="BI480" s="278"/>
      <c r="BJ480" s="278"/>
      <c r="BK480" s="278"/>
      <c r="BL480" s="278"/>
      <c r="BM480" s="278"/>
      <c r="BN480" s="278"/>
      <c r="BO480" s="278"/>
      <c r="BP480" s="278"/>
      <c r="BQ480" s="278"/>
      <c r="BR480" s="278"/>
      <c r="BS480" s="278"/>
      <c r="BT480" s="278"/>
      <c r="BU480" s="278"/>
      <c r="BV480" s="278"/>
      <c r="BW480" s="278"/>
      <c r="BX480" s="278"/>
      <c r="BY480" s="278"/>
      <c r="BZ480" s="278"/>
      <c r="CA480" s="278"/>
      <c r="CB480" s="278"/>
      <c r="CC480" s="278"/>
      <c r="CD480" s="278"/>
      <c r="CE480" s="278"/>
      <c r="CF480" s="278"/>
      <c r="CG480" s="278"/>
      <c r="CH480" s="278"/>
      <c r="CI480" s="278"/>
      <c r="CJ480" s="278"/>
      <c r="CK480" s="278"/>
      <c r="CL480" s="279"/>
      <c r="CM480" s="279"/>
      <c r="CN480" s="279"/>
      <c r="CO480" s="279"/>
      <c r="CP480" s="279"/>
      <c r="CQ480" s="279"/>
      <c r="CR480" s="279"/>
      <c r="CS480" s="279"/>
      <c r="CT480" s="279"/>
      <c r="CU480" s="279"/>
      <c r="CV480" s="279"/>
      <c r="CW480" s="279"/>
      <c r="CX480" s="279"/>
      <c r="CY480" s="279"/>
      <c r="CZ480" s="279"/>
      <c r="DA480" s="279"/>
      <c r="DB480" s="279"/>
      <c r="DC480" s="279"/>
      <c r="DD480" s="279"/>
      <c r="DE480" s="279"/>
      <c r="DF480" s="279"/>
      <c r="DG480" s="279"/>
      <c r="DH480" s="279"/>
      <c r="DI480" s="279"/>
      <c r="DJ480" s="279"/>
      <c r="DK480" s="279"/>
      <c r="DL480" s="279"/>
      <c r="DM480" s="279"/>
      <c r="DN480" s="279"/>
      <c r="DO480" s="279"/>
      <c r="DP480" s="279"/>
      <c r="DQ480" s="279"/>
      <c r="DR480" s="279"/>
      <c r="DS480" s="279"/>
      <c r="DT480" s="279"/>
      <c r="DU480" s="279"/>
    </row>
    <row r="481" spans="39:125">
      <c r="AM481" s="288">
        <f t="shared" si="36"/>
        <v>0</v>
      </c>
      <c r="AN481" s="202" t="str">
        <f t="shared" si="35"/>
        <v>EMA--</v>
      </c>
      <c r="AO481" s="278"/>
      <c r="AP481" s="278"/>
      <c r="AQ481" s="278"/>
      <c r="AR481" s="278"/>
      <c r="AS481" s="278"/>
      <c r="AT481" s="278"/>
      <c r="AU481" s="278"/>
      <c r="AV481" s="278"/>
      <c r="AW481" s="278"/>
      <c r="AX481" s="278"/>
      <c r="AY481" s="278"/>
      <c r="AZ481" s="278"/>
      <c r="BA481" s="278"/>
      <c r="BB481" s="278"/>
      <c r="BC481" s="278"/>
      <c r="BD481" s="278"/>
      <c r="BE481" s="278"/>
      <c r="BF481" s="278"/>
      <c r="BG481" s="278"/>
      <c r="BH481" s="278"/>
      <c r="BI481" s="278"/>
      <c r="BJ481" s="278"/>
      <c r="BK481" s="278"/>
      <c r="BL481" s="278"/>
      <c r="BM481" s="278"/>
      <c r="BN481" s="278"/>
      <c r="BO481" s="278"/>
      <c r="BP481" s="278"/>
      <c r="BQ481" s="278"/>
      <c r="BR481" s="278"/>
      <c r="BS481" s="278"/>
      <c r="BT481" s="278"/>
      <c r="BU481" s="278"/>
      <c r="BV481" s="278"/>
      <c r="BW481" s="278"/>
      <c r="BX481" s="278"/>
      <c r="BY481" s="278"/>
      <c r="BZ481" s="278"/>
      <c r="CA481" s="278"/>
      <c r="CB481" s="278"/>
      <c r="CC481" s="278"/>
      <c r="CD481" s="278"/>
      <c r="CE481" s="278"/>
      <c r="CF481" s="278"/>
      <c r="CG481" s="278"/>
      <c r="CH481" s="278"/>
      <c r="CI481" s="278"/>
      <c r="CJ481" s="278"/>
      <c r="CK481" s="278"/>
      <c r="CL481" s="279"/>
      <c r="CM481" s="279"/>
      <c r="CN481" s="279"/>
      <c r="CO481" s="279"/>
      <c r="CP481" s="279"/>
      <c r="CQ481" s="279"/>
      <c r="CR481" s="279"/>
      <c r="CS481" s="279"/>
      <c r="CT481" s="279"/>
      <c r="CU481" s="279"/>
      <c r="CV481" s="279"/>
      <c r="CW481" s="279"/>
      <c r="CX481" s="279"/>
      <c r="CY481" s="279"/>
      <c r="CZ481" s="279"/>
      <c r="DA481" s="279"/>
      <c r="DB481" s="279"/>
      <c r="DC481" s="279"/>
      <c r="DD481" s="279"/>
      <c r="DE481" s="279"/>
      <c r="DF481" s="279"/>
      <c r="DG481" s="279"/>
      <c r="DH481" s="279"/>
      <c r="DI481" s="279"/>
      <c r="DJ481" s="279"/>
      <c r="DK481" s="279"/>
      <c r="DL481" s="279"/>
      <c r="DM481" s="279"/>
      <c r="DN481" s="279"/>
      <c r="DO481" s="279"/>
      <c r="DP481" s="279"/>
      <c r="DQ481" s="279"/>
      <c r="DR481" s="279"/>
      <c r="DS481" s="279"/>
      <c r="DT481" s="279"/>
      <c r="DU481" s="279"/>
    </row>
    <row r="482" spans="39:125">
      <c r="AM482" s="288">
        <f t="shared" si="36"/>
        <v>0</v>
      </c>
      <c r="AN482" s="202" t="str">
        <f t="shared" si="35"/>
        <v>EMA--</v>
      </c>
      <c r="AO482" s="278"/>
      <c r="AP482" s="278"/>
      <c r="AQ482" s="278"/>
      <c r="AR482" s="278"/>
      <c r="AS482" s="278"/>
      <c r="AT482" s="278"/>
      <c r="AU482" s="278"/>
      <c r="AV482" s="278"/>
      <c r="AW482" s="278"/>
      <c r="AX482" s="278"/>
      <c r="AY482" s="278"/>
      <c r="AZ482" s="278"/>
      <c r="BA482" s="278"/>
      <c r="BB482" s="278"/>
      <c r="BC482" s="278"/>
      <c r="BD482" s="278"/>
      <c r="BE482" s="278"/>
      <c r="BF482" s="278"/>
      <c r="BG482" s="278"/>
      <c r="BH482" s="278"/>
      <c r="BI482" s="278"/>
      <c r="BJ482" s="278"/>
      <c r="BK482" s="278"/>
      <c r="BL482" s="278"/>
      <c r="BM482" s="278"/>
      <c r="BN482" s="278"/>
      <c r="BO482" s="278"/>
      <c r="BP482" s="278"/>
      <c r="BQ482" s="278"/>
      <c r="BR482" s="278"/>
      <c r="BS482" s="278"/>
      <c r="BT482" s="278"/>
      <c r="BU482" s="278"/>
      <c r="BV482" s="278"/>
      <c r="BW482" s="278"/>
      <c r="BX482" s="278"/>
      <c r="BY482" s="278"/>
      <c r="BZ482" s="278"/>
      <c r="CA482" s="278"/>
      <c r="CB482" s="278"/>
      <c r="CC482" s="278"/>
      <c r="CD482" s="278"/>
      <c r="CE482" s="278"/>
      <c r="CF482" s="278"/>
      <c r="CG482" s="278"/>
      <c r="CH482" s="278"/>
      <c r="CI482" s="278"/>
      <c r="CJ482" s="278"/>
      <c r="CK482" s="278"/>
      <c r="CL482" s="279"/>
      <c r="CM482" s="279"/>
      <c r="CN482" s="279"/>
      <c r="CO482" s="279"/>
      <c r="CP482" s="279"/>
      <c r="CQ482" s="279"/>
      <c r="CR482" s="279"/>
      <c r="CS482" s="279"/>
      <c r="CT482" s="279"/>
      <c r="CU482" s="279"/>
      <c r="CV482" s="279"/>
      <c r="CW482" s="279"/>
      <c r="CX482" s="279"/>
      <c r="CY482" s="279"/>
      <c r="CZ482" s="279"/>
      <c r="DA482" s="279"/>
      <c r="DB482" s="279"/>
      <c r="DC482" s="279"/>
      <c r="DD482" s="279"/>
      <c r="DE482" s="279"/>
      <c r="DF482" s="279"/>
      <c r="DG482" s="279"/>
      <c r="DH482" s="279"/>
      <c r="DI482" s="279"/>
      <c r="DJ482" s="279"/>
      <c r="DK482" s="279"/>
      <c r="DL482" s="279"/>
      <c r="DM482" s="279"/>
      <c r="DN482" s="279"/>
      <c r="DO482" s="279"/>
      <c r="DP482" s="279"/>
      <c r="DQ482" s="279"/>
      <c r="DR482" s="279"/>
      <c r="DS482" s="279"/>
      <c r="DT482" s="279"/>
      <c r="DU482" s="279"/>
    </row>
    <row r="483" spans="39:125">
      <c r="AM483" s="288">
        <f t="shared" si="36"/>
        <v>0</v>
      </c>
      <c r="AN483" s="202" t="str">
        <f t="shared" si="35"/>
        <v>EMA--</v>
      </c>
      <c r="AO483" s="278"/>
      <c r="AP483" s="278"/>
      <c r="AQ483" s="278"/>
      <c r="AR483" s="278"/>
      <c r="AS483" s="278"/>
      <c r="AT483" s="278"/>
      <c r="AU483" s="278"/>
      <c r="AV483" s="278"/>
      <c r="AW483" s="278"/>
      <c r="AX483" s="278"/>
      <c r="AY483" s="278"/>
      <c r="AZ483" s="278"/>
      <c r="BA483" s="278"/>
      <c r="BB483" s="278"/>
      <c r="BC483" s="278"/>
      <c r="BD483" s="278"/>
      <c r="BE483" s="278"/>
      <c r="BF483" s="278"/>
      <c r="BG483" s="278"/>
      <c r="BH483" s="278"/>
      <c r="BI483" s="278"/>
      <c r="BJ483" s="278"/>
      <c r="BK483" s="278"/>
      <c r="BL483" s="278"/>
      <c r="BM483" s="278"/>
      <c r="BN483" s="278"/>
      <c r="BO483" s="278"/>
      <c r="BP483" s="278"/>
      <c r="BQ483" s="278"/>
      <c r="BR483" s="278"/>
      <c r="BS483" s="278"/>
      <c r="BT483" s="278"/>
      <c r="BU483" s="278"/>
      <c r="BV483" s="278"/>
      <c r="BW483" s="278"/>
      <c r="BX483" s="278"/>
      <c r="BY483" s="278"/>
      <c r="BZ483" s="278"/>
      <c r="CA483" s="278"/>
      <c r="CB483" s="278"/>
      <c r="CC483" s="278"/>
      <c r="CD483" s="278"/>
      <c r="CE483" s="278"/>
      <c r="CF483" s="278"/>
      <c r="CG483" s="278"/>
      <c r="CH483" s="278"/>
      <c r="CI483" s="278"/>
      <c r="CJ483" s="278"/>
      <c r="CK483" s="278"/>
      <c r="CL483" s="279"/>
      <c r="CM483" s="279"/>
      <c r="CN483" s="279"/>
      <c r="CO483" s="279"/>
      <c r="CP483" s="279"/>
      <c r="CQ483" s="279"/>
      <c r="CR483" s="279"/>
      <c r="CS483" s="279"/>
      <c r="CT483" s="279"/>
      <c r="CU483" s="279"/>
      <c r="CV483" s="279"/>
      <c r="CW483" s="279"/>
      <c r="CX483" s="279"/>
      <c r="CY483" s="279"/>
      <c r="CZ483" s="279"/>
      <c r="DA483" s="279"/>
      <c r="DB483" s="279"/>
      <c r="DC483" s="279"/>
      <c r="DD483" s="279"/>
      <c r="DE483" s="279"/>
      <c r="DF483" s="279"/>
      <c r="DG483" s="279"/>
      <c r="DH483" s="279"/>
      <c r="DI483" s="279"/>
      <c r="DJ483" s="279"/>
      <c r="DK483" s="279"/>
      <c r="DL483" s="279"/>
      <c r="DM483" s="279"/>
      <c r="DN483" s="279"/>
      <c r="DO483" s="279"/>
      <c r="DP483" s="279"/>
      <c r="DQ483" s="279"/>
      <c r="DR483" s="279"/>
      <c r="DS483" s="279"/>
      <c r="DT483" s="279"/>
      <c r="DU483" s="279"/>
    </row>
    <row r="484" spans="39:125">
      <c r="AM484" s="288">
        <f t="shared" si="36"/>
        <v>0</v>
      </c>
      <c r="AN484" s="202" t="str">
        <f t="shared" si="35"/>
        <v>EMA--</v>
      </c>
      <c r="AO484" s="278"/>
      <c r="AP484" s="278"/>
      <c r="AQ484" s="278"/>
      <c r="AR484" s="278"/>
      <c r="AS484" s="278"/>
      <c r="AT484" s="278"/>
      <c r="AU484" s="278"/>
      <c r="AV484" s="278"/>
      <c r="AW484" s="278"/>
      <c r="AX484" s="278"/>
      <c r="AY484" s="278"/>
      <c r="AZ484" s="278"/>
      <c r="BA484" s="278"/>
      <c r="BB484" s="278"/>
      <c r="BC484" s="278"/>
      <c r="BD484" s="278"/>
      <c r="BE484" s="278"/>
      <c r="BF484" s="278"/>
      <c r="BG484" s="278"/>
      <c r="BH484" s="278"/>
      <c r="BI484" s="278"/>
      <c r="BJ484" s="278"/>
      <c r="BK484" s="278"/>
      <c r="BL484" s="278"/>
      <c r="BM484" s="278"/>
      <c r="BN484" s="278"/>
      <c r="BO484" s="278"/>
      <c r="BP484" s="278"/>
      <c r="BQ484" s="278"/>
      <c r="BR484" s="278"/>
      <c r="BS484" s="278"/>
      <c r="BT484" s="278"/>
      <c r="BU484" s="278"/>
      <c r="BV484" s="278"/>
      <c r="BW484" s="278"/>
      <c r="BX484" s="278"/>
      <c r="BY484" s="278"/>
      <c r="BZ484" s="278"/>
      <c r="CA484" s="278"/>
      <c r="CB484" s="278"/>
      <c r="CC484" s="278"/>
      <c r="CD484" s="278"/>
      <c r="CE484" s="278"/>
      <c r="CF484" s="278"/>
      <c r="CG484" s="278"/>
      <c r="CH484" s="278"/>
      <c r="CI484" s="278"/>
      <c r="CJ484" s="278"/>
      <c r="CK484" s="278"/>
      <c r="CL484" s="279"/>
      <c r="CM484" s="279"/>
      <c r="CN484" s="279"/>
      <c r="CO484" s="279"/>
      <c r="CP484" s="279"/>
      <c r="CQ484" s="279"/>
      <c r="CR484" s="279"/>
      <c r="CS484" s="279"/>
      <c r="CT484" s="279"/>
      <c r="CU484" s="279"/>
      <c r="CV484" s="279"/>
      <c r="CW484" s="279"/>
      <c r="CX484" s="279"/>
      <c r="CY484" s="279"/>
      <c r="CZ484" s="279"/>
      <c r="DA484" s="279"/>
      <c r="DB484" s="279"/>
      <c r="DC484" s="279"/>
      <c r="DD484" s="279"/>
      <c r="DE484" s="279"/>
      <c r="DF484" s="279"/>
      <c r="DG484" s="279"/>
      <c r="DH484" s="279"/>
      <c r="DI484" s="279"/>
      <c r="DJ484" s="279"/>
      <c r="DK484" s="279"/>
      <c r="DL484" s="279"/>
      <c r="DM484" s="279"/>
      <c r="DN484" s="279"/>
      <c r="DO484" s="279"/>
      <c r="DP484" s="279"/>
      <c r="DQ484" s="279"/>
      <c r="DR484" s="279"/>
      <c r="DS484" s="279"/>
      <c r="DT484" s="279"/>
      <c r="DU484" s="279"/>
    </row>
    <row r="485" spans="39:125">
      <c r="AM485" s="288">
        <f t="shared" si="36"/>
        <v>0</v>
      </c>
      <c r="AN485" s="202" t="str">
        <f t="shared" si="35"/>
        <v>EMA--</v>
      </c>
      <c r="AO485" s="278"/>
      <c r="AP485" s="278"/>
      <c r="AQ485" s="278"/>
      <c r="AR485" s="278"/>
      <c r="AS485" s="278"/>
      <c r="AT485" s="278"/>
      <c r="AU485" s="278"/>
      <c r="AV485" s="278"/>
      <c r="AW485" s="278"/>
      <c r="AX485" s="278"/>
      <c r="AY485" s="278"/>
      <c r="AZ485" s="278"/>
      <c r="BA485" s="278"/>
      <c r="BB485" s="278"/>
      <c r="BC485" s="278"/>
      <c r="BD485" s="278"/>
      <c r="BE485" s="278"/>
      <c r="BF485" s="278"/>
      <c r="BG485" s="278"/>
      <c r="BH485" s="278"/>
      <c r="BI485" s="278"/>
      <c r="BJ485" s="278"/>
      <c r="BK485" s="278"/>
      <c r="BL485" s="278"/>
      <c r="BM485" s="278"/>
      <c r="BN485" s="278"/>
      <c r="BO485" s="278"/>
      <c r="BP485" s="278"/>
      <c r="BQ485" s="278"/>
      <c r="BR485" s="278"/>
      <c r="BS485" s="278"/>
      <c r="BT485" s="278"/>
      <c r="BU485" s="278"/>
      <c r="BV485" s="278"/>
      <c r="BW485" s="278"/>
      <c r="BX485" s="278"/>
      <c r="BY485" s="278"/>
      <c r="BZ485" s="278"/>
      <c r="CA485" s="278"/>
      <c r="CB485" s="278"/>
      <c r="CC485" s="278"/>
      <c r="CD485" s="278"/>
      <c r="CE485" s="278"/>
      <c r="CF485" s="278"/>
      <c r="CG485" s="278"/>
      <c r="CH485" s="278"/>
      <c r="CI485" s="278"/>
      <c r="CJ485" s="278"/>
      <c r="CK485" s="278"/>
      <c r="CL485" s="279"/>
      <c r="CM485" s="279"/>
      <c r="CN485" s="279"/>
      <c r="CO485" s="279"/>
      <c r="CP485" s="279"/>
      <c r="CQ485" s="279"/>
      <c r="CR485" s="279"/>
      <c r="CS485" s="279"/>
      <c r="CT485" s="279"/>
      <c r="CU485" s="279"/>
      <c r="CV485" s="279"/>
      <c r="CW485" s="279"/>
      <c r="CX485" s="279"/>
      <c r="CY485" s="279"/>
      <c r="CZ485" s="279"/>
      <c r="DA485" s="279"/>
      <c r="DB485" s="279"/>
      <c r="DC485" s="279"/>
      <c r="DD485" s="279"/>
      <c r="DE485" s="279"/>
      <c r="DF485" s="279"/>
      <c r="DG485" s="279"/>
      <c r="DH485" s="279"/>
      <c r="DI485" s="279"/>
      <c r="DJ485" s="279"/>
      <c r="DK485" s="279"/>
      <c r="DL485" s="279"/>
      <c r="DM485" s="279"/>
      <c r="DN485" s="279"/>
      <c r="DO485" s="279"/>
      <c r="DP485" s="279"/>
      <c r="DQ485" s="279"/>
      <c r="DR485" s="279"/>
      <c r="DS485" s="279"/>
      <c r="DT485" s="279"/>
      <c r="DU485" s="279"/>
    </row>
    <row r="486" spans="39:125">
      <c r="AM486" s="288">
        <f t="shared" si="36"/>
        <v>0</v>
      </c>
      <c r="AN486" s="202" t="str">
        <f t="shared" si="35"/>
        <v>EMA--</v>
      </c>
      <c r="AO486" s="278"/>
      <c r="AP486" s="278"/>
      <c r="AQ486" s="278"/>
      <c r="AR486" s="278"/>
      <c r="AS486" s="278"/>
      <c r="AT486" s="278"/>
      <c r="AU486" s="278"/>
      <c r="AV486" s="278"/>
      <c r="AW486" s="278"/>
      <c r="AX486" s="278"/>
      <c r="AY486" s="278"/>
      <c r="AZ486" s="278"/>
      <c r="BA486" s="278"/>
      <c r="BB486" s="278"/>
      <c r="BC486" s="278"/>
      <c r="BD486" s="278"/>
      <c r="BE486" s="278"/>
      <c r="BF486" s="278"/>
      <c r="BG486" s="278"/>
      <c r="BH486" s="278"/>
      <c r="BI486" s="278"/>
      <c r="BJ486" s="278"/>
      <c r="BK486" s="278"/>
      <c r="BL486" s="278"/>
      <c r="BM486" s="278"/>
      <c r="BN486" s="278"/>
      <c r="BO486" s="278"/>
      <c r="BP486" s="278"/>
      <c r="BQ486" s="278"/>
      <c r="BR486" s="278"/>
      <c r="BS486" s="278"/>
      <c r="BT486" s="278"/>
      <c r="BU486" s="278"/>
      <c r="BV486" s="278"/>
      <c r="BW486" s="278"/>
      <c r="BX486" s="278"/>
      <c r="BY486" s="278"/>
      <c r="BZ486" s="278"/>
      <c r="CA486" s="278"/>
      <c r="CB486" s="278"/>
      <c r="CC486" s="278"/>
      <c r="CD486" s="278"/>
      <c r="CE486" s="278"/>
      <c r="CF486" s="278"/>
      <c r="CG486" s="278"/>
      <c r="CH486" s="278"/>
      <c r="CI486" s="278"/>
      <c r="CJ486" s="278"/>
      <c r="CK486" s="278"/>
      <c r="CL486" s="279"/>
      <c r="CM486" s="279"/>
      <c r="CN486" s="279"/>
      <c r="CO486" s="279"/>
      <c r="CP486" s="279"/>
      <c r="CQ486" s="279"/>
      <c r="CR486" s="279"/>
      <c r="CS486" s="279"/>
      <c r="CT486" s="279"/>
      <c r="CU486" s="279"/>
      <c r="CV486" s="279"/>
      <c r="CW486" s="279"/>
      <c r="CX486" s="279"/>
      <c r="CY486" s="279"/>
      <c r="CZ486" s="279"/>
      <c r="DA486" s="279"/>
      <c r="DB486" s="279"/>
      <c r="DC486" s="279"/>
      <c r="DD486" s="279"/>
      <c r="DE486" s="279"/>
      <c r="DF486" s="279"/>
      <c r="DG486" s="279"/>
      <c r="DH486" s="279"/>
      <c r="DI486" s="279"/>
      <c r="DJ486" s="279"/>
      <c r="DK486" s="279"/>
      <c r="DL486" s="279"/>
      <c r="DM486" s="279"/>
      <c r="DN486" s="279"/>
      <c r="DO486" s="279"/>
      <c r="DP486" s="279"/>
      <c r="DQ486" s="279"/>
      <c r="DR486" s="279"/>
      <c r="DS486" s="279"/>
      <c r="DT486" s="279"/>
      <c r="DU486" s="279"/>
    </row>
    <row r="487" spans="39:125">
      <c r="AM487" s="288">
        <f t="shared" si="36"/>
        <v>0</v>
      </c>
      <c r="AN487" s="202" t="str">
        <f t="shared" si="35"/>
        <v>EMA--</v>
      </c>
      <c r="AO487" s="278"/>
      <c r="AP487" s="278"/>
      <c r="AQ487" s="278"/>
      <c r="AR487" s="278"/>
      <c r="AS487" s="278"/>
      <c r="AT487" s="278"/>
      <c r="AU487" s="278"/>
      <c r="AV487" s="278"/>
      <c r="AW487" s="278"/>
      <c r="AX487" s="278"/>
      <c r="AY487" s="278"/>
      <c r="AZ487" s="278"/>
      <c r="BA487" s="278"/>
      <c r="BB487" s="278"/>
      <c r="BC487" s="278"/>
      <c r="BD487" s="278"/>
      <c r="BE487" s="278"/>
      <c r="BF487" s="278"/>
      <c r="BG487" s="278"/>
      <c r="BH487" s="278"/>
      <c r="BI487" s="278"/>
      <c r="BJ487" s="278"/>
      <c r="BK487" s="278"/>
      <c r="BL487" s="278"/>
      <c r="BM487" s="278"/>
      <c r="BN487" s="278"/>
      <c r="BO487" s="278"/>
      <c r="BP487" s="278"/>
      <c r="BQ487" s="278"/>
      <c r="BR487" s="278"/>
      <c r="BS487" s="278"/>
      <c r="BT487" s="278"/>
      <c r="BU487" s="278"/>
      <c r="BV487" s="278"/>
      <c r="BW487" s="278"/>
      <c r="BX487" s="278"/>
      <c r="BY487" s="278"/>
      <c r="BZ487" s="278"/>
      <c r="CA487" s="278"/>
      <c r="CB487" s="278"/>
      <c r="CC487" s="278"/>
      <c r="CD487" s="278"/>
      <c r="CE487" s="278"/>
      <c r="CF487" s="278"/>
      <c r="CG487" s="278"/>
      <c r="CH487" s="278"/>
      <c r="CI487" s="278"/>
      <c r="CJ487" s="278"/>
      <c r="CK487" s="278"/>
      <c r="CL487" s="279"/>
      <c r="CM487" s="279"/>
      <c r="CN487" s="279"/>
      <c r="CO487" s="279"/>
      <c r="CP487" s="279"/>
      <c r="CQ487" s="279"/>
      <c r="CR487" s="279"/>
      <c r="CS487" s="279"/>
      <c r="CT487" s="279"/>
      <c r="CU487" s="279"/>
      <c r="CV487" s="279"/>
      <c r="CW487" s="279"/>
      <c r="CX487" s="279"/>
      <c r="CY487" s="279"/>
      <c r="CZ487" s="279"/>
      <c r="DA487" s="279"/>
      <c r="DB487" s="279"/>
      <c r="DC487" s="279"/>
      <c r="DD487" s="279"/>
      <c r="DE487" s="279"/>
      <c r="DF487" s="279"/>
      <c r="DG487" s="279"/>
      <c r="DH487" s="279"/>
      <c r="DI487" s="279"/>
      <c r="DJ487" s="279"/>
      <c r="DK487" s="279"/>
      <c r="DL487" s="279"/>
      <c r="DM487" s="279"/>
      <c r="DN487" s="279"/>
      <c r="DO487" s="279"/>
      <c r="DP487" s="279"/>
      <c r="DQ487" s="279"/>
      <c r="DR487" s="279"/>
      <c r="DS487" s="279"/>
      <c r="DT487" s="279"/>
      <c r="DU487" s="279"/>
    </row>
    <row r="488" spans="39:125">
      <c r="AM488" s="288">
        <f t="shared" si="36"/>
        <v>0</v>
      </c>
      <c r="AN488" s="202" t="str">
        <f t="shared" si="35"/>
        <v>EMA--</v>
      </c>
      <c r="AO488" s="278"/>
      <c r="AP488" s="278"/>
      <c r="AQ488" s="278"/>
      <c r="AR488" s="278"/>
      <c r="AS488" s="278"/>
      <c r="AT488" s="278"/>
      <c r="AU488" s="278"/>
      <c r="AV488" s="278"/>
      <c r="AW488" s="278"/>
      <c r="AX488" s="278"/>
      <c r="AY488" s="278"/>
      <c r="AZ488" s="278"/>
      <c r="BA488" s="278"/>
      <c r="BB488" s="278"/>
      <c r="BC488" s="278"/>
      <c r="BD488" s="278"/>
      <c r="BE488" s="278"/>
      <c r="BF488" s="278"/>
      <c r="BG488" s="278"/>
      <c r="BH488" s="278"/>
      <c r="BI488" s="278"/>
      <c r="BJ488" s="278"/>
      <c r="BK488" s="278"/>
      <c r="BL488" s="278"/>
      <c r="BM488" s="278"/>
      <c r="BN488" s="278"/>
      <c r="BO488" s="278"/>
      <c r="BP488" s="278"/>
      <c r="BQ488" s="278"/>
      <c r="BR488" s="278"/>
      <c r="BS488" s="278"/>
      <c r="BT488" s="278"/>
      <c r="BU488" s="278"/>
      <c r="BV488" s="278"/>
      <c r="BW488" s="278"/>
      <c r="BX488" s="278"/>
      <c r="BY488" s="278"/>
      <c r="BZ488" s="278"/>
      <c r="CA488" s="278"/>
      <c r="CB488" s="278"/>
      <c r="CC488" s="278"/>
      <c r="CD488" s="278"/>
      <c r="CE488" s="278"/>
      <c r="CF488" s="278"/>
      <c r="CG488" s="278"/>
      <c r="CH488" s="278"/>
      <c r="CI488" s="278"/>
      <c r="CJ488" s="278"/>
      <c r="CK488" s="278"/>
      <c r="CL488" s="279"/>
      <c r="CM488" s="279"/>
      <c r="CN488" s="279"/>
      <c r="CO488" s="279"/>
      <c r="CP488" s="279"/>
      <c r="CQ488" s="279"/>
      <c r="CR488" s="279"/>
      <c r="CS488" s="279"/>
      <c r="CT488" s="279"/>
      <c r="CU488" s="279"/>
      <c r="CV488" s="279"/>
      <c r="CW488" s="279"/>
      <c r="CX488" s="279"/>
      <c r="CY488" s="279"/>
      <c r="CZ488" s="279"/>
      <c r="DA488" s="279"/>
      <c r="DB488" s="279"/>
      <c r="DC488" s="279"/>
      <c r="DD488" s="279"/>
      <c r="DE488" s="279"/>
      <c r="DF488" s="279"/>
      <c r="DG488" s="279"/>
      <c r="DH488" s="279"/>
      <c r="DI488" s="279"/>
      <c r="DJ488" s="279"/>
      <c r="DK488" s="279"/>
      <c r="DL488" s="279"/>
      <c r="DM488" s="279"/>
      <c r="DN488" s="279"/>
      <c r="DO488" s="279"/>
      <c r="DP488" s="279"/>
      <c r="DQ488" s="279"/>
      <c r="DR488" s="279"/>
      <c r="DS488" s="279"/>
      <c r="DT488" s="279"/>
      <c r="DU488" s="279"/>
    </row>
    <row r="489" spans="39:125">
      <c r="AM489" s="288">
        <f t="shared" si="36"/>
        <v>0</v>
      </c>
      <c r="AN489" s="202" t="str">
        <f t="shared" si="35"/>
        <v>EMA--</v>
      </c>
      <c r="AO489" s="278"/>
      <c r="AP489" s="278"/>
      <c r="AQ489" s="278"/>
      <c r="AR489" s="278"/>
      <c r="AS489" s="278"/>
      <c r="AT489" s="278"/>
      <c r="AU489" s="278"/>
      <c r="AV489" s="278"/>
      <c r="AW489" s="278"/>
      <c r="AX489" s="278"/>
      <c r="AY489" s="278"/>
      <c r="AZ489" s="278"/>
      <c r="BA489" s="278"/>
      <c r="BB489" s="278"/>
      <c r="BC489" s="278"/>
      <c r="BD489" s="278"/>
      <c r="BE489" s="278"/>
      <c r="BF489" s="278"/>
      <c r="BG489" s="278"/>
      <c r="BH489" s="278"/>
      <c r="BI489" s="278"/>
      <c r="BJ489" s="278"/>
      <c r="BK489" s="278"/>
      <c r="BL489" s="278"/>
      <c r="BM489" s="278"/>
      <c r="BN489" s="278"/>
      <c r="BO489" s="278"/>
      <c r="BP489" s="278"/>
      <c r="BQ489" s="278"/>
      <c r="BR489" s="278"/>
      <c r="BS489" s="278"/>
      <c r="BT489" s="278"/>
      <c r="BU489" s="278"/>
      <c r="BV489" s="278"/>
      <c r="BW489" s="278"/>
      <c r="BX489" s="278"/>
      <c r="BY489" s="278"/>
      <c r="BZ489" s="278"/>
      <c r="CA489" s="278"/>
      <c r="CB489" s="278"/>
      <c r="CC489" s="278"/>
      <c r="CD489" s="278"/>
      <c r="CE489" s="278"/>
      <c r="CF489" s="278"/>
      <c r="CG489" s="278"/>
      <c r="CH489" s="278"/>
      <c r="CI489" s="278"/>
      <c r="CJ489" s="278"/>
      <c r="CK489" s="278"/>
      <c r="CL489" s="279"/>
      <c r="CM489" s="279"/>
      <c r="CN489" s="279"/>
      <c r="CO489" s="279"/>
      <c r="CP489" s="279"/>
      <c r="CQ489" s="279"/>
      <c r="CR489" s="279"/>
      <c r="CS489" s="279"/>
      <c r="CT489" s="279"/>
      <c r="CU489" s="279"/>
      <c r="CV489" s="279"/>
      <c r="CW489" s="279"/>
      <c r="CX489" s="279"/>
      <c r="CY489" s="279"/>
      <c r="CZ489" s="279"/>
      <c r="DA489" s="279"/>
      <c r="DB489" s="279"/>
      <c r="DC489" s="279"/>
      <c r="DD489" s="279"/>
      <c r="DE489" s="279"/>
      <c r="DF489" s="279"/>
      <c r="DG489" s="279"/>
      <c r="DH489" s="279"/>
      <c r="DI489" s="279"/>
      <c r="DJ489" s="279"/>
      <c r="DK489" s="279"/>
      <c r="DL489" s="279"/>
      <c r="DM489" s="279"/>
      <c r="DN489" s="279"/>
      <c r="DO489" s="279"/>
      <c r="DP489" s="279"/>
      <c r="DQ489" s="279"/>
      <c r="DR489" s="279"/>
      <c r="DS489" s="279"/>
      <c r="DT489" s="279"/>
      <c r="DU489" s="279"/>
    </row>
    <row r="490" spans="39:125">
      <c r="AM490" s="288">
        <f t="shared" si="36"/>
        <v>0</v>
      </c>
      <c r="AN490" s="202" t="str">
        <f t="shared" si="35"/>
        <v>EMA--</v>
      </c>
      <c r="AO490" s="278"/>
      <c r="AP490" s="278"/>
      <c r="AQ490" s="278"/>
      <c r="AR490" s="278"/>
      <c r="AS490" s="278"/>
      <c r="AT490" s="278"/>
      <c r="AU490" s="278"/>
      <c r="AV490" s="278"/>
      <c r="AW490" s="278"/>
      <c r="AX490" s="278"/>
      <c r="AY490" s="278"/>
      <c r="AZ490" s="278"/>
      <c r="BA490" s="278"/>
      <c r="BB490" s="278"/>
      <c r="BC490" s="278"/>
      <c r="BD490" s="278"/>
      <c r="BE490" s="278"/>
      <c r="BF490" s="278"/>
      <c r="BG490" s="278"/>
      <c r="BH490" s="278"/>
      <c r="BI490" s="278"/>
      <c r="BJ490" s="278"/>
      <c r="BK490" s="278"/>
      <c r="BL490" s="278"/>
      <c r="BM490" s="278"/>
      <c r="BN490" s="278"/>
      <c r="BO490" s="278"/>
      <c r="BP490" s="278"/>
      <c r="BQ490" s="278"/>
      <c r="BR490" s="278"/>
      <c r="BS490" s="278"/>
      <c r="BT490" s="278"/>
      <c r="BU490" s="278"/>
      <c r="BV490" s="278"/>
      <c r="BW490" s="278"/>
      <c r="BX490" s="278"/>
      <c r="BY490" s="278"/>
      <c r="BZ490" s="278"/>
      <c r="CA490" s="278"/>
      <c r="CB490" s="278"/>
      <c r="CC490" s="278"/>
      <c r="CD490" s="278"/>
      <c r="CE490" s="278"/>
      <c r="CF490" s="278"/>
      <c r="CG490" s="278"/>
      <c r="CH490" s="278"/>
      <c r="CI490" s="278"/>
      <c r="CJ490" s="278"/>
      <c r="CK490" s="278"/>
      <c r="CL490" s="279"/>
      <c r="CM490" s="279"/>
      <c r="CN490" s="279"/>
      <c r="CO490" s="279"/>
      <c r="CP490" s="279"/>
      <c r="CQ490" s="279"/>
      <c r="CR490" s="279"/>
      <c r="CS490" s="279"/>
      <c r="CT490" s="279"/>
      <c r="CU490" s="279"/>
      <c r="CV490" s="279"/>
      <c r="CW490" s="279"/>
      <c r="CX490" s="279"/>
      <c r="CY490" s="279"/>
      <c r="CZ490" s="279"/>
      <c r="DA490" s="279"/>
      <c r="DB490" s="279"/>
      <c r="DC490" s="279"/>
      <c r="DD490" s="279"/>
      <c r="DE490" s="279"/>
      <c r="DF490" s="279"/>
      <c r="DG490" s="279"/>
      <c r="DH490" s="279"/>
      <c r="DI490" s="279"/>
      <c r="DJ490" s="279"/>
      <c r="DK490" s="279"/>
      <c r="DL490" s="279"/>
      <c r="DM490" s="279"/>
      <c r="DN490" s="279"/>
      <c r="DO490" s="279"/>
      <c r="DP490" s="279"/>
      <c r="DQ490" s="279"/>
      <c r="DR490" s="279"/>
      <c r="DS490" s="279"/>
      <c r="DT490" s="279"/>
      <c r="DU490" s="279"/>
    </row>
    <row r="491" spans="39:125">
      <c r="AM491" s="288">
        <f t="shared" si="36"/>
        <v>0</v>
      </c>
      <c r="AN491" s="202" t="str">
        <f t="shared" si="35"/>
        <v>EMA--</v>
      </c>
      <c r="AO491" s="278"/>
      <c r="AP491" s="278"/>
      <c r="AQ491" s="278"/>
      <c r="AR491" s="278"/>
      <c r="AS491" s="278"/>
      <c r="AT491" s="278"/>
      <c r="AU491" s="278"/>
      <c r="AV491" s="278"/>
      <c r="AW491" s="278"/>
      <c r="AX491" s="278"/>
      <c r="AY491" s="278"/>
      <c r="AZ491" s="278"/>
      <c r="BA491" s="278"/>
      <c r="BB491" s="278"/>
      <c r="BC491" s="278"/>
      <c r="BD491" s="278"/>
      <c r="BE491" s="278"/>
      <c r="BF491" s="278"/>
      <c r="BG491" s="278"/>
      <c r="BH491" s="278"/>
      <c r="BI491" s="278"/>
      <c r="BJ491" s="278"/>
      <c r="BK491" s="278"/>
      <c r="BL491" s="278"/>
      <c r="BM491" s="278"/>
      <c r="BN491" s="278"/>
      <c r="BO491" s="278"/>
      <c r="BP491" s="278"/>
      <c r="BQ491" s="278"/>
      <c r="BR491" s="278"/>
      <c r="BS491" s="278"/>
      <c r="BT491" s="278"/>
      <c r="BU491" s="278"/>
      <c r="BV491" s="278"/>
      <c r="BW491" s="278"/>
      <c r="BX491" s="278"/>
      <c r="BY491" s="278"/>
      <c r="BZ491" s="278"/>
      <c r="CA491" s="278"/>
      <c r="CB491" s="278"/>
      <c r="CC491" s="278"/>
      <c r="CD491" s="278"/>
      <c r="CE491" s="278"/>
      <c r="CF491" s="278"/>
      <c r="CG491" s="278"/>
      <c r="CH491" s="278"/>
      <c r="CI491" s="278"/>
      <c r="CJ491" s="278"/>
      <c r="CK491" s="278"/>
      <c r="CL491" s="279"/>
      <c r="CM491" s="279"/>
      <c r="CN491" s="279"/>
      <c r="CO491" s="279"/>
      <c r="CP491" s="279"/>
      <c r="CQ491" s="279"/>
      <c r="CR491" s="279"/>
      <c r="CS491" s="279"/>
      <c r="CT491" s="279"/>
      <c r="CU491" s="279"/>
      <c r="CV491" s="279"/>
      <c r="CW491" s="279"/>
      <c r="CX491" s="279"/>
      <c r="CY491" s="279"/>
      <c r="CZ491" s="279"/>
      <c r="DA491" s="279"/>
      <c r="DB491" s="279"/>
      <c r="DC491" s="279"/>
      <c r="DD491" s="279"/>
      <c r="DE491" s="279"/>
      <c r="DF491" s="279"/>
      <c r="DG491" s="279"/>
      <c r="DH491" s="279"/>
      <c r="DI491" s="279"/>
      <c r="DJ491" s="279"/>
      <c r="DK491" s="279"/>
      <c r="DL491" s="279"/>
      <c r="DM491" s="279"/>
      <c r="DN491" s="279"/>
      <c r="DO491" s="279"/>
      <c r="DP491" s="279"/>
      <c r="DQ491" s="279"/>
      <c r="DR491" s="279"/>
      <c r="DS491" s="279"/>
      <c r="DT491" s="279"/>
      <c r="DU491" s="279"/>
    </row>
    <row r="492" spans="39:125">
      <c r="AM492" s="288">
        <f t="shared" si="36"/>
        <v>0</v>
      </c>
      <c r="AN492" s="202" t="str">
        <f t="shared" si="35"/>
        <v>EMA--</v>
      </c>
      <c r="AO492" s="278"/>
      <c r="AP492" s="278"/>
      <c r="AQ492" s="278"/>
      <c r="AR492" s="278"/>
      <c r="AS492" s="278"/>
      <c r="AT492" s="278"/>
      <c r="AU492" s="278"/>
      <c r="AV492" s="278"/>
      <c r="AW492" s="278"/>
      <c r="AX492" s="278"/>
      <c r="AY492" s="278"/>
      <c r="AZ492" s="278"/>
      <c r="BA492" s="278"/>
      <c r="BB492" s="278"/>
      <c r="BC492" s="278"/>
      <c r="BD492" s="278"/>
      <c r="BE492" s="278"/>
      <c r="BF492" s="278"/>
      <c r="BG492" s="278"/>
      <c r="BH492" s="278"/>
      <c r="BI492" s="278"/>
      <c r="BJ492" s="278"/>
      <c r="BK492" s="278"/>
      <c r="BL492" s="278"/>
      <c r="BM492" s="278"/>
      <c r="BN492" s="278"/>
      <c r="BO492" s="278"/>
      <c r="BP492" s="278"/>
      <c r="BQ492" s="278"/>
      <c r="BR492" s="278"/>
      <c r="BS492" s="278"/>
      <c r="BT492" s="278"/>
      <c r="BU492" s="278"/>
      <c r="BV492" s="278"/>
      <c r="BW492" s="278"/>
      <c r="BX492" s="278"/>
      <c r="BY492" s="278"/>
      <c r="BZ492" s="278"/>
      <c r="CA492" s="278"/>
      <c r="CB492" s="278"/>
      <c r="CC492" s="278"/>
      <c r="CD492" s="278"/>
      <c r="CE492" s="278"/>
      <c r="CF492" s="278"/>
      <c r="CG492" s="278"/>
      <c r="CH492" s="278"/>
      <c r="CI492" s="278"/>
      <c r="CJ492" s="278"/>
      <c r="CK492" s="278"/>
      <c r="CL492" s="279"/>
      <c r="CM492" s="279"/>
      <c r="CN492" s="279"/>
      <c r="CO492" s="279"/>
      <c r="CP492" s="279"/>
      <c r="CQ492" s="279"/>
      <c r="CR492" s="279"/>
      <c r="CS492" s="279"/>
      <c r="CT492" s="279"/>
      <c r="CU492" s="279"/>
      <c r="CV492" s="279"/>
      <c r="CW492" s="279"/>
      <c r="CX492" s="279"/>
      <c r="CY492" s="279"/>
      <c r="CZ492" s="279"/>
      <c r="DA492" s="279"/>
      <c r="DB492" s="279"/>
      <c r="DC492" s="279"/>
      <c r="DD492" s="279"/>
      <c r="DE492" s="279"/>
      <c r="DF492" s="279"/>
      <c r="DG492" s="279"/>
      <c r="DH492" s="279"/>
      <c r="DI492" s="279"/>
      <c r="DJ492" s="279"/>
      <c r="DK492" s="279"/>
      <c r="DL492" s="279"/>
      <c r="DM492" s="279"/>
      <c r="DN492" s="279"/>
      <c r="DO492" s="279"/>
      <c r="DP492" s="279"/>
      <c r="DQ492" s="279"/>
      <c r="DR492" s="279"/>
      <c r="DS492" s="279"/>
      <c r="DT492" s="279"/>
      <c r="DU492" s="279"/>
    </row>
    <row r="493" spans="39:125">
      <c r="AM493" s="288">
        <f t="shared" si="36"/>
        <v>0</v>
      </c>
      <c r="AN493" s="202" t="str">
        <f t="shared" si="35"/>
        <v>EMA--</v>
      </c>
      <c r="AO493" s="278"/>
      <c r="AP493" s="278"/>
      <c r="AQ493" s="278"/>
      <c r="AR493" s="278"/>
      <c r="AS493" s="278"/>
      <c r="AT493" s="278"/>
      <c r="AU493" s="278"/>
      <c r="AV493" s="278"/>
      <c r="AW493" s="278"/>
      <c r="AX493" s="278"/>
      <c r="AY493" s="278"/>
      <c r="AZ493" s="278"/>
      <c r="BA493" s="278"/>
      <c r="BB493" s="278"/>
      <c r="BC493" s="278"/>
      <c r="BD493" s="278"/>
      <c r="BE493" s="278"/>
      <c r="BF493" s="278"/>
      <c r="BG493" s="278"/>
      <c r="BH493" s="278"/>
      <c r="BI493" s="278"/>
      <c r="BJ493" s="278"/>
      <c r="BK493" s="278"/>
      <c r="BL493" s="278"/>
      <c r="BM493" s="278"/>
      <c r="BN493" s="278"/>
      <c r="BO493" s="278"/>
      <c r="BP493" s="278"/>
      <c r="BQ493" s="278"/>
      <c r="BR493" s="278"/>
      <c r="BS493" s="278"/>
      <c r="BT493" s="278"/>
      <c r="BU493" s="278"/>
      <c r="BV493" s="278"/>
      <c r="BW493" s="278"/>
      <c r="BX493" s="278"/>
      <c r="BY493" s="278"/>
      <c r="BZ493" s="278"/>
      <c r="CA493" s="278"/>
      <c r="CB493" s="278"/>
      <c r="CC493" s="278"/>
      <c r="CD493" s="278"/>
      <c r="CE493" s="278"/>
      <c r="CF493" s="278"/>
      <c r="CG493" s="278"/>
      <c r="CH493" s="278"/>
      <c r="CI493" s="278"/>
      <c r="CJ493" s="278"/>
      <c r="CK493" s="278"/>
      <c r="CL493" s="279"/>
      <c r="CM493" s="279"/>
      <c r="CN493" s="279"/>
      <c r="CO493" s="279"/>
      <c r="CP493" s="279"/>
      <c r="CQ493" s="279"/>
      <c r="CR493" s="279"/>
      <c r="CS493" s="279"/>
      <c r="CT493" s="279"/>
      <c r="CU493" s="279"/>
      <c r="CV493" s="279"/>
      <c r="CW493" s="279"/>
      <c r="CX493" s="279"/>
      <c r="CY493" s="279"/>
      <c r="CZ493" s="279"/>
      <c r="DA493" s="279"/>
      <c r="DB493" s="279"/>
      <c r="DC493" s="279"/>
      <c r="DD493" s="279"/>
      <c r="DE493" s="279"/>
      <c r="DF493" s="279"/>
      <c r="DG493" s="279"/>
      <c r="DH493" s="279"/>
      <c r="DI493" s="279"/>
      <c r="DJ493" s="279"/>
      <c r="DK493" s="279"/>
      <c r="DL493" s="279"/>
      <c r="DM493" s="279"/>
      <c r="DN493" s="279"/>
      <c r="DO493" s="279"/>
      <c r="DP493" s="279"/>
      <c r="DQ493" s="279"/>
      <c r="DR493" s="279"/>
      <c r="DS493" s="279"/>
      <c r="DT493" s="279"/>
      <c r="DU493" s="279"/>
    </row>
    <row r="494" spans="39:125">
      <c r="AM494" s="288">
        <f t="shared" si="36"/>
        <v>0</v>
      </c>
      <c r="AN494" s="202" t="str">
        <f t="shared" si="35"/>
        <v>EMA--</v>
      </c>
      <c r="AO494" s="278"/>
      <c r="AP494" s="278"/>
      <c r="AQ494" s="278"/>
      <c r="AR494" s="278"/>
      <c r="AS494" s="278"/>
      <c r="AT494" s="278"/>
      <c r="AU494" s="278"/>
      <c r="AV494" s="278"/>
      <c r="AW494" s="278"/>
      <c r="AX494" s="278"/>
      <c r="AY494" s="278"/>
      <c r="AZ494" s="278"/>
      <c r="BA494" s="278"/>
      <c r="BB494" s="278"/>
      <c r="BC494" s="278"/>
      <c r="BD494" s="278"/>
      <c r="BE494" s="278"/>
      <c r="BF494" s="278"/>
      <c r="BG494" s="278"/>
      <c r="BH494" s="278"/>
      <c r="BI494" s="278"/>
      <c r="BJ494" s="278"/>
      <c r="BK494" s="278"/>
      <c r="BL494" s="278"/>
      <c r="BM494" s="278"/>
      <c r="BN494" s="278"/>
      <c r="BO494" s="278"/>
      <c r="BP494" s="278"/>
      <c r="BQ494" s="278"/>
      <c r="BR494" s="278"/>
      <c r="BS494" s="278"/>
      <c r="BT494" s="278"/>
      <c r="BU494" s="278"/>
      <c r="BV494" s="278"/>
      <c r="BW494" s="278"/>
      <c r="BX494" s="278"/>
      <c r="BY494" s="278"/>
      <c r="BZ494" s="278"/>
      <c r="CA494" s="278"/>
      <c r="CB494" s="278"/>
      <c r="CC494" s="278"/>
      <c r="CD494" s="278"/>
      <c r="CE494" s="278"/>
      <c r="CF494" s="278"/>
      <c r="CG494" s="278"/>
      <c r="CH494" s="278"/>
      <c r="CI494" s="278"/>
      <c r="CJ494" s="278"/>
      <c r="CK494" s="278"/>
      <c r="CL494" s="279"/>
      <c r="CM494" s="279"/>
      <c r="CN494" s="279"/>
      <c r="CO494" s="279"/>
      <c r="CP494" s="279"/>
      <c r="CQ494" s="279"/>
      <c r="CR494" s="279"/>
      <c r="CS494" s="279"/>
      <c r="CT494" s="279"/>
      <c r="CU494" s="279"/>
      <c r="CV494" s="279"/>
      <c r="CW494" s="279"/>
      <c r="CX494" s="279"/>
      <c r="CY494" s="279"/>
      <c r="CZ494" s="279"/>
      <c r="DA494" s="279"/>
      <c r="DB494" s="279"/>
      <c r="DC494" s="279"/>
      <c r="DD494" s="279"/>
      <c r="DE494" s="279"/>
      <c r="DF494" s="279"/>
      <c r="DG494" s="279"/>
      <c r="DH494" s="279"/>
      <c r="DI494" s="279"/>
      <c r="DJ494" s="279"/>
      <c r="DK494" s="279"/>
      <c r="DL494" s="279"/>
      <c r="DM494" s="279"/>
      <c r="DN494" s="279"/>
      <c r="DO494" s="279"/>
      <c r="DP494" s="279"/>
      <c r="DQ494" s="279"/>
      <c r="DR494" s="279"/>
      <c r="DS494" s="279"/>
      <c r="DT494" s="279"/>
      <c r="DU494" s="279"/>
    </row>
    <row r="495" spans="39:125">
      <c r="AM495" s="288">
        <f t="shared" si="36"/>
        <v>0</v>
      </c>
      <c r="AN495" s="202" t="str">
        <f t="shared" si="35"/>
        <v>EMA--</v>
      </c>
      <c r="AO495" s="278"/>
      <c r="AP495" s="278"/>
      <c r="AQ495" s="278"/>
      <c r="AR495" s="278"/>
      <c r="AS495" s="278"/>
      <c r="AT495" s="278"/>
      <c r="AU495" s="278"/>
      <c r="AV495" s="278"/>
      <c r="AW495" s="278"/>
      <c r="AX495" s="278"/>
      <c r="AY495" s="278"/>
      <c r="AZ495" s="278"/>
      <c r="BA495" s="278"/>
      <c r="BB495" s="278"/>
      <c r="BC495" s="278"/>
      <c r="BD495" s="278"/>
      <c r="BE495" s="278"/>
      <c r="BF495" s="278"/>
      <c r="BG495" s="278"/>
      <c r="BH495" s="278"/>
      <c r="BI495" s="278"/>
      <c r="BJ495" s="278"/>
      <c r="BK495" s="278"/>
      <c r="BL495" s="278"/>
      <c r="BM495" s="278"/>
      <c r="BN495" s="278"/>
      <c r="BO495" s="278"/>
      <c r="BP495" s="278"/>
      <c r="BQ495" s="278"/>
      <c r="BR495" s="278"/>
      <c r="BS495" s="278"/>
      <c r="BT495" s="278"/>
      <c r="BU495" s="278"/>
      <c r="BV495" s="278"/>
      <c r="BW495" s="278"/>
      <c r="BX495" s="278"/>
      <c r="BY495" s="278"/>
      <c r="BZ495" s="278"/>
      <c r="CA495" s="278"/>
      <c r="CB495" s="278"/>
      <c r="CC495" s="278"/>
      <c r="CD495" s="278"/>
      <c r="CE495" s="278"/>
      <c r="CF495" s="278"/>
      <c r="CG495" s="278"/>
      <c r="CH495" s="278"/>
      <c r="CI495" s="278"/>
      <c r="CJ495" s="278"/>
      <c r="CK495" s="278"/>
      <c r="CL495" s="279"/>
      <c r="CM495" s="279"/>
      <c r="CN495" s="279"/>
      <c r="CO495" s="279"/>
      <c r="CP495" s="279"/>
      <c r="CQ495" s="279"/>
      <c r="CR495" s="279"/>
      <c r="CS495" s="279"/>
      <c r="CT495" s="279"/>
      <c r="CU495" s="279"/>
      <c r="CV495" s="279"/>
      <c r="CW495" s="279"/>
      <c r="CX495" s="279"/>
      <c r="CY495" s="279"/>
      <c r="CZ495" s="279"/>
      <c r="DA495" s="279"/>
      <c r="DB495" s="279"/>
      <c r="DC495" s="279"/>
      <c r="DD495" s="279"/>
      <c r="DE495" s="279"/>
      <c r="DF495" s="279"/>
      <c r="DG495" s="279"/>
      <c r="DH495" s="279"/>
      <c r="DI495" s="279"/>
      <c r="DJ495" s="279"/>
      <c r="DK495" s="279"/>
      <c r="DL495" s="279"/>
      <c r="DM495" s="279"/>
      <c r="DN495" s="279"/>
      <c r="DO495" s="279"/>
      <c r="DP495" s="279"/>
      <c r="DQ495" s="279"/>
      <c r="DR495" s="279"/>
      <c r="DS495" s="279"/>
      <c r="DT495" s="279"/>
      <c r="DU495" s="279"/>
    </row>
    <row r="496" spans="39:125">
      <c r="AM496" s="288">
        <f t="shared" si="36"/>
        <v>0</v>
      </c>
      <c r="AN496" s="202" t="str">
        <f t="shared" si="35"/>
        <v>EMA--</v>
      </c>
      <c r="AO496" s="278"/>
      <c r="AP496" s="278"/>
      <c r="AQ496" s="278"/>
      <c r="AR496" s="278"/>
      <c r="AS496" s="278"/>
      <c r="AT496" s="278"/>
      <c r="AU496" s="278"/>
      <c r="AV496" s="278"/>
      <c r="AW496" s="278"/>
      <c r="AX496" s="278"/>
      <c r="AY496" s="278"/>
      <c r="AZ496" s="278"/>
      <c r="BA496" s="278"/>
      <c r="BB496" s="278"/>
      <c r="BC496" s="278"/>
      <c r="BD496" s="278"/>
      <c r="BE496" s="278"/>
      <c r="BF496" s="278"/>
      <c r="BG496" s="278"/>
      <c r="BH496" s="278"/>
      <c r="BI496" s="278"/>
      <c r="BJ496" s="278"/>
      <c r="BK496" s="278"/>
      <c r="BL496" s="278"/>
      <c r="BM496" s="278"/>
      <c r="BN496" s="278"/>
      <c r="BO496" s="278"/>
      <c r="BP496" s="278"/>
      <c r="BQ496" s="278"/>
      <c r="BR496" s="278"/>
      <c r="BS496" s="278"/>
      <c r="BT496" s="278"/>
      <c r="BU496" s="278"/>
      <c r="BV496" s="278"/>
      <c r="BW496" s="278"/>
      <c r="BX496" s="278"/>
      <c r="BY496" s="278"/>
      <c r="BZ496" s="278"/>
      <c r="CA496" s="278"/>
      <c r="CB496" s="278"/>
      <c r="CC496" s="278"/>
      <c r="CD496" s="278"/>
      <c r="CE496" s="278"/>
      <c r="CF496" s="278"/>
      <c r="CG496" s="278"/>
      <c r="CH496" s="278"/>
      <c r="CI496" s="278"/>
      <c r="CJ496" s="278"/>
      <c r="CK496" s="278"/>
      <c r="CL496" s="279"/>
      <c r="CM496" s="279"/>
      <c r="CN496" s="279"/>
      <c r="CO496" s="279"/>
      <c r="CP496" s="279"/>
      <c r="CQ496" s="279"/>
      <c r="CR496" s="279"/>
      <c r="CS496" s="279"/>
      <c r="CT496" s="279"/>
      <c r="CU496" s="279"/>
      <c r="CV496" s="279"/>
      <c r="CW496" s="279"/>
      <c r="CX496" s="279"/>
      <c r="CY496" s="279"/>
      <c r="CZ496" s="279"/>
      <c r="DA496" s="279"/>
      <c r="DB496" s="279"/>
      <c r="DC496" s="279"/>
      <c r="DD496" s="279"/>
      <c r="DE496" s="279"/>
      <c r="DF496" s="279"/>
      <c r="DG496" s="279"/>
      <c r="DH496" s="279"/>
      <c r="DI496" s="279"/>
      <c r="DJ496" s="279"/>
      <c r="DK496" s="279"/>
      <c r="DL496" s="279"/>
      <c r="DM496" s="279"/>
      <c r="DN496" s="279"/>
      <c r="DO496" s="279"/>
      <c r="DP496" s="279"/>
      <c r="DQ496" s="279"/>
      <c r="DR496" s="279"/>
      <c r="DS496" s="279"/>
      <c r="DT496" s="279"/>
      <c r="DU496" s="279"/>
    </row>
    <row r="497" spans="39:125">
      <c r="AM497" s="288">
        <f t="shared" si="36"/>
        <v>0</v>
      </c>
      <c r="AN497" s="202" t="str">
        <f t="shared" si="35"/>
        <v>EMA--</v>
      </c>
      <c r="AO497" s="278"/>
      <c r="AP497" s="278"/>
      <c r="AQ497" s="278"/>
      <c r="AR497" s="278"/>
      <c r="AS497" s="278"/>
      <c r="AT497" s="278"/>
      <c r="AU497" s="278"/>
      <c r="AV497" s="278"/>
      <c r="AW497" s="278"/>
      <c r="AX497" s="278"/>
      <c r="AY497" s="278"/>
      <c r="AZ497" s="278"/>
      <c r="BA497" s="278"/>
      <c r="BB497" s="278"/>
      <c r="BC497" s="278"/>
      <c r="BD497" s="278"/>
      <c r="BE497" s="278"/>
      <c r="BF497" s="278"/>
      <c r="BG497" s="278"/>
      <c r="BH497" s="278"/>
      <c r="BI497" s="278"/>
      <c r="BJ497" s="278"/>
      <c r="BK497" s="278"/>
      <c r="BL497" s="278"/>
      <c r="BM497" s="278"/>
      <c r="BN497" s="278"/>
      <c r="BO497" s="278"/>
      <c r="BP497" s="278"/>
      <c r="BQ497" s="278"/>
      <c r="BR497" s="278"/>
      <c r="BS497" s="278"/>
      <c r="BT497" s="278"/>
      <c r="BU497" s="278"/>
      <c r="BV497" s="278"/>
      <c r="BW497" s="278"/>
      <c r="BX497" s="278"/>
      <c r="BY497" s="278"/>
      <c r="BZ497" s="278"/>
      <c r="CA497" s="278"/>
      <c r="CB497" s="278"/>
      <c r="CC497" s="278"/>
      <c r="CD497" s="278"/>
      <c r="CE497" s="278"/>
      <c r="CF497" s="278"/>
      <c r="CG497" s="278"/>
      <c r="CH497" s="278"/>
      <c r="CI497" s="278"/>
      <c r="CJ497" s="278"/>
      <c r="CK497" s="278"/>
      <c r="CL497" s="279"/>
      <c r="CM497" s="279"/>
      <c r="CN497" s="279"/>
      <c r="CO497" s="279"/>
      <c r="CP497" s="279"/>
      <c r="CQ497" s="279"/>
      <c r="CR497" s="279"/>
      <c r="CS497" s="279"/>
      <c r="CT497" s="279"/>
      <c r="CU497" s="279"/>
      <c r="CV497" s="279"/>
      <c r="CW497" s="279"/>
      <c r="CX497" s="279"/>
      <c r="CY497" s="279"/>
      <c r="CZ497" s="279"/>
      <c r="DA497" s="279"/>
      <c r="DB497" s="279"/>
      <c r="DC497" s="279"/>
      <c r="DD497" s="279"/>
      <c r="DE497" s="279"/>
      <c r="DF497" s="279"/>
      <c r="DG497" s="279"/>
      <c r="DH497" s="279"/>
      <c r="DI497" s="279"/>
      <c r="DJ497" s="279"/>
      <c r="DK497" s="279"/>
      <c r="DL497" s="279"/>
      <c r="DM497" s="279"/>
      <c r="DN497" s="279"/>
      <c r="DO497" s="279"/>
      <c r="DP497" s="279"/>
      <c r="DQ497" s="279"/>
      <c r="DR497" s="279"/>
      <c r="DS497" s="279"/>
      <c r="DT497" s="279"/>
      <c r="DU497" s="279"/>
    </row>
    <row r="498" spans="39:125">
      <c r="AM498" s="288">
        <f t="shared" si="36"/>
        <v>0</v>
      </c>
      <c r="AN498" s="202" t="str">
        <f t="shared" si="35"/>
        <v>EMA--</v>
      </c>
      <c r="AO498" s="278"/>
      <c r="AP498" s="278"/>
      <c r="AQ498" s="278"/>
      <c r="AR498" s="278"/>
      <c r="AS498" s="278"/>
      <c r="AT498" s="278"/>
      <c r="AU498" s="278"/>
      <c r="AV498" s="278"/>
      <c r="AW498" s="278"/>
      <c r="AX498" s="278"/>
      <c r="AY498" s="278"/>
      <c r="AZ498" s="278"/>
      <c r="BA498" s="278"/>
      <c r="BB498" s="278"/>
      <c r="BC498" s="278"/>
      <c r="BD498" s="278"/>
      <c r="BE498" s="278"/>
      <c r="BF498" s="278"/>
      <c r="BG498" s="278"/>
      <c r="BH498" s="278"/>
      <c r="BI498" s="278"/>
      <c r="BJ498" s="278"/>
      <c r="BK498" s="278"/>
      <c r="BL498" s="278"/>
      <c r="BM498" s="278"/>
      <c r="BN498" s="278"/>
      <c r="BO498" s="278"/>
      <c r="BP498" s="278"/>
      <c r="BQ498" s="278"/>
      <c r="BR498" s="278"/>
      <c r="BS498" s="278"/>
      <c r="BT498" s="278"/>
      <c r="BU498" s="278"/>
      <c r="BV498" s="278"/>
      <c r="BW498" s="278"/>
      <c r="BX498" s="278"/>
      <c r="BY498" s="278"/>
      <c r="BZ498" s="278"/>
      <c r="CA498" s="278"/>
      <c r="CB498" s="278"/>
      <c r="CC498" s="278"/>
      <c r="CD498" s="278"/>
      <c r="CE498" s="278"/>
      <c r="CF498" s="278"/>
      <c r="CG498" s="278"/>
      <c r="CH498" s="278"/>
      <c r="CI498" s="278"/>
      <c r="CJ498" s="278"/>
      <c r="CK498" s="278"/>
      <c r="CL498" s="279"/>
      <c r="CM498" s="279"/>
      <c r="CN498" s="279"/>
      <c r="CO498" s="279"/>
      <c r="CP498" s="279"/>
      <c r="CQ498" s="279"/>
      <c r="CR498" s="279"/>
      <c r="CS498" s="279"/>
      <c r="CT498" s="279"/>
      <c r="CU498" s="279"/>
      <c r="CV498" s="279"/>
      <c r="CW498" s="279"/>
      <c r="CX498" s="279"/>
      <c r="CY498" s="279"/>
      <c r="CZ498" s="279"/>
      <c r="DA498" s="279"/>
      <c r="DB498" s="279"/>
      <c r="DC498" s="279"/>
      <c r="DD498" s="279"/>
      <c r="DE498" s="279"/>
      <c r="DF498" s="279"/>
      <c r="DG498" s="279"/>
      <c r="DH498" s="279"/>
      <c r="DI498" s="279"/>
      <c r="DJ498" s="279"/>
      <c r="DK498" s="279"/>
      <c r="DL498" s="279"/>
      <c r="DM498" s="279"/>
      <c r="DN498" s="279"/>
      <c r="DO498" s="279"/>
      <c r="DP498" s="279"/>
      <c r="DQ498" s="279"/>
      <c r="DR498" s="279"/>
      <c r="DS498" s="279"/>
      <c r="DT498" s="279"/>
      <c r="DU498" s="279"/>
    </row>
    <row r="499" spans="39:125">
      <c r="AM499" s="288">
        <f t="shared" si="36"/>
        <v>0</v>
      </c>
      <c r="AN499" s="202" t="str">
        <f t="shared" si="35"/>
        <v>EMA--</v>
      </c>
      <c r="AO499" s="278"/>
      <c r="AP499" s="278"/>
      <c r="AQ499" s="278"/>
      <c r="AR499" s="278"/>
      <c r="AS499" s="278"/>
      <c r="AT499" s="278"/>
      <c r="AU499" s="278"/>
      <c r="AV499" s="278"/>
      <c r="AW499" s="278"/>
      <c r="AX499" s="278"/>
      <c r="AY499" s="278"/>
      <c r="AZ499" s="278"/>
      <c r="BA499" s="278"/>
      <c r="BB499" s="278"/>
      <c r="BC499" s="278"/>
      <c r="BD499" s="278"/>
      <c r="BE499" s="278"/>
      <c r="BF499" s="278"/>
      <c r="BG499" s="278"/>
      <c r="BH499" s="278"/>
      <c r="BI499" s="278"/>
      <c r="BJ499" s="278"/>
      <c r="BK499" s="278"/>
      <c r="BL499" s="278"/>
      <c r="BM499" s="278"/>
      <c r="BN499" s="278"/>
      <c r="BO499" s="278"/>
      <c r="BP499" s="278"/>
      <c r="BQ499" s="278"/>
      <c r="BR499" s="278"/>
      <c r="BS499" s="278"/>
      <c r="BT499" s="278"/>
      <c r="BU499" s="278"/>
      <c r="BV499" s="278"/>
      <c r="BW499" s="278"/>
      <c r="BX499" s="278"/>
      <c r="BY499" s="278"/>
      <c r="BZ499" s="278"/>
      <c r="CA499" s="278"/>
      <c r="CB499" s="278"/>
      <c r="CC499" s="278"/>
      <c r="CD499" s="278"/>
      <c r="CE499" s="278"/>
      <c r="CF499" s="278"/>
      <c r="CG499" s="278"/>
      <c r="CH499" s="278"/>
      <c r="CI499" s="278"/>
      <c r="CJ499" s="278"/>
      <c r="CK499" s="278"/>
      <c r="CL499" s="279"/>
      <c r="CM499" s="279"/>
      <c r="CN499" s="279"/>
      <c r="CO499" s="279"/>
      <c r="CP499" s="279"/>
      <c r="CQ499" s="279"/>
      <c r="CR499" s="279"/>
      <c r="CS499" s="279"/>
      <c r="CT499" s="279"/>
      <c r="CU499" s="279"/>
      <c r="CV499" s="279"/>
      <c r="CW499" s="279"/>
      <c r="CX499" s="279"/>
      <c r="CY499" s="279"/>
      <c r="CZ499" s="279"/>
      <c r="DA499" s="279"/>
      <c r="DB499" s="279"/>
      <c r="DC499" s="279"/>
      <c r="DD499" s="279"/>
      <c r="DE499" s="279"/>
      <c r="DF499" s="279"/>
      <c r="DG499" s="279"/>
      <c r="DH499" s="279"/>
      <c r="DI499" s="279"/>
      <c r="DJ499" s="279"/>
      <c r="DK499" s="279"/>
      <c r="DL499" s="279"/>
      <c r="DM499" s="279"/>
      <c r="DN499" s="279"/>
      <c r="DO499" s="279"/>
      <c r="DP499" s="279"/>
      <c r="DQ499" s="279"/>
      <c r="DR499" s="279"/>
      <c r="DS499" s="279"/>
      <c r="DT499" s="279"/>
      <c r="DU499" s="279"/>
    </row>
    <row r="500" spans="39:125">
      <c r="AM500" s="288">
        <f t="shared" si="36"/>
        <v>0</v>
      </c>
      <c r="AN500" s="202" t="str">
        <f t="shared" si="35"/>
        <v>EMA--</v>
      </c>
      <c r="AO500" s="278"/>
      <c r="AP500" s="278"/>
      <c r="AQ500" s="278"/>
      <c r="AR500" s="278"/>
      <c r="AS500" s="278"/>
      <c r="AT500" s="278"/>
      <c r="AU500" s="278"/>
      <c r="AV500" s="278"/>
      <c r="AW500" s="278"/>
      <c r="AX500" s="278"/>
      <c r="AY500" s="278"/>
      <c r="AZ500" s="278"/>
      <c r="BA500" s="278"/>
      <c r="BB500" s="278"/>
      <c r="BC500" s="278"/>
      <c r="BD500" s="278"/>
      <c r="BE500" s="278"/>
      <c r="BF500" s="278"/>
      <c r="BG500" s="278"/>
      <c r="BH500" s="278"/>
      <c r="BI500" s="278"/>
      <c r="BJ500" s="278"/>
      <c r="BK500" s="278"/>
      <c r="BL500" s="278"/>
      <c r="BM500" s="278"/>
      <c r="BN500" s="278"/>
      <c r="BO500" s="278"/>
      <c r="BP500" s="278"/>
      <c r="BQ500" s="278"/>
      <c r="BR500" s="278"/>
      <c r="BS500" s="278"/>
      <c r="BT500" s="278"/>
      <c r="BU500" s="278"/>
      <c r="BV500" s="278"/>
      <c r="BW500" s="278"/>
      <c r="BX500" s="278"/>
      <c r="BY500" s="278"/>
      <c r="BZ500" s="278"/>
      <c r="CA500" s="278"/>
      <c r="CB500" s="278"/>
      <c r="CC500" s="278"/>
      <c r="CD500" s="278"/>
      <c r="CE500" s="278"/>
      <c r="CF500" s="278"/>
      <c r="CG500" s="278"/>
      <c r="CH500" s="278"/>
      <c r="CI500" s="278"/>
      <c r="CJ500" s="278"/>
      <c r="CK500" s="278"/>
      <c r="CL500" s="279"/>
      <c r="CM500" s="279"/>
      <c r="CN500" s="279"/>
      <c r="CO500" s="279"/>
      <c r="CP500" s="279"/>
      <c r="CQ500" s="279"/>
      <c r="CR500" s="279"/>
      <c r="CS500" s="279"/>
      <c r="CT500" s="279"/>
      <c r="CU500" s="279"/>
      <c r="CV500" s="279"/>
      <c r="CW500" s="279"/>
      <c r="CX500" s="279"/>
      <c r="CY500" s="279"/>
      <c r="CZ500" s="279"/>
      <c r="DA500" s="279"/>
      <c r="DB500" s="279"/>
      <c r="DC500" s="279"/>
      <c r="DD500" s="279"/>
      <c r="DE500" s="279"/>
      <c r="DF500" s="279"/>
      <c r="DG500" s="279"/>
      <c r="DH500" s="279"/>
      <c r="DI500" s="279"/>
      <c r="DJ500" s="279"/>
      <c r="DK500" s="279"/>
      <c r="DL500" s="279"/>
      <c r="DM500" s="279"/>
      <c r="DN500" s="279"/>
      <c r="DO500" s="279"/>
      <c r="DP500" s="279"/>
      <c r="DQ500" s="279"/>
      <c r="DR500" s="279"/>
      <c r="DS500" s="279"/>
      <c r="DT500" s="279"/>
      <c r="DU500" s="279"/>
    </row>
    <row r="501" spans="39:125">
      <c r="AM501" s="288">
        <f t="shared" si="36"/>
        <v>0</v>
      </c>
      <c r="AN501" s="202" t="str">
        <f t="shared" si="35"/>
        <v>EMA--</v>
      </c>
      <c r="AO501" s="278"/>
      <c r="AP501" s="278"/>
      <c r="AQ501" s="278"/>
      <c r="AR501" s="278"/>
      <c r="AS501" s="278"/>
      <c r="AT501" s="278"/>
      <c r="AU501" s="278"/>
      <c r="AV501" s="278"/>
      <c r="AW501" s="278"/>
      <c r="AX501" s="278"/>
      <c r="AY501" s="278"/>
      <c r="AZ501" s="278"/>
      <c r="BA501" s="278"/>
      <c r="BB501" s="278"/>
      <c r="BC501" s="278"/>
      <c r="BD501" s="278"/>
      <c r="BE501" s="278"/>
      <c r="BF501" s="278"/>
      <c r="BG501" s="278"/>
      <c r="BH501" s="278"/>
      <c r="BI501" s="278"/>
      <c r="BJ501" s="278"/>
      <c r="BK501" s="278"/>
      <c r="BL501" s="278"/>
      <c r="BM501" s="278"/>
      <c r="BN501" s="278"/>
      <c r="BO501" s="278"/>
      <c r="BP501" s="278"/>
      <c r="BQ501" s="278"/>
      <c r="BR501" s="278"/>
      <c r="BS501" s="278"/>
      <c r="BT501" s="278"/>
      <c r="BU501" s="278"/>
      <c r="BV501" s="278"/>
      <c r="BW501" s="278"/>
      <c r="BX501" s="278"/>
      <c r="BY501" s="278"/>
      <c r="BZ501" s="278"/>
      <c r="CA501" s="278"/>
      <c r="CB501" s="278"/>
      <c r="CC501" s="278"/>
      <c r="CD501" s="278"/>
      <c r="CE501" s="278"/>
      <c r="CF501" s="278"/>
      <c r="CG501" s="278"/>
      <c r="CH501" s="278"/>
      <c r="CI501" s="278"/>
      <c r="CJ501" s="278"/>
      <c r="CK501" s="278"/>
      <c r="CL501" s="279"/>
      <c r="CM501" s="279"/>
      <c r="CN501" s="279"/>
      <c r="CO501" s="279"/>
      <c r="CP501" s="279"/>
      <c r="CQ501" s="279"/>
      <c r="CR501" s="279"/>
      <c r="CS501" s="279"/>
      <c r="CT501" s="279"/>
      <c r="CU501" s="279"/>
      <c r="CV501" s="279"/>
      <c r="CW501" s="279"/>
      <c r="CX501" s="279"/>
      <c r="CY501" s="279"/>
      <c r="CZ501" s="279"/>
      <c r="DA501" s="279"/>
      <c r="DB501" s="279"/>
      <c r="DC501" s="279"/>
      <c r="DD501" s="279"/>
      <c r="DE501" s="279"/>
      <c r="DF501" s="279"/>
      <c r="DG501" s="279"/>
      <c r="DH501" s="279"/>
      <c r="DI501" s="279"/>
      <c r="DJ501" s="279"/>
      <c r="DK501" s="279"/>
      <c r="DL501" s="279"/>
      <c r="DM501" s="279"/>
      <c r="DN501" s="279"/>
      <c r="DO501" s="279"/>
      <c r="DP501" s="279"/>
      <c r="DQ501" s="279"/>
      <c r="DR501" s="279"/>
      <c r="DS501" s="279"/>
      <c r="DT501" s="279"/>
      <c r="DU501" s="279"/>
    </row>
    <row r="502" spans="39:125">
      <c r="AM502" s="288">
        <f t="shared" si="36"/>
        <v>0</v>
      </c>
      <c r="AN502" s="202" t="str">
        <f t="shared" si="35"/>
        <v>EMA--</v>
      </c>
      <c r="AO502" s="278"/>
      <c r="AP502" s="278"/>
      <c r="AQ502" s="278"/>
      <c r="AR502" s="278"/>
      <c r="AS502" s="278"/>
      <c r="AT502" s="278"/>
      <c r="AU502" s="278"/>
      <c r="AV502" s="278"/>
      <c r="AW502" s="278"/>
      <c r="AX502" s="278"/>
      <c r="AY502" s="278"/>
      <c r="AZ502" s="278"/>
      <c r="BA502" s="278"/>
      <c r="BB502" s="278"/>
      <c r="BC502" s="278"/>
      <c r="BD502" s="278"/>
      <c r="BE502" s="278"/>
      <c r="BF502" s="278"/>
      <c r="BG502" s="278"/>
      <c r="BH502" s="278"/>
      <c r="BI502" s="278"/>
      <c r="BJ502" s="278"/>
      <c r="BK502" s="278"/>
      <c r="BL502" s="278"/>
      <c r="BM502" s="278"/>
      <c r="BN502" s="278"/>
      <c r="BO502" s="278"/>
      <c r="BP502" s="278"/>
      <c r="BQ502" s="278"/>
      <c r="BR502" s="278"/>
      <c r="BS502" s="278"/>
      <c r="BT502" s="278"/>
      <c r="BU502" s="278"/>
      <c r="BV502" s="278"/>
      <c r="BW502" s="278"/>
      <c r="BX502" s="278"/>
      <c r="BY502" s="278"/>
      <c r="BZ502" s="278"/>
      <c r="CA502" s="278"/>
      <c r="CB502" s="278"/>
      <c r="CC502" s="278"/>
      <c r="CD502" s="278"/>
      <c r="CE502" s="278"/>
      <c r="CF502" s="278"/>
      <c r="CG502" s="278"/>
      <c r="CH502" s="278"/>
      <c r="CI502" s="278"/>
      <c r="CJ502" s="278"/>
      <c r="CK502" s="278"/>
      <c r="CL502" s="279"/>
      <c r="CM502" s="279"/>
      <c r="CN502" s="279"/>
      <c r="CO502" s="279"/>
      <c r="CP502" s="279"/>
      <c r="CQ502" s="279"/>
      <c r="CR502" s="279"/>
      <c r="CS502" s="279"/>
      <c r="CT502" s="279"/>
      <c r="CU502" s="279"/>
      <c r="CV502" s="279"/>
      <c r="CW502" s="279"/>
      <c r="CX502" s="279"/>
      <c r="CY502" s="279"/>
      <c r="CZ502" s="279"/>
      <c r="DA502" s="279"/>
      <c r="DB502" s="279"/>
      <c r="DC502" s="279"/>
      <c r="DD502" s="279"/>
      <c r="DE502" s="279"/>
      <c r="DF502" s="279"/>
      <c r="DG502" s="279"/>
      <c r="DH502" s="279"/>
      <c r="DI502" s="279"/>
      <c r="DJ502" s="279"/>
      <c r="DK502" s="279"/>
      <c r="DL502" s="279"/>
      <c r="DM502" s="279"/>
      <c r="DN502" s="279"/>
      <c r="DO502" s="279"/>
      <c r="DP502" s="279"/>
      <c r="DQ502" s="279"/>
      <c r="DR502" s="279"/>
      <c r="DS502" s="279"/>
      <c r="DT502" s="279"/>
      <c r="DU502" s="279"/>
    </row>
    <row r="503" spans="39:125">
      <c r="AM503" s="288">
        <f t="shared" si="36"/>
        <v>0</v>
      </c>
      <c r="AN503" s="202" t="str">
        <f t="shared" si="35"/>
        <v>EMA--</v>
      </c>
      <c r="AO503" s="278"/>
      <c r="AP503" s="278"/>
      <c r="AQ503" s="278"/>
      <c r="AR503" s="278"/>
      <c r="AS503" s="278"/>
      <c r="AT503" s="278"/>
      <c r="AU503" s="278"/>
      <c r="AV503" s="278"/>
      <c r="AW503" s="278"/>
      <c r="AX503" s="278"/>
      <c r="AY503" s="278"/>
      <c r="AZ503" s="278"/>
      <c r="BA503" s="278"/>
      <c r="BB503" s="278"/>
      <c r="BC503" s="278"/>
      <c r="BD503" s="278"/>
      <c r="BE503" s="278"/>
      <c r="BF503" s="278"/>
      <c r="BG503" s="278"/>
      <c r="BH503" s="278"/>
      <c r="BI503" s="278"/>
      <c r="BJ503" s="278"/>
      <c r="BK503" s="278"/>
      <c r="BL503" s="278"/>
      <c r="BM503" s="278"/>
      <c r="BN503" s="278"/>
      <c r="BO503" s="278"/>
      <c r="BP503" s="278"/>
      <c r="BQ503" s="278"/>
      <c r="BR503" s="278"/>
      <c r="BS503" s="278"/>
      <c r="BT503" s="278"/>
      <c r="BU503" s="278"/>
      <c r="BV503" s="278"/>
      <c r="BW503" s="278"/>
      <c r="BX503" s="278"/>
      <c r="BY503" s="278"/>
      <c r="BZ503" s="278"/>
      <c r="CA503" s="278"/>
      <c r="CB503" s="278"/>
      <c r="CC503" s="278"/>
      <c r="CD503" s="278"/>
      <c r="CE503" s="278"/>
      <c r="CF503" s="278"/>
      <c r="CG503" s="278"/>
      <c r="CH503" s="278"/>
      <c r="CI503" s="278"/>
      <c r="CJ503" s="278"/>
      <c r="CK503" s="278"/>
      <c r="CL503" s="279"/>
      <c r="CM503" s="279"/>
      <c r="CN503" s="279"/>
      <c r="CO503" s="279"/>
      <c r="CP503" s="279"/>
      <c r="CQ503" s="279"/>
      <c r="CR503" s="279"/>
      <c r="CS503" s="279"/>
      <c r="CT503" s="279"/>
      <c r="CU503" s="279"/>
      <c r="CV503" s="279"/>
      <c r="CW503" s="279"/>
      <c r="CX503" s="279"/>
      <c r="CY503" s="279"/>
      <c r="CZ503" s="279"/>
      <c r="DA503" s="279"/>
      <c r="DB503" s="279"/>
      <c r="DC503" s="279"/>
      <c r="DD503" s="279"/>
      <c r="DE503" s="279"/>
      <c r="DF503" s="279"/>
      <c r="DG503" s="279"/>
      <c r="DH503" s="279"/>
      <c r="DI503" s="279"/>
      <c r="DJ503" s="279"/>
      <c r="DK503" s="279"/>
      <c r="DL503" s="279"/>
      <c r="DM503" s="279"/>
      <c r="DN503" s="279"/>
      <c r="DO503" s="279"/>
      <c r="DP503" s="279"/>
      <c r="DQ503" s="279"/>
      <c r="DR503" s="279"/>
      <c r="DS503" s="279"/>
      <c r="DT503" s="279"/>
      <c r="DU503" s="279"/>
    </row>
    <row r="504" spans="39:125">
      <c r="AM504" s="288">
        <f t="shared" si="36"/>
        <v>0</v>
      </c>
      <c r="AN504" s="202" t="str">
        <f t="shared" si="35"/>
        <v>EMA--</v>
      </c>
      <c r="AO504" s="278"/>
      <c r="AP504" s="278"/>
      <c r="AQ504" s="278"/>
      <c r="AR504" s="278"/>
      <c r="AS504" s="278"/>
      <c r="AT504" s="278"/>
      <c r="AU504" s="278"/>
      <c r="AV504" s="278"/>
      <c r="AW504" s="278"/>
      <c r="AX504" s="278"/>
      <c r="AY504" s="278"/>
      <c r="AZ504" s="278"/>
      <c r="BA504" s="278"/>
      <c r="BB504" s="278"/>
      <c r="BC504" s="278"/>
      <c r="BD504" s="278"/>
      <c r="BE504" s="278"/>
      <c r="BF504" s="278"/>
      <c r="BG504" s="278"/>
      <c r="BH504" s="278"/>
      <c r="BI504" s="278"/>
      <c r="BJ504" s="278"/>
      <c r="BK504" s="278"/>
      <c r="BL504" s="278"/>
      <c r="BM504" s="278"/>
      <c r="BN504" s="278"/>
      <c r="BO504" s="278"/>
      <c r="BP504" s="278"/>
      <c r="BQ504" s="278"/>
      <c r="BR504" s="278"/>
      <c r="BS504" s="278"/>
      <c r="BT504" s="278"/>
      <c r="BU504" s="278"/>
      <c r="BV504" s="278"/>
      <c r="BW504" s="278"/>
      <c r="BX504" s="278"/>
      <c r="BY504" s="278"/>
      <c r="BZ504" s="278"/>
      <c r="CA504" s="278"/>
      <c r="CB504" s="278"/>
      <c r="CC504" s="278"/>
      <c r="CD504" s="278"/>
      <c r="CE504" s="278"/>
      <c r="CF504" s="278"/>
      <c r="CG504" s="278"/>
      <c r="CH504" s="278"/>
      <c r="CI504" s="278"/>
      <c r="CJ504" s="278"/>
      <c r="CK504" s="278"/>
      <c r="CL504" s="279"/>
      <c r="CM504" s="279"/>
      <c r="CN504" s="279"/>
      <c r="CO504" s="279"/>
      <c r="CP504" s="279"/>
      <c r="CQ504" s="279"/>
      <c r="CR504" s="279"/>
      <c r="CS504" s="279"/>
      <c r="CT504" s="279"/>
      <c r="CU504" s="279"/>
      <c r="CV504" s="279"/>
      <c r="CW504" s="279"/>
      <c r="CX504" s="279"/>
      <c r="CY504" s="279"/>
      <c r="CZ504" s="279"/>
      <c r="DA504" s="279"/>
      <c r="DB504" s="279"/>
      <c r="DC504" s="279"/>
      <c r="DD504" s="279"/>
      <c r="DE504" s="279"/>
      <c r="DF504" s="279"/>
      <c r="DG504" s="279"/>
      <c r="DH504" s="279"/>
      <c r="DI504" s="279"/>
      <c r="DJ504" s="279"/>
      <c r="DK504" s="279"/>
      <c r="DL504" s="279"/>
      <c r="DM504" s="279"/>
      <c r="DN504" s="279"/>
      <c r="DO504" s="279"/>
      <c r="DP504" s="279"/>
      <c r="DQ504" s="279"/>
      <c r="DR504" s="279"/>
      <c r="DS504" s="279"/>
      <c r="DT504" s="279"/>
      <c r="DU504" s="279"/>
    </row>
    <row r="505" spans="39:125">
      <c r="AM505" s="288">
        <f t="shared" si="36"/>
        <v>0</v>
      </c>
      <c r="AN505" s="202" t="str">
        <f t="shared" ref="AN505:AN568" si="37">$F$4&amp;TEXT("-",1)&amp;F505&amp;TEXT("-",1)&amp;G505</f>
        <v>EMA--</v>
      </c>
      <c r="AO505" s="278"/>
      <c r="AP505" s="278"/>
      <c r="AQ505" s="278"/>
      <c r="AR505" s="278"/>
      <c r="AS505" s="278"/>
      <c r="AT505" s="278"/>
      <c r="AU505" s="278"/>
      <c r="AV505" s="278"/>
      <c r="AW505" s="278"/>
      <c r="AX505" s="278"/>
      <c r="AY505" s="278"/>
      <c r="AZ505" s="278"/>
      <c r="BA505" s="278"/>
      <c r="BB505" s="278"/>
      <c r="BC505" s="278"/>
      <c r="BD505" s="278"/>
      <c r="BE505" s="278"/>
      <c r="BF505" s="278"/>
      <c r="BG505" s="278"/>
      <c r="BH505" s="278"/>
      <c r="BI505" s="278"/>
      <c r="BJ505" s="278"/>
      <c r="BK505" s="278"/>
      <c r="BL505" s="278"/>
      <c r="BM505" s="278"/>
      <c r="BN505" s="278"/>
      <c r="BO505" s="278"/>
      <c r="BP505" s="278"/>
      <c r="BQ505" s="278"/>
      <c r="BR505" s="278"/>
      <c r="BS505" s="278"/>
      <c r="BT505" s="278"/>
      <c r="BU505" s="278"/>
      <c r="BV505" s="278"/>
      <c r="BW505" s="278"/>
      <c r="BX505" s="278"/>
      <c r="BY505" s="278"/>
      <c r="BZ505" s="278"/>
      <c r="CA505" s="278"/>
      <c r="CB505" s="278"/>
      <c r="CC505" s="278"/>
      <c r="CD505" s="278"/>
      <c r="CE505" s="278"/>
      <c r="CF505" s="278"/>
      <c r="CG505" s="278"/>
      <c r="CH505" s="278"/>
      <c r="CI505" s="278"/>
      <c r="CJ505" s="278"/>
      <c r="CK505" s="278"/>
      <c r="CL505" s="279"/>
      <c r="CM505" s="279"/>
      <c r="CN505" s="279"/>
      <c r="CO505" s="279"/>
      <c r="CP505" s="279"/>
      <c r="CQ505" s="279"/>
      <c r="CR505" s="279"/>
      <c r="CS505" s="279"/>
      <c r="CT505" s="279"/>
      <c r="CU505" s="279"/>
      <c r="CV505" s="279"/>
      <c r="CW505" s="279"/>
      <c r="CX505" s="279"/>
      <c r="CY505" s="279"/>
      <c r="CZ505" s="279"/>
      <c r="DA505" s="279"/>
      <c r="DB505" s="279"/>
      <c r="DC505" s="279"/>
      <c r="DD505" s="279"/>
      <c r="DE505" s="279"/>
      <c r="DF505" s="279"/>
      <c r="DG505" s="279"/>
      <c r="DH505" s="279"/>
      <c r="DI505" s="279"/>
      <c r="DJ505" s="279"/>
      <c r="DK505" s="279"/>
      <c r="DL505" s="279"/>
      <c r="DM505" s="279"/>
      <c r="DN505" s="279"/>
      <c r="DO505" s="279"/>
      <c r="DP505" s="279"/>
      <c r="DQ505" s="279"/>
      <c r="DR505" s="279"/>
      <c r="DS505" s="279"/>
      <c r="DT505" s="279"/>
      <c r="DU505" s="279"/>
    </row>
    <row r="506" spans="39:125">
      <c r="AM506" s="288">
        <f t="shared" ref="AM506:AM569" si="38">G506</f>
        <v>0</v>
      </c>
      <c r="AN506" s="202" t="str">
        <f t="shared" si="37"/>
        <v>EMA--</v>
      </c>
      <c r="AO506" s="278"/>
      <c r="AP506" s="278"/>
      <c r="AQ506" s="278"/>
      <c r="AR506" s="278"/>
      <c r="AS506" s="278"/>
      <c r="AT506" s="278"/>
      <c r="AU506" s="278"/>
      <c r="AV506" s="278"/>
      <c r="AW506" s="278"/>
      <c r="AX506" s="278"/>
      <c r="AY506" s="278"/>
      <c r="AZ506" s="278"/>
      <c r="BA506" s="278"/>
      <c r="BB506" s="278"/>
      <c r="BC506" s="278"/>
      <c r="BD506" s="278"/>
      <c r="BE506" s="278"/>
      <c r="BF506" s="278"/>
      <c r="BG506" s="278"/>
      <c r="BH506" s="278"/>
      <c r="BI506" s="278"/>
      <c r="BJ506" s="278"/>
      <c r="BK506" s="278"/>
      <c r="BL506" s="278"/>
      <c r="BM506" s="278"/>
      <c r="BN506" s="278"/>
      <c r="BO506" s="278"/>
      <c r="BP506" s="278"/>
      <c r="BQ506" s="278"/>
      <c r="BR506" s="278"/>
      <c r="BS506" s="278"/>
      <c r="BT506" s="278"/>
      <c r="BU506" s="278"/>
      <c r="BV506" s="278"/>
      <c r="BW506" s="278"/>
      <c r="BX506" s="278"/>
      <c r="BY506" s="278"/>
      <c r="BZ506" s="278"/>
      <c r="CA506" s="278"/>
      <c r="CB506" s="278"/>
      <c r="CC506" s="278"/>
      <c r="CD506" s="278"/>
      <c r="CE506" s="278"/>
      <c r="CF506" s="278"/>
      <c r="CG506" s="278"/>
      <c r="CH506" s="278"/>
      <c r="CI506" s="278"/>
      <c r="CJ506" s="278"/>
      <c r="CK506" s="278"/>
      <c r="CL506" s="279"/>
      <c r="CM506" s="279"/>
      <c r="CN506" s="279"/>
      <c r="CO506" s="279"/>
      <c r="CP506" s="279"/>
      <c r="CQ506" s="279"/>
      <c r="CR506" s="279"/>
      <c r="CS506" s="279"/>
      <c r="CT506" s="279"/>
      <c r="CU506" s="279"/>
      <c r="CV506" s="279"/>
      <c r="CW506" s="279"/>
      <c r="CX506" s="279"/>
      <c r="CY506" s="279"/>
      <c r="CZ506" s="279"/>
      <c r="DA506" s="279"/>
      <c r="DB506" s="279"/>
      <c r="DC506" s="279"/>
      <c r="DD506" s="279"/>
      <c r="DE506" s="279"/>
      <c r="DF506" s="279"/>
      <c r="DG506" s="279"/>
      <c r="DH506" s="279"/>
      <c r="DI506" s="279"/>
      <c r="DJ506" s="279"/>
      <c r="DK506" s="279"/>
      <c r="DL506" s="279"/>
      <c r="DM506" s="279"/>
      <c r="DN506" s="279"/>
      <c r="DO506" s="279"/>
      <c r="DP506" s="279"/>
      <c r="DQ506" s="279"/>
      <c r="DR506" s="279"/>
      <c r="DS506" s="279"/>
      <c r="DT506" s="279"/>
      <c r="DU506" s="279"/>
    </row>
    <row r="507" spans="39:125">
      <c r="AM507" s="288">
        <f t="shared" si="38"/>
        <v>0</v>
      </c>
      <c r="AN507" s="202" t="str">
        <f t="shared" si="37"/>
        <v>EMA--</v>
      </c>
      <c r="AO507" s="278"/>
      <c r="AP507" s="278"/>
      <c r="AQ507" s="278"/>
      <c r="AR507" s="278"/>
      <c r="AS507" s="278"/>
      <c r="AT507" s="278"/>
      <c r="AU507" s="278"/>
      <c r="AV507" s="278"/>
      <c r="AW507" s="278"/>
      <c r="AX507" s="278"/>
      <c r="AY507" s="278"/>
      <c r="AZ507" s="278"/>
      <c r="BA507" s="278"/>
      <c r="BB507" s="278"/>
      <c r="BC507" s="278"/>
      <c r="BD507" s="278"/>
      <c r="BE507" s="278"/>
      <c r="BF507" s="278"/>
      <c r="BG507" s="278"/>
      <c r="BH507" s="278"/>
      <c r="BI507" s="278"/>
      <c r="BJ507" s="278"/>
      <c r="BK507" s="278"/>
      <c r="BL507" s="278"/>
      <c r="BM507" s="278"/>
      <c r="BN507" s="278"/>
      <c r="BO507" s="278"/>
      <c r="BP507" s="278"/>
      <c r="BQ507" s="278"/>
      <c r="BR507" s="278"/>
      <c r="BS507" s="278"/>
      <c r="BT507" s="278"/>
      <c r="BU507" s="278"/>
      <c r="BV507" s="278"/>
      <c r="BW507" s="278"/>
      <c r="BX507" s="278"/>
      <c r="BY507" s="278"/>
      <c r="BZ507" s="278"/>
      <c r="CA507" s="278"/>
      <c r="CB507" s="278"/>
      <c r="CC507" s="278"/>
      <c r="CD507" s="278"/>
      <c r="CE507" s="278"/>
      <c r="CF507" s="278"/>
      <c r="CG507" s="278"/>
      <c r="CH507" s="278"/>
      <c r="CI507" s="278"/>
      <c r="CJ507" s="278"/>
      <c r="CK507" s="278"/>
      <c r="CL507" s="279"/>
      <c r="CM507" s="279"/>
      <c r="CN507" s="279"/>
      <c r="CO507" s="279"/>
      <c r="CP507" s="279"/>
      <c r="CQ507" s="279"/>
      <c r="CR507" s="279"/>
      <c r="CS507" s="279"/>
      <c r="CT507" s="279"/>
      <c r="CU507" s="279"/>
      <c r="CV507" s="279"/>
      <c r="CW507" s="279"/>
      <c r="CX507" s="279"/>
      <c r="CY507" s="279"/>
      <c r="CZ507" s="279"/>
      <c r="DA507" s="279"/>
      <c r="DB507" s="279"/>
      <c r="DC507" s="279"/>
      <c r="DD507" s="279"/>
      <c r="DE507" s="279"/>
      <c r="DF507" s="279"/>
      <c r="DG507" s="279"/>
      <c r="DH507" s="279"/>
      <c r="DI507" s="279"/>
      <c r="DJ507" s="279"/>
      <c r="DK507" s="279"/>
      <c r="DL507" s="279"/>
      <c r="DM507" s="279"/>
      <c r="DN507" s="279"/>
      <c r="DO507" s="279"/>
      <c r="DP507" s="279"/>
      <c r="DQ507" s="279"/>
      <c r="DR507" s="279"/>
      <c r="DS507" s="279"/>
      <c r="DT507" s="279"/>
      <c r="DU507" s="279"/>
    </row>
    <row r="508" spans="39:125">
      <c r="AM508" s="288">
        <f t="shared" si="38"/>
        <v>0</v>
      </c>
      <c r="AN508" s="202" t="str">
        <f t="shared" si="37"/>
        <v>EMA--</v>
      </c>
      <c r="AO508" s="278"/>
      <c r="AP508" s="278"/>
      <c r="AQ508" s="278"/>
      <c r="AR508" s="278"/>
      <c r="AS508" s="278"/>
      <c r="AT508" s="278"/>
      <c r="AU508" s="278"/>
      <c r="AV508" s="278"/>
      <c r="AW508" s="278"/>
      <c r="AX508" s="278"/>
      <c r="AY508" s="278"/>
      <c r="AZ508" s="278"/>
      <c r="BA508" s="278"/>
      <c r="BB508" s="278"/>
      <c r="BC508" s="278"/>
      <c r="BD508" s="278"/>
      <c r="BE508" s="278"/>
      <c r="BF508" s="278"/>
      <c r="BG508" s="278"/>
      <c r="BH508" s="278"/>
      <c r="BI508" s="278"/>
      <c r="BJ508" s="278"/>
      <c r="BK508" s="278"/>
      <c r="BL508" s="278"/>
      <c r="BM508" s="278"/>
      <c r="BN508" s="278"/>
      <c r="BO508" s="278"/>
      <c r="BP508" s="278"/>
      <c r="BQ508" s="278"/>
      <c r="BR508" s="278"/>
      <c r="BS508" s="278"/>
      <c r="BT508" s="278"/>
      <c r="BU508" s="278"/>
      <c r="BV508" s="278"/>
      <c r="BW508" s="278"/>
      <c r="BX508" s="278"/>
      <c r="BY508" s="278"/>
      <c r="BZ508" s="278"/>
      <c r="CA508" s="278"/>
      <c r="CB508" s="278"/>
      <c r="CC508" s="278"/>
      <c r="CD508" s="278"/>
      <c r="CE508" s="278"/>
      <c r="CF508" s="278"/>
      <c r="CG508" s="278"/>
      <c r="CH508" s="278"/>
      <c r="CI508" s="278"/>
      <c r="CJ508" s="278"/>
      <c r="CK508" s="278"/>
      <c r="CL508" s="279"/>
      <c r="CM508" s="279"/>
      <c r="CN508" s="279"/>
      <c r="CO508" s="279"/>
      <c r="CP508" s="279"/>
      <c r="CQ508" s="279"/>
      <c r="CR508" s="279"/>
      <c r="CS508" s="279"/>
      <c r="CT508" s="279"/>
      <c r="CU508" s="279"/>
      <c r="CV508" s="279"/>
      <c r="CW508" s="279"/>
      <c r="CX508" s="279"/>
      <c r="CY508" s="279"/>
      <c r="CZ508" s="279"/>
      <c r="DA508" s="279"/>
      <c r="DB508" s="279"/>
      <c r="DC508" s="279"/>
      <c r="DD508" s="279"/>
      <c r="DE508" s="279"/>
      <c r="DF508" s="279"/>
      <c r="DG508" s="279"/>
      <c r="DH508" s="279"/>
      <c r="DI508" s="279"/>
      <c r="DJ508" s="279"/>
      <c r="DK508" s="279"/>
      <c r="DL508" s="279"/>
      <c r="DM508" s="279"/>
      <c r="DN508" s="279"/>
      <c r="DO508" s="279"/>
      <c r="DP508" s="279"/>
      <c r="DQ508" s="279"/>
      <c r="DR508" s="279"/>
      <c r="DS508" s="279"/>
      <c r="DT508" s="279"/>
      <c r="DU508" s="279"/>
    </row>
    <row r="509" spans="39:125">
      <c r="AM509" s="288">
        <f t="shared" si="38"/>
        <v>0</v>
      </c>
      <c r="AN509" s="202" t="str">
        <f t="shared" si="37"/>
        <v>EMA--</v>
      </c>
      <c r="AO509" s="278"/>
      <c r="AP509" s="278"/>
      <c r="AQ509" s="278"/>
      <c r="AR509" s="278"/>
      <c r="AS509" s="278"/>
      <c r="AT509" s="278"/>
      <c r="AU509" s="278"/>
      <c r="AV509" s="278"/>
      <c r="AW509" s="278"/>
      <c r="AX509" s="278"/>
      <c r="AY509" s="278"/>
      <c r="AZ509" s="278"/>
      <c r="BA509" s="278"/>
      <c r="BB509" s="278"/>
      <c r="BC509" s="278"/>
      <c r="BD509" s="278"/>
      <c r="BE509" s="278"/>
      <c r="BF509" s="278"/>
      <c r="BG509" s="278"/>
      <c r="BH509" s="278"/>
      <c r="BI509" s="278"/>
      <c r="BJ509" s="278"/>
      <c r="BK509" s="278"/>
      <c r="BL509" s="278"/>
      <c r="BM509" s="278"/>
      <c r="BN509" s="278"/>
      <c r="BO509" s="278"/>
      <c r="BP509" s="278"/>
      <c r="BQ509" s="278"/>
      <c r="BR509" s="278"/>
      <c r="BS509" s="278"/>
      <c r="BT509" s="278"/>
      <c r="BU509" s="278"/>
      <c r="BV509" s="278"/>
      <c r="BW509" s="278"/>
      <c r="BX509" s="278"/>
      <c r="BY509" s="278"/>
      <c r="BZ509" s="278"/>
      <c r="CA509" s="278"/>
      <c r="CB509" s="278"/>
      <c r="CC509" s="278"/>
      <c r="CD509" s="278"/>
      <c r="CE509" s="278"/>
      <c r="CF509" s="278"/>
      <c r="CG509" s="278"/>
      <c r="CH509" s="278"/>
      <c r="CI509" s="278"/>
      <c r="CJ509" s="278"/>
      <c r="CK509" s="278"/>
      <c r="CL509" s="279"/>
      <c r="CM509" s="279"/>
      <c r="CN509" s="279"/>
      <c r="CO509" s="279"/>
      <c r="CP509" s="279"/>
      <c r="CQ509" s="279"/>
      <c r="CR509" s="279"/>
      <c r="CS509" s="279"/>
      <c r="CT509" s="279"/>
      <c r="CU509" s="279"/>
      <c r="CV509" s="279"/>
      <c r="CW509" s="279"/>
      <c r="CX509" s="279"/>
      <c r="CY509" s="279"/>
      <c r="CZ509" s="279"/>
      <c r="DA509" s="279"/>
      <c r="DB509" s="279"/>
      <c r="DC509" s="279"/>
      <c r="DD509" s="279"/>
      <c r="DE509" s="279"/>
      <c r="DF509" s="279"/>
      <c r="DG509" s="279"/>
      <c r="DH509" s="279"/>
      <c r="DI509" s="279"/>
      <c r="DJ509" s="279"/>
      <c r="DK509" s="279"/>
      <c r="DL509" s="279"/>
      <c r="DM509" s="279"/>
      <c r="DN509" s="279"/>
      <c r="DO509" s="279"/>
      <c r="DP509" s="279"/>
      <c r="DQ509" s="279"/>
      <c r="DR509" s="279"/>
      <c r="DS509" s="279"/>
      <c r="DT509" s="279"/>
      <c r="DU509" s="279"/>
    </row>
    <row r="510" spans="39:125">
      <c r="AM510" s="288">
        <f t="shared" si="38"/>
        <v>0</v>
      </c>
      <c r="AN510" s="202" t="str">
        <f t="shared" si="37"/>
        <v>EMA--</v>
      </c>
      <c r="AO510" s="278"/>
      <c r="AP510" s="278"/>
      <c r="AQ510" s="278"/>
      <c r="AR510" s="278"/>
      <c r="AS510" s="278"/>
      <c r="AT510" s="278"/>
      <c r="AU510" s="278"/>
      <c r="AV510" s="278"/>
      <c r="AW510" s="278"/>
      <c r="AX510" s="278"/>
      <c r="AY510" s="278"/>
      <c r="AZ510" s="278"/>
      <c r="BA510" s="278"/>
      <c r="BB510" s="278"/>
      <c r="BC510" s="278"/>
      <c r="BD510" s="278"/>
      <c r="BE510" s="278"/>
      <c r="BF510" s="278"/>
      <c r="BG510" s="278"/>
      <c r="BH510" s="278"/>
      <c r="BI510" s="278"/>
      <c r="BJ510" s="278"/>
      <c r="BK510" s="278"/>
      <c r="BL510" s="278"/>
      <c r="BM510" s="278"/>
      <c r="BN510" s="278"/>
      <c r="BO510" s="278"/>
      <c r="BP510" s="278"/>
      <c r="BQ510" s="278"/>
      <c r="BR510" s="278"/>
      <c r="BS510" s="278"/>
      <c r="BT510" s="278"/>
      <c r="BU510" s="278"/>
      <c r="BV510" s="278"/>
      <c r="BW510" s="278"/>
      <c r="BX510" s="278"/>
      <c r="BY510" s="278"/>
      <c r="BZ510" s="278"/>
      <c r="CA510" s="278"/>
      <c r="CB510" s="278"/>
      <c r="CC510" s="278"/>
      <c r="CD510" s="278"/>
      <c r="CE510" s="278"/>
      <c r="CF510" s="278"/>
      <c r="CG510" s="278"/>
      <c r="CH510" s="278"/>
      <c r="CI510" s="278"/>
      <c r="CJ510" s="278"/>
      <c r="CK510" s="278"/>
      <c r="CL510" s="279"/>
      <c r="CM510" s="279"/>
      <c r="CN510" s="279"/>
      <c r="CO510" s="279"/>
      <c r="CP510" s="279"/>
      <c r="CQ510" s="279"/>
      <c r="CR510" s="279"/>
      <c r="CS510" s="279"/>
      <c r="CT510" s="279"/>
      <c r="CU510" s="279"/>
      <c r="CV510" s="279"/>
      <c r="CW510" s="279"/>
      <c r="CX510" s="279"/>
      <c r="CY510" s="279"/>
      <c r="CZ510" s="279"/>
      <c r="DA510" s="279"/>
      <c r="DB510" s="279"/>
      <c r="DC510" s="279"/>
      <c r="DD510" s="279"/>
      <c r="DE510" s="279"/>
      <c r="DF510" s="279"/>
      <c r="DG510" s="279"/>
      <c r="DH510" s="279"/>
      <c r="DI510" s="279"/>
      <c r="DJ510" s="279"/>
      <c r="DK510" s="279"/>
      <c r="DL510" s="279"/>
      <c r="DM510" s="279"/>
      <c r="DN510" s="279"/>
      <c r="DO510" s="279"/>
      <c r="DP510" s="279"/>
      <c r="DQ510" s="279"/>
      <c r="DR510" s="279"/>
      <c r="DS510" s="279"/>
      <c r="DT510" s="279"/>
      <c r="DU510" s="279"/>
    </row>
    <row r="511" spans="39:125">
      <c r="AM511" s="288">
        <f t="shared" si="38"/>
        <v>0</v>
      </c>
      <c r="AN511" s="202" t="str">
        <f t="shared" si="37"/>
        <v>EMA--</v>
      </c>
      <c r="AO511" s="278"/>
      <c r="AP511" s="278"/>
      <c r="AQ511" s="278"/>
      <c r="AR511" s="278"/>
      <c r="AS511" s="278"/>
      <c r="AT511" s="278"/>
      <c r="AU511" s="278"/>
      <c r="AV511" s="278"/>
      <c r="AW511" s="278"/>
      <c r="AX511" s="278"/>
      <c r="AY511" s="278"/>
      <c r="AZ511" s="278"/>
      <c r="BA511" s="278"/>
      <c r="BB511" s="278"/>
      <c r="BC511" s="278"/>
      <c r="BD511" s="278"/>
      <c r="BE511" s="278"/>
      <c r="BF511" s="278"/>
      <c r="BG511" s="278"/>
      <c r="BH511" s="278"/>
      <c r="BI511" s="278"/>
      <c r="BJ511" s="278"/>
      <c r="BK511" s="278"/>
      <c r="BL511" s="278"/>
      <c r="BM511" s="278"/>
      <c r="BN511" s="278"/>
      <c r="BO511" s="278"/>
      <c r="BP511" s="278"/>
      <c r="BQ511" s="278"/>
      <c r="BR511" s="278"/>
      <c r="BS511" s="278"/>
      <c r="BT511" s="278"/>
      <c r="BU511" s="278"/>
      <c r="BV511" s="278"/>
      <c r="BW511" s="278"/>
      <c r="BX511" s="278"/>
      <c r="BY511" s="278"/>
      <c r="BZ511" s="278"/>
      <c r="CA511" s="278"/>
      <c r="CB511" s="278"/>
      <c r="CC511" s="278"/>
      <c r="CD511" s="278"/>
      <c r="CE511" s="278"/>
      <c r="CF511" s="278"/>
      <c r="CG511" s="278"/>
      <c r="CH511" s="278"/>
      <c r="CI511" s="278"/>
      <c r="CJ511" s="278"/>
      <c r="CK511" s="278"/>
      <c r="CL511" s="279"/>
      <c r="CM511" s="279"/>
      <c r="CN511" s="279"/>
      <c r="CO511" s="279"/>
      <c r="CP511" s="279"/>
      <c r="CQ511" s="279"/>
      <c r="CR511" s="279"/>
      <c r="CS511" s="279"/>
      <c r="CT511" s="279"/>
      <c r="CU511" s="279"/>
      <c r="CV511" s="279"/>
      <c r="CW511" s="279"/>
      <c r="CX511" s="279"/>
      <c r="CY511" s="279"/>
      <c r="CZ511" s="279"/>
      <c r="DA511" s="279"/>
      <c r="DB511" s="279"/>
      <c r="DC511" s="279"/>
      <c r="DD511" s="279"/>
      <c r="DE511" s="279"/>
      <c r="DF511" s="279"/>
      <c r="DG511" s="279"/>
      <c r="DH511" s="279"/>
      <c r="DI511" s="279"/>
      <c r="DJ511" s="279"/>
      <c r="DK511" s="279"/>
      <c r="DL511" s="279"/>
      <c r="DM511" s="279"/>
      <c r="DN511" s="279"/>
      <c r="DO511" s="279"/>
      <c r="DP511" s="279"/>
      <c r="DQ511" s="279"/>
      <c r="DR511" s="279"/>
      <c r="DS511" s="279"/>
      <c r="DT511" s="279"/>
      <c r="DU511" s="279"/>
    </row>
    <row r="512" spans="39:125">
      <c r="AM512" s="288">
        <f t="shared" si="38"/>
        <v>0</v>
      </c>
      <c r="AN512" s="202" t="str">
        <f t="shared" si="37"/>
        <v>EMA--</v>
      </c>
      <c r="AO512" s="278"/>
      <c r="AP512" s="278"/>
      <c r="AQ512" s="278"/>
      <c r="AR512" s="278"/>
      <c r="AS512" s="278"/>
      <c r="AT512" s="278"/>
      <c r="AU512" s="278"/>
      <c r="AV512" s="278"/>
      <c r="AW512" s="278"/>
      <c r="AX512" s="278"/>
      <c r="AY512" s="278"/>
      <c r="AZ512" s="278"/>
      <c r="BA512" s="278"/>
      <c r="BB512" s="278"/>
      <c r="BC512" s="278"/>
      <c r="BD512" s="278"/>
      <c r="BE512" s="278"/>
      <c r="BF512" s="278"/>
      <c r="BG512" s="278"/>
      <c r="BH512" s="278"/>
      <c r="BI512" s="278"/>
      <c r="BJ512" s="278"/>
      <c r="BK512" s="278"/>
      <c r="BL512" s="278"/>
      <c r="BM512" s="278"/>
      <c r="BN512" s="278"/>
      <c r="BO512" s="278"/>
      <c r="BP512" s="278"/>
      <c r="BQ512" s="278"/>
      <c r="BR512" s="278"/>
      <c r="BS512" s="278"/>
      <c r="BT512" s="278"/>
      <c r="BU512" s="278"/>
      <c r="BV512" s="278"/>
      <c r="BW512" s="278"/>
      <c r="BX512" s="278"/>
      <c r="BY512" s="278"/>
      <c r="BZ512" s="278"/>
      <c r="CA512" s="278"/>
      <c r="CB512" s="278"/>
      <c r="CC512" s="278"/>
      <c r="CD512" s="278"/>
      <c r="CE512" s="278"/>
      <c r="CF512" s="278"/>
      <c r="CG512" s="278"/>
      <c r="CH512" s="278"/>
      <c r="CI512" s="278"/>
      <c r="CJ512" s="278"/>
      <c r="CK512" s="278"/>
      <c r="CL512" s="279"/>
      <c r="CM512" s="279"/>
      <c r="CN512" s="279"/>
      <c r="CO512" s="279"/>
      <c r="CP512" s="279"/>
      <c r="CQ512" s="279"/>
      <c r="CR512" s="279"/>
      <c r="CS512" s="279"/>
      <c r="CT512" s="279"/>
      <c r="CU512" s="279"/>
      <c r="CV512" s="279"/>
      <c r="CW512" s="279"/>
      <c r="CX512" s="279"/>
      <c r="CY512" s="279"/>
      <c r="CZ512" s="279"/>
      <c r="DA512" s="279"/>
      <c r="DB512" s="279"/>
      <c r="DC512" s="279"/>
      <c r="DD512" s="279"/>
      <c r="DE512" s="279"/>
      <c r="DF512" s="279"/>
      <c r="DG512" s="279"/>
      <c r="DH512" s="279"/>
      <c r="DI512" s="279"/>
      <c r="DJ512" s="279"/>
      <c r="DK512" s="279"/>
      <c r="DL512" s="279"/>
      <c r="DM512" s="279"/>
      <c r="DN512" s="279"/>
      <c r="DO512" s="279"/>
      <c r="DP512" s="279"/>
      <c r="DQ512" s="279"/>
      <c r="DR512" s="279"/>
      <c r="DS512" s="279"/>
      <c r="DT512" s="279"/>
      <c r="DU512" s="279"/>
    </row>
    <row r="513" spans="39:125">
      <c r="AM513" s="288">
        <f t="shared" si="38"/>
        <v>0</v>
      </c>
      <c r="AN513" s="202" t="str">
        <f t="shared" si="37"/>
        <v>EMA--</v>
      </c>
      <c r="AO513" s="278"/>
      <c r="AP513" s="278"/>
      <c r="AQ513" s="278"/>
      <c r="AR513" s="278"/>
      <c r="AS513" s="278"/>
      <c r="AT513" s="278"/>
      <c r="AU513" s="278"/>
      <c r="AV513" s="278"/>
      <c r="AW513" s="278"/>
      <c r="AX513" s="278"/>
      <c r="AY513" s="278"/>
      <c r="AZ513" s="278"/>
      <c r="BA513" s="278"/>
      <c r="BB513" s="278"/>
      <c r="BC513" s="278"/>
      <c r="BD513" s="278"/>
      <c r="BE513" s="278"/>
      <c r="BF513" s="278"/>
      <c r="BG513" s="278"/>
      <c r="BH513" s="278"/>
      <c r="BI513" s="278"/>
      <c r="BJ513" s="278"/>
      <c r="BK513" s="278"/>
      <c r="BL513" s="278"/>
      <c r="BM513" s="278"/>
      <c r="BN513" s="278"/>
      <c r="BO513" s="278"/>
      <c r="BP513" s="278"/>
      <c r="BQ513" s="278"/>
      <c r="BR513" s="278"/>
      <c r="BS513" s="278"/>
      <c r="BT513" s="278"/>
      <c r="BU513" s="278"/>
      <c r="BV513" s="278"/>
      <c r="BW513" s="278"/>
      <c r="BX513" s="278"/>
      <c r="BY513" s="278"/>
      <c r="BZ513" s="278"/>
      <c r="CA513" s="278"/>
      <c r="CB513" s="278"/>
      <c r="CC513" s="278"/>
      <c r="CD513" s="278"/>
      <c r="CE513" s="278"/>
      <c r="CF513" s="278"/>
      <c r="CG513" s="278"/>
      <c r="CH513" s="278"/>
      <c r="CI513" s="278"/>
      <c r="CJ513" s="278"/>
      <c r="CK513" s="278"/>
      <c r="CL513" s="279"/>
      <c r="CM513" s="279"/>
      <c r="CN513" s="279"/>
      <c r="CO513" s="279"/>
      <c r="CP513" s="279"/>
      <c r="CQ513" s="279"/>
      <c r="CR513" s="279"/>
      <c r="CS513" s="279"/>
      <c r="CT513" s="279"/>
      <c r="CU513" s="279"/>
      <c r="CV513" s="279"/>
      <c r="CW513" s="279"/>
      <c r="CX513" s="279"/>
      <c r="CY513" s="279"/>
      <c r="CZ513" s="279"/>
      <c r="DA513" s="279"/>
      <c r="DB513" s="279"/>
      <c r="DC513" s="279"/>
      <c r="DD513" s="279"/>
      <c r="DE513" s="279"/>
      <c r="DF513" s="279"/>
      <c r="DG513" s="279"/>
      <c r="DH513" s="279"/>
      <c r="DI513" s="279"/>
      <c r="DJ513" s="279"/>
      <c r="DK513" s="279"/>
      <c r="DL513" s="279"/>
      <c r="DM513" s="279"/>
      <c r="DN513" s="279"/>
      <c r="DO513" s="279"/>
      <c r="DP513" s="279"/>
      <c r="DQ513" s="279"/>
      <c r="DR513" s="279"/>
      <c r="DS513" s="279"/>
      <c r="DT513" s="279"/>
      <c r="DU513" s="279"/>
    </row>
    <row r="514" spans="39:125">
      <c r="AM514" s="288">
        <f t="shared" si="38"/>
        <v>0</v>
      </c>
      <c r="AN514" s="202" t="str">
        <f t="shared" si="37"/>
        <v>EMA--</v>
      </c>
      <c r="AO514" s="278"/>
      <c r="AP514" s="278"/>
      <c r="AQ514" s="278"/>
      <c r="AR514" s="278"/>
      <c r="AS514" s="278"/>
      <c r="AT514" s="278"/>
      <c r="AU514" s="278"/>
      <c r="AV514" s="278"/>
      <c r="AW514" s="278"/>
      <c r="AX514" s="278"/>
      <c r="AY514" s="278"/>
      <c r="AZ514" s="278"/>
      <c r="BA514" s="278"/>
      <c r="BB514" s="278"/>
      <c r="BC514" s="278"/>
      <c r="BD514" s="278"/>
      <c r="BE514" s="278"/>
      <c r="BF514" s="278"/>
      <c r="BG514" s="278"/>
      <c r="BH514" s="278"/>
      <c r="BI514" s="278"/>
      <c r="BJ514" s="278"/>
      <c r="BK514" s="278"/>
      <c r="BL514" s="278"/>
      <c r="BM514" s="278"/>
      <c r="BN514" s="278"/>
      <c r="BO514" s="278"/>
      <c r="BP514" s="278"/>
      <c r="BQ514" s="278"/>
      <c r="BR514" s="278"/>
      <c r="BS514" s="278"/>
      <c r="BT514" s="278"/>
      <c r="BU514" s="278"/>
      <c r="BV514" s="278"/>
      <c r="BW514" s="278"/>
      <c r="BX514" s="278"/>
      <c r="BY514" s="278"/>
      <c r="BZ514" s="278"/>
      <c r="CA514" s="278"/>
      <c r="CB514" s="278"/>
      <c r="CC514" s="278"/>
      <c r="CD514" s="278"/>
      <c r="CE514" s="278"/>
      <c r="CF514" s="278"/>
      <c r="CG514" s="278"/>
      <c r="CH514" s="278"/>
      <c r="CI514" s="278"/>
      <c r="CJ514" s="278"/>
      <c r="CK514" s="278"/>
      <c r="CL514" s="279"/>
      <c r="CM514" s="279"/>
      <c r="CN514" s="279"/>
      <c r="CO514" s="279"/>
      <c r="CP514" s="279"/>
      <c r="CQ514" s="279"/>
      <c r="CR514" s="279"/>
      <c r="CS514" s="279"/>
      <c r="CT514" s="279"/>
      <c r="CU514" s="279"/>
      <c r="CV514" s="279"/>
      <c r="CW514" s="279"/>
      <c r="CX514" s="279"/>
      <c r="CY514" s="279"/>
      <c r="CZ514" s="279"/>
      <c r="DA514" s="279"/>
      <c r="DB514" s="279"/>
      <c r="DC514" s="279"/>
      <c r="DD514" s="279"/>
      <c r="DE514" s="279"/>
      <c r="DF514" s="279"/>
      <c r="DG514" s="279"/>
      <c r="DH514" s="279"/>
      <c r="DI514" s="279"/>
      <c r="DJ514" s="279"/>
      <c r="DK514" s="279"/>
      <c r="DL514" s="279"/>
      <c r="DM514" s="279"/>
      <c r="DN514" s="279"/>
      <c r="DO514" s="279"/>
      <c r="DP514" s="279"/>
      <c r="DQ514" s="279"/>
      <c r="DR514" s="279"/>
      <c r="DS514" s="279"/>
      <c r="DT514" s="279"/>
      <c r="DU514" s="279"/>
    </row>
    <row r="515" spans="39:125">
      <c r="AM515" s="288">
        <f t="shared" si="38"/>
        <v>0</v>
      </c>
      <c r="AN515" s="202" t="str">
        <f t="shared" si="37"/>
        <v>EMA--</v>
      </c>
      <c r="AO515" s="278"/>
      <c r="AP515" s="278"/>
      <c r="AQ515" s="278"/>
      <c r="AR515" s="278"/>
      <c r="AS515" s="278"/>
      <c r="AT515" s="278"/>
      <c r="AU515" s="278"/>
      <c r="AV515" s="278"/>
      <c r="AW515" s="278"/>
      <c r="AX515" s="278"/>
      <c r="AY515" s="278"/>
      <c r="AZ515" s="278"/>
      <c r="BA515" s="278"/>
      <c r="BB515" s="278"/>
      <c r="BC515" s="278"/>
      <c r="BD515" s="278"/>
      <c r="BE515" s="278"/>
      <c r="BF515" s="278"/>
      <c r="BG515" s="278"/>
      <c r="BH515" s="278"/>
      <c r="BI515" s="278"/>
      <c r="BJ515" s="278"/>
      <c r="BK515" s="278"/>
      <c r="BL515" s="278"/>
      <c r="BM515" s="278"/>
      <c r="BN515" s="278"/>
      <c r="BO515" s="278"/>
      <c r="BP515" s="278"/>
      <c r="BQ515" s="278"/>
      <c r="BR515" s="278"/>
      <c r="BS515" s="278"/>
      <c r="BT515" s="278"/>
      <c r="BU515" s="278"/>
      <c r="BV515" s="278"/>
      <c r="BW515" s="278"/>
      <c r="BX515" s="278"/>
      <c r="BY515" s="278"/>
      <c r="BZ515" s="278"/>
      <c r="CA515" s="278"/>
      <c r="CB515" s="278"/>
      <c r="CC515" s="278"/>
      <c r="CD515" s="278"/>
      <c r="CE515" s="278"/>
      <c r="CF515" s="278"/>
      <c r="CG515" s="278"/>
      <c r="CH515" s="278"/>
      <c r="CI515" s="278"/>
      <c r="CJ515" s="278"/>
      <c r="CK515" s="278"/>
      <c r="CL515" s="279"/>
      <c r="CM515" s="279"/>
      <c r="CN515" s="279"/>
      <c r="CO515" s="279"/>
      <c r="CP515" s="279"/>
      <c r="CQ515" s="279"/>
      <c r="CR515" s="279"/>
      <c r="CS515" s="279"/>
      <c r="CT515" s="279"/>
      <c r="CU515" s="279"/>
      <c r="CV515" s="279"/>
      <c r="CW515" s="279"/>
      <c r="CX515" s="279"/>
      <c r="CY515" s="279"/>
      <c r="CZ515" s="279"/>
      <c r="DA515" s="279"/>
      <c r="DB515" s="279"/>
      <c r="DC515" s="279"/>
      <c r="DD515" s="279"/>
      <c r="DE515" s="279"/>
      <c r="DF515" s="279"/>
      <c r="DG515" s="279"/>
      <c r="DH515" s="279"/>
      <c r="DI515" s="279"/>
      <c r="DJ515" s="279"/>
      <c r="DK515" s="279"/>
      <c r="DL515" s="279"/>
      <c r="DM515" s="279"/>
      <c r="DN515" s="279"/>
      <c r="DO515" s="279"/>
      <c r="DP515" s="279"/>
      <c r="DQ515" s="279"/>
      <c r="DR515" s="279"/>
      <c r="DS515" s="279"/>
      <c r="DT515" s="279"/>
      <c r="DU515" s="279"/>
    </row>
    <row r="516" spans="39:125">
      <c r="AM516" s="288">
        <f t="shared" si="38"/>
        <v>0</v>
      </c>
      <c r="AN516" s="202" t="str">
        <f t="shared" si="37"/>
        <v>EMA--</v>
      </c>
      <c r="AO516" s="278"/>
      <c r="AP516" s="278"/>
      <c r="AQ516" s="278"/>
      <c r="AR516" s="278"/>
      <c r="AS516" s="278"/>
      <c r="AT516" s="278"/>
      <c r="AU516" s="278"/>
      <c r="AV516" s="278"/>
      <c r="AW516" s="278"/>
      <c r="AX516" s="278"/>
      <c r="AY516" s="278"/>
      <c r="AZ516" s="278"/>
      <c r="BA516" s="278"/>
      <c r="BB516" s="278"/>
      <c r="BC516" s="278"/>
      <c r="BD516" s="278"/>
      <c r="BE516" s="278"/>
      <c r="BF516" s="278"/>
      <c r="BG516" s="278"/>
      <c r="BH516" s="278"/>
      <c r="BI516" s="278"/>
      <c r="BJ516" s="278"/>
      <c r="BK516" s="278"/>
      <c r="BL516" s="278"/>
      <c r="BM516" s="278"/>
      <c r="BN516" s="278"/>
      <c r="BO516" s="278"/>
      <c r="BP516" s="278"/>
      <c r="BQ516" s="278"/>
      <c r="BR516" s="278"/>
      <c r="BS516" s="278"/>
      <c r="BT516" s="278"/>
      <c r="BU516" s="278"/>
      <c r="BV516" s="278"/>
      <c r="BW516" s="278"/>
      <c r="BX516" s="278"/>
      <c r="BY516" s="278"/>
      <c r="BZ516" s="278"/>
      <c r="CA516" s="278"/>
      <c r="CB516" s="278"/>
      <c r="CC516" s="278"/>
      <c r="CD516" s="278"/>
      <c r="CE516" s="278"/>
      <c r="CF516" s="278"/>
      <c r="CG516" s="278"/>
      <c r="CH516" s="278"/>
      <c r="CI516" s="278"/>
      <c r="CJ516" s="278"/>
      <c r="CK516" s="278"/>
      <c r="CL516" s="279"/>
      <c r="CM516" s="279"/>
      <c r="CN516" s="279"/>
      <c r="CO516" s="279"/>
      <c r="CP516" s="279"/>
      <c r="CQ516" s="279"/>
      <c r="CR516" s="279"/>
      <c r="CS516" s="279"/>
      <c r="CT516" s="279"/>
      <c r="CU516" s="279"/>
      <c r="CV516" s="279"/>
      <c r="CW516" s="279"/>
      <c r="CX516" s="279"/>
      <c r="CY516" s="279"/>
      <c r="CZ516" s="279"/>
      <c r="DA516" s="279"/>
      <c r="DB516" s="279"/>
      <c r="DC516" s="279"/>
      <c r="DD516" s="279"/>
      <c r="DE516" s="279"/>
      <c r="DF516" s="279"/>
      <c r="DG516" s="279"/>
      <c r="DH516" s="279"/>
      <c r="DI516" s="279"/>
      <c r="DJ516" s="279"/>
      <c r="DK516" s="279"/>
      <c r="DL516" s="279"/>
      <c r="DM516" s="279"/>
      <c r="DN516" s="279"/>
      <c r="DO516" s="279"/>
      <c r="DP516" s="279"/>
      <c r="DQ516" s="279"/>
      <c r="DR516" s="279"/>
      <c r="DS516" s="279"/>
      <c r="DT516" s="279"/>
      <c r="DU516" s="279"/>
    </row>
    <row r="517" spans="39:125">
      <c r="AM517" s="288">
        <f t="shared" si="38"/>
        <v>0</v>
      </c>
      <c r="AN517" s="202" t="str">
        <f t="shared" si="37"/>
        <v>EMA--</v>
      </c>
      <c r="AO517" s="278"/>
      <c r="AP517" s="278"/>
      <c r="AQ517" s="278"/>
      <c r="AR517" s="278"/>
      <c r="AS517" s="278"/>
      <c r="AT517" s="278"/>
      <c r="AU517" s="278"/>
      <c r="AV517" s="278"/>
      <c r="AW517" s="278"/>
      <c r="AX517" s="278"/>
      <c r="AY517" s="278"/>
      <c r="AZ517" s="278"/>
      <c r="BA517" s="278"/>
      <c r="BB517" s="278"/>
      <c r="BC517" s="278"/>
      <c r="BD517" s="278"/>
      <c r="BE517" s="278"/>
      <c r="BF517" s="278"/>
      <c r="BG517" s="278"/>
      <c r="BH517" s="278"/>
      <c r="BI517" s="278"/>
      <c r="BJ517" s="278"/>
      <c r="BK517" s="278"/>
      <c r="BL517" s="278"/>
      <c r="BM517" s="278"/>
      <c r="BN517" s="278"/>
      <c r="BO517" s="278"/>
      <c r="BP517" s="278"/>
      <c r="BQ517" s="278"/>
      <c r="BR517" s="278"/>
      <c r="BS517" s="278"/>
      <c r="BT517" s="278"/>
      <c r="BU517" s="278"/>
      <c r="BV517" s="278"/>
      <c r="BW517" s="278"/>
      <c r="BX517" s="278"/>
      <c r="BY517" s="278"/>
      <c r="BZ517" s="278"/>
      <c r="CA517" s="278"/>
      <c r="CB517" s="278"/>
      <c r="CC517" s="278"/>
      <c r="CD517" s="278"/>
      <c r="CE517" s="278"/>
      <c r="CF517" s="278"/>
      <c r="CG517" s="278"/>
      <c r="CH517" s="278"/>
      <c r="CI517" s="278"/>
      <c r="CJ517" s="278"/>
      <c r="CK517" s="278"/>
      <c r="CL517" s="279"/>
      <c r="CM517" s="279"/>
      <c r="CN517" s="279"/>
      <c r="CO517" s="279"/>
      <c r="CP517" s="279"/>
      <c r="CQ517" s="279"/>
      <c r="CR517" s="279"/>
      <c r="CS517" s="279"/>
      <c r="CT517" s="279"/>
      <c r="CU517" s="279"/>
      <c r="CV517" s="279"/>
      <c r="CW517" s="279"/>
      <c r="CX517" s="279"/>
      <c r="CY517" s="279"/>
      <c r="CZ517" s="279"/>
      <c r="DA517" s="279"/>
      <c r="DB517" s="279"/>
      <c r="DC517" s="279"/>
      <c r="DD517" s="279"/>
      <c r="DE517" s="279"/>
      <c r="DF517" s="279"/>
      <c r="DG517" s="279"/>
      <c r="DH517" s="279"/>
      <c r="DI517" s="279"/>
      <c r="DJ517" s="279"/>
      <c r="DK517" s="279"/>
      <c r="DL517" s="279"/>
      <c r="DM517" s="279"/>
      <c r="DN517" s="279"/>
      <c r="DO517" s="279"/>
      <c r="DP517" s="279"/>
      <c r="DQ517" s="279"/>
      <c r="DR517" s="279"/>
      <c r="DS517" s="279"/>
      <c r="DT517" s="279"/>
      <c r="DU517" s="279"/>
    </row>
    <row r="518" spans="39:125">
      <c r="AM518" s="288">
        <f t="shared" si="38"/>
        <v>0</v>
      </c>
      <c r="AN518" s="202" t="str">
        <f t="shared" si="37"/>
        <v>EMA--</v>
      </c>
      <c r="AO518" s="278"/>
      <c r="AP518" s="278"/>
      <c r="AQ518" s="278"/>
      <c r="AR518" s="278"/>
      <c r="AS518" s="278"/>
      <c r="AT518" s="278"/>
      <c r="AU518" s="278"/>
      <c r="AV518" s="278"/>
      <c r="AW518" s="278"/>
      <c r="AX518" s="278"/>
      <c r="AY518" s="278"/>
      <c r="AZ518" s="278"/>
      <c r="BA518" s="278"/>
      <c r="BB518" s="278"/>
      <c r="BC518" s="278"/>
      <c r="BD518" s="278"/>
      <c r="BE518" s="278"/>
      <c r="BF518" s="278"/>
      <c r="BG518" s="278"/>
      <c r="BH518" s="278"/>
      <c r="BI518" s="278"/>
      <c r="BJ518" s="278"/>
      <c r="BK518" s="278"/>
      <c r="BL518" s="278"/>
      <c r="BM518" s="278"/>
      <c r="BN518" s="278"/>
      <c r="BO518" s="278"/>
      <c r="BP518" s="278"/>
      <c r="BQ518" s="278"/>
      <c r="BR518" s="278"/>
      <c r="BS518" s="278"/>
      <c r="BT518" s="278"/>
      <c r="BU518" s="278"/>
      <c r="BV518" s="278"/>
      <c r="BW518" s="278"/>
      <c r="BX518" s="278"/>
      <c r="BY518" s="278"/>
      <c r="BZ518" s="278"/>
      <c r="CA518" s="278"/>
      <c r="CB518" s="278"/>
      <c r="CC518" s="278"/>
      <c r="CD518" s="278"/>
      <c r="CE518" s="278"/>
      <c r="CF518" s="278"/>
      <c r="CG518" s="278"/>
      <c r="CH518" s="278"/>
      <c r="CI518" s="278"/>
      <c r="CJ518" s="278"/>
      <c r="CK518" s="278"/>
      <c r="CL518" s="279"/>
      <c r="CM518" s="279"/>
      <c r="CN518" s="279"/>
      <c r="CO518" s="279"/>
      <c r="CP518" s="279"/>
      <c r="CQ518" s="279"/>
      <c r="CR518" s="279"/>
      <c r="CS518" s="279"/>
      <c r="CT518" s="279"/>
      <c r="CU518" s="279"/>
      <c r="CV518" s="279"/>
      <c r="CW518" s="279"/>
      <c r="CX518" s="279"/>
      <c r="CY518" s="279"/>
      <c r="CZ518" s="279"/>
      <c r="DA518" s="279"/>
      <c r="DB518" s="279"/>
      <c r="DC518" s="279"/>
      <c r="DD518" s="279"/>
      <c r="DE518" s="279"/>
      <c r="DF518" s="279"/>
      <c r="DG518" s="279"/>
      <c r="DH518" s="279"/>
      <c r="DI518" s="279"/>
      <c r="DJ518" s="279"/>
      <c r="DK518" s="279"/>
      <c r="DL518" s="279"/>
      <c r="DM518" s="279"/>
      <c r="DN518" s="279"/>
      <c r="DO518" s="279"/>
      <c r="DP518" s="279"/>
      <c r="DQ518" s="279"/>
      <c r="DR518" s="279"/>
      <c r="DS518" s="279"/>
      <c r="DT518" s="279"/>
      <c r="DU518" s="279"/>
    </row>
    <row r="519" spans="39:125">
      <c r="AM519" s="288">
        <f t="shared" si="38"/>
        <v>0</v>
      </c>
      <c r="AN519" s="202" t="str">
        <f t="shared" si="37"/>
        <v>EMA--</v>
      </c>
      <c r="AO519" s="278"/>
      <c r="AP519" s="278"/>
      <c r="AQ519" s="278"/>
      <c r="AR519" s="278"/>
      <c r="AS519" s="278"/>
      <c r="AT519" s="278"/>
      <c r="AU519" s="278"/>
      <c r="AV519" s="278"/>
      <c r="AW519" s="278"/>
      <c r="AX519" s="278"/>
      <c r="AY519" s="278"/>
      <c r="AZ519" s="278"/>
      <c r="BA519" s="278"/>
      <c r="BB519" s="278"/>
      <c r="BC519" s="278"/>
      <c r="BD519" s="278"/>
      <c r="BE519" s="278"/>
      <c r="BF519" s="278"/>
      <c r="BG519" s="278"/>
      <c r="BH519" s="278"/>
      <c r="BI519" s="278"/>
      <c r="BJ519" s="278"/>
      <c r="BK519" s="278"/>
      <c r="BL519" s="278"/>
      <c r="BM519" s="278"/>
      <c r="BN519" s="278"/>
      <c r="BO519" s="278"/>
      <c r="BP519" s="278"/>
      <c r="BQ519" s="278"/>
      <c r="BR519" s="278"/>
      <c r="BS519" s="278"/>
      <c r="BT519" s="278"/>
      <c r="BU519" s="278"/>
      <c r="BV519" s="278"/>
      <c r="BW519" s="278"/>
      <c r="BX519" s="278"/>
      <c r="BY519" s="278"/>
      <c r="BZ519" s="278"/>
      <c r="CA519" s="278"/>
      <c r="CB519" s="278"/>
      <c r="CC519" s="278"/>
      <c r="CD519" s="278"/>
      <c r="CE519" s="278"/>
      <c r="CF519" s="278"/>
      <c r="CG519" s="278"/>
      <c r="CH519" s="278"/>
      <c r="CI519" s="278"/>
      <c r="CJ519" s="278"/>
      <c r="CK519" s="278"/>
      <c r="CL519" s="279"/>
      <c r="CM519" s="279"/>
      <c r="CN519" s="279"/>
      <c r="CO519" s="279"/>
      <c r="CP519" s="279"/>
      <c r="CQ519" s="279"/>
      <c r="CR519" s="279"/>
      <c r="CS519" s="279"/>
      <c r="CT519" s="279"/>
      <c r="CU519" s="279"/>
      <c r="CV519" s="279"/>
      <c r="CW519" s="279"/>
      <c r="CX519" s="279"/>
      <c r="CY519" s="279"/>
      <c r="CZ519" s="279"/>
      <c r="DA519" s="279"/>
      <c r="DB519" s="279"/>
      <c r="DC519" s="279"/>
      <c r="DD519" s="279"/>
      <c r="DE519" s="279"/>
      <c r="DF519" s="279"/>
      <c r="DG519" s="279"/>
      <c r="DH519" s="279"/>
      <c r="DI519" s="279"/>
      <c r="DJ519" s="279"/>
      <c r="DK519" s="279"/>
      <c r="DL519" s="279"/>
      <c r="DM519" s="279"/>
      <c r="DN519" s="279"/>
      <c r="DO519" s="279"/>
      <c r="DP519" s="279"/>
      <c r="DQ519" s="279"/>
      <c r="DR519" s="279"/>
      <c r="DS519" s="279"/>
      <c r="DT519" s="279"/>
      <c r="DU519" s="279"/>
    </row>
    <row r="520" spans="39:125">
      <c r="AM520" s="288">
        <f t="shared" si="38"/>
        <v>0</v>
      </c>
      <c r="AN520" s="202" t="str">
        <f t="shared" si="37"/>
        <v>EMA--</v>
      </c>
      <c r="AO520" s="278"/>
      <c r="AP520" s="278"/>
      <c r="AQ520" s="278"/>
      <c r="AR520" s="278"/>
      <c r="AS520" s="278"/>
      <c r="AT520" s="278"/>
      <c r="AU520" s="278"/>
      <c r="AV520" s="278"/>
      <c r="AW520" s="278"/>
      <c r="AX520" s="278"/>
      <c r="AY520" s="278"/>
      <c r="AZ520" s="278"/>
      <c r="BA520" s="278"/>
      <c r="BB520" s="278"/>
      <c r="BC520" s="278"/>
      <c r="BD520" s="278"/>
      <c r="BE520" s="278"/>
      <c r="BF520" s="278"/>
      <c r="BG520" s="278"/>
      <c r="BH520" s="278"/>
      <c r="BI520" s="278"/>
      <c r="BJ520" s="278"/>
      <c r="BK520" s="278"/>
      <c r="BL520" s="278"/>
      <c r="BM520" s="278"/>
      <c r="BN520" s="278"/>
      <c r="BO520" s="278"/>
      <c r="BP520" s="278"/>
      <c r="BQ520" s="278"/>
      <c r="BR520" s="278"/>
      <c r="BS520" s="278"/>
      <c r="BT520" s="278"/>
      <c r="BU520" s="278"/>
      <c r="BV520" s="278"/>
      <c r="BW520" s="278"/>
      <c r="BX520" s="278"/>
      <c r="BY520" s="278"/>
      <c r="BZ520" s="278"/>
      <c r="CA520" s="278"/>
      <c r="CB520" s="278"/>
      <c r="CC520" s="278"/>
      <c r="CD520" s="278"/>
      <c r="CE520" s="278"/>
      <c r="CF520" s="278"/>
      <c r="CG520" s="278"/>
      <c r="CH520" s="278"/>
      <c r="CI520" s="278"/>
      <c r="CJ520" s="278"/>
      <c r="CK520" s="278"/>
      <c r="CL520" s="279"/>
      <c r="CM520" s="279"/>
      <c r="CN520" s="279"/>
      <c r="CO520" s="279"/>
      <c r="CP520" s="279"/>
      <c r="CQ520" s="279"/>
      <c r="CR520" s="279"/>
      <c r="CS520" s="279"/>
      <c r="CT520" s="279"/>
      <c r="CU520" s="279"/>
      <c r="CV520" s="279"/>
      <c r="CW520" s="279"/>
      <c r="CX520" s="279"/>
      <c r="CY520" s="279"/>
      <c r="CZ520" s="279"/>
      <c r="DA520" s="279"/>
      <c r="DB520" s="279"/>
      <c r="DC520" s="279"/>
      <c r="DD520" s="279"/>
      <c r="DE520" s="279"/>
      <c r="DF520" s="279"/>
      <c r="DG520" s="279"/>
      <c r="DH520" s="279"/>
      <c r="DI520" s="279"/>
      <c r="DJ520" s="279"/>
      <c r="DK520" s="279"/>
      <c r="DL520" s="279"/>
      <c r="DM520" s="279"/>
      <c r="DN520" s="279"/>
      <c r="DO520" s="279"/>
      <c r="DP520" s="279"/>
      <c r="DQ520" s="279"/>
      <c r="DR520" s="279"/>
      <c r="DS520" s="279"/>
      <c r="DT520" s="279"/>
      <c r="DU520" s="279"/>
    </row>
    <row r="521" spans="39:125">
      <c r="AM521" s="288">
        <f t="shared" si="38"/>
        <v>0</v>
      </c>
      <c r="AN521" s="202" t="str">
        <f t="shared" si="37"/>
        <v>EMA--</v>
      </c>
      <c r="AO521" s="278"/>
      <c r="AP521" s="278"/>
      <c r="AQ521" s="278"/>
      <c r="AR521" s="278"/>
      <c r="AS521" s="278"/>
      <c r="AT521" s="278"/>
      <c r="AU521" s="278"/>
      <c r="AV521" s="278"/>
      <c r="AW521" s="278"/>
      <c r="AX521" s="278"/>
      <c r="AY521" s="278"/>
      <c r="AZ521" s="278"/>
      <c r="BA521" s="278"/>
      <c r="BB521" s="278"/>
      <c r="BC521" s="278"/>
      <c r="BD521" s="278"/>
      <c r="BE521" s="278"/>
      <c r="BF521" s="278"/>
      <c r="BG521" s="278"/>
      <c r="BH521" s="278"/>
      <c r="BI521" s="278"/>
      <c r="BJ521" s="278"/>
      <c r="BK521" s="278"/>
      <c r="BL521" s="278"/>
      <c r="BM521" s="278"/>
      <c r="BN521" s="278"/>
      <c r="BO521" s="278"/>
      <c r="BP521" s="278"/>
      <c r="BQ521" s="278"/>
      <c r="BR521" s="278"/>
      <c r="BS521" s="278"/>
      <c r="BT521" s="278"/>
      <c r="BU521" s="278"/>
      <c r="BV521" s="278"/>
      <c r="BW521" s="278"/>
      <c r="BX521" s="278"/>
      <c r="BY521" s="278"/>
      <c r="BZ521" s="278"/>
      <c r="CA521" s="278"/>
      <c r="CB521" s="278"/>
      <c r="CC521" s="278"/>
      <c r="CD521" s="278"/>
      <c r="CE521" s="278"/>
      <c r="CF521" s="278"/>
      <c r="CG521" s="278"/>
      <c r="CH521" s="278"/>
      <c r="CI521" s="278"/>
      <c r="CJ521" s="278"/>
      <c r="CK521" s="278"/>
      <c r="CL521" s="279"/>
      <c r="CM521" s="279"/>
      <c r="CN521" s="279"/>
      <c r="CO521" s="279"/>
      <c r="CP521" s="279"/>
      <c r="CQ521" s="279"/>
      <c r="CR521" s="279"/>
      <c r="CS521" s="279"/>
      <c r="CT521" s="279"/>
      <c r="CU521" s="279"/>
      <c r="CV521" s="279"/>
      <c r="CW521" s="279"/>
      <c r="CX521" s="279"/>
      <c r="CY521" s="279"/>
      <c r="CZ521" s="279"/>
      <c r="DA521" s="279"/>
      <c r="DB521" s="279"/>
      <c r="DC521" s="279"/>
      <c r="DD521" s="279"/>
      <c r="DE521" s="279"/>
      <c r="DF521" s="279"/>
      <c r="DG521" s="279"/>
      <c r="DH521" s="279"/>
      <c r="DI521" s="279"/>
      <c r="DJ521" s="279"/>
      <c r="DK521" s="279"/>
      <c r="DL521" s="279"/>
      <c r="DM521" s="279"/>
      <c r="DN521" s="279"/>
      <c r="DO521" s="279"/>
      <c r="DP521" s="279"/>
      <c r="DQ521" s="279"/>
      <c r="DR521" s="279"/>
      <c r="DS521" s="279"/>
      <c r="DT521" s="279"/>
      <c r="DU521" s="279"/>
    </row>
    <row r="522" spans="39:125">
      <c r="AM522" s="288">
        <f t="shared" si="38"/>
        <v>0</v>
      </c>
      <c r="AN522" s="202" t="str">
        <f t="shared" si="37"/>
        <v>EMA--</v>
      </c>
      <c r="AO522" s="278"/>
      <c r="AP522" s="278"/>
      <c r="AQ522" s="278"/>
      <c r="AR522" s="278"/>
      <c r="AS522" s="278"/>
      <c r="AT522" s="278"/>
      <c r="AU522" s="278"/>
      <c r="AV522" s="278"/>
      <c r="AW522" s="278"/>
      <c r="AX522" s="278"/>
      <c r="AY522" s="278"/>
      <c r="AZ522" s="278"/>
      <c r="BA522" s="278"/>
      <c r="BB522" s="278"/>
      <c r="BC522" s="278"/>
      <c r="BD522" s="278"/>
      <c r="BE522" s="278"/>
      <c r="BF522" s="278"/>
      <c r="BG522" s="278"/>
      <c r="BH522" s="278"/>
      <c r="BI522" s="278"/>
      <c r="BJ522" s="278"/>
      <c r="BK522" s="278"/>
      <c r="BL522" s="278"/>
      <c r="BM522" s="278"/>
      <c r="BN522" s="278"/>
      <c r="BO522" s="278"/>
      <c r="BP522" s="278"/>
      <c r="BQ522" s="278"/>
      <c r="BR522" s="278"/>
      <c r="BS522" s="278"/>
      <c r="BT522" s="278"/>
      <c r="BU522" s="278"/>
      <c r="BV522" s="278"/>
      <c r="BW522" s="278"/>
      <c r="BX522" s="278"/>
      <c r="BY522" s="278"/>
      <c r="BZ522" s="278"/>
      <c r="CA522" s="278"/>
      <c r="CB522" s="278"/>
      <c r="CC522" s="278"/>
      <c r="CD522" s="278"/>
      <c r="CE522" s="278"/>
      <c r="CF522" s="278"/>
      <c r="CG522" s="278"/>
      <c r="CH522" s="278"/>
      <c r="CI522" s="278"/>
      <c r="CJ522" s="278"/>
      <c r="CK522" s="278"/>
      <c r="CL522" s="279"/>
      <c r="CM522" s="279"/>
      <c r="CN522" s="279"/>
      <c r="CO522" s="279"/>
      <c r="CP522" s="279"/>
      <c r="CQ522" s="279"/>
      <c r="CR522" s="279"/>
      <c r="CS522" s="279"/>
      <c r="CT522" s="279"/>
      <c r="CU522" s="279"/>
      <c r="CV522" s="279"/>
      <c r="CW522" s="279"/>
      <c r="CX522" s="279"/>
      <c r="CY522" s="279"/>
      <c r="CZ522" s="279"/>
      <c r="DA522" s="279"/>
      <c r="DB522" s="279"/>
      <c r="DC522" s="279"/>
      <c r="DD522" s="279"/>
      <c r="DE522" s="279"/>
      <c r="DF522" s="279"/>
      <c r="DG522" s="279"/>
      <c r="DH522" s="279"/>
      <c r="DI522" s="279"/>
      <c r="DJ522" s="279"/>
      <c r="DK522" s="279"/>
      <c r="DL522" s="279"/>
      <c r="DM522" s="279"/>
      <c r="DN522" s="279"/>
      <c r="DO522" s="279"/>
      <c r="DP522" s="279"/>
      <c r="DQ522" s="279"/>
      <c r="DR522" s="279"/>
      <c r="DS522" s="279"/>
      <c r="DT522" s="279"/>
      <c r="DU522" s="279"/>
    </row>
    <row r="523" spans="39:125">
      <c r="AM523" s="288">
        <f t="shared" si="38"/>
        <v>0</v>
      </c>
      <c r="AN523" s="202" t="str">
        <f t="shared" si="37"/>
        <v>EMA--</v>
      </c>
      <c r="AO523" s="278"/>
      <c r="AP523" s="278"/>
      <c r="AQ523" s="278"/>
      <c r="AR523" s="278"/>
      <c r="AS523" s="278"/>
      <c r="AT523" s="278"/>
      <c r="AU523" s="278"/>
      <c r="AV523" s="278"/>
      <c r="AW523" s="278"/>
      <c r="AX523" s="278"/>
      <c r="AY523" s="278"/>
      <c r="AZ523" s="278"/>
      <c r="BA523" s="278"/>
      <c r="BB523" s="278"/>
      <c r="BC523" s="278"/>
      <c r="BD523" s="278"/>
      <c r="BE523" s="278"/>
      <c r="BF523" s="278"/>
      <c r="BG523" s="278"/>
      <c r="BH523" s="278"/>
      <c r="BI523" s="278"/>
      <c r="BJ523" s="278"/>
      <c r="BK523" s="278"/>
      <c r="BL523" s="278"/>
      <c r="BM523" s="278"/>
      <c r="BN523" s="278"/>
      <c r="BO523" s="278"/>
      <c r="BP523" s="278"/>
      <c r="BQ523" s="278"/>
      <c r="BR523" s="278"/>
      <c r="BS523" s="278"/>
      <c r="BT523" s="278"/>
      <c r="BU523" s="278"/>
      <c r="BV523" s="278"/>
      <c r="BW523" s="278"/>
      <c r="BX523" s="278"/>
      <c r="BY523" s="278"/>
      <c r="BZ523" s="278"/>
      <c r="CA523" s="278"/>
      <c r="CB523" s="278"/>
      <c r="CC523" s="278"/>
      <c r="CD523" s="278"/>
      <c r="CE523" s="278"/>
      <c r="CF523" s="278"/>
      <c r="CG523" s="278"/>
      <c r="CH523" s="278"/>
      <c r="CI523" s="278"/>
      <c r="CJ523" s="278"/>
      <c r="CK523" s="278"/>
      <c r="CL523" s="279"/>
      <c r="CM523" s="279"/>
      <c r="CN523" s="279"/>
      <c r="CO523" s="279"/>
      <c r="CP523" s="279"/>
      <c r="CQ523" s="279"/>
      <c r="CR523" s="279"/>
      <c r="CS523" s="279"/>
      <c r="CT523" s="279"/>
      <c r="CU523" s="279"/>
      <c r="CV523" s="279"/>
      <c r="CW523" s="279"/>
      <c r="CX523" s="279"/>
      <c r="CY523" s="279"/>
      <c r="CZ523" s="279"/>
      <c r="DA523" s="279"/>
      <c r="DB523" s="279"/>
      <c r="DC523" s="279"/>
      <c r="DD523" s="279"/>
      <c r="DE523" s="279"/>
      <c r="DF523" s="279"/>
      <c r="DG523" s="279"/>
      <c r="DH523" s="279"/>
      <c r="DI523" s="279"/>
      <c r="DJ523" s="279"/>
      <c r="DK523" s="279"/>
      <c r="DL523" s="279"/>
      <c r="DM523" s="279"/>
      <c r="DN523" s="279"/>
      <c r="DO523" s="279"/>
      <c r="DP523" s="279"/>
      <c r="DQ523" s="279"/>
      <c r="DR523" s="279"/>
      <c r="DS523" s="279"/>
      <c r="DT523" s="279"/>
      <c r="DU523" s="279"/>
    </row>
    <row r="524" spans="39:125">
      <c r="AM524" s="288">
        <f t="shared" si="38"/>
        <v>0</v>
      </c>
      <c r="AN524" s="202" t="str">
        <f t="shared" si="37"/>
        <v>EMA--</v>
      </c>
      <c r="AO524" s="278"/>
      <c r="AP524" s="278"/>
      <c r="AQ524" s="278"/>
      <c r="AR524" s="278"/>
      <c r="AS524" s="278"/>
      <c r="AT524" s="278"/>
      <c r="AU524" s="278"/>
      <c r="AV524" s="278"/>
      <c r="AW524" s="278"/>
      <c r="AX524" s="278"/>
      <c r="AY524" s="278"/>
      <c r="AZ524" s="278"/>
      <c r="BA524" s="278"/>
      <c r="BB524" s="278"/>
      <c r="BC524" s="278"/>
      <c r="BD524" s="278"/>
      <c r="BE524" s="278"/>
      <c r="BF524" s="278"/>
      <c r="BG524" s="278"/>
      <c r="BH524" s="278"/>
      <c r="BI524" s="278"/>
      <c r="BJ524" s="278"/>
      <c r="BK524" s="278"/>
      <c r="BL524" s="278"/>
      <c r="BM524" s="278"/>
      <c r="BN524" s="278"/>
      <c r="BO524" s="278"/>
      <c r="BP524" s="278"/>
      <c r="BQ524" s="278"/>
      <c r="BR524" s="278"/>
      <c r="BS524" s="278"/>
      <c r="BT524" s="278"/>
      <c r="BU524" s="278"/>
      <c r="BV524" s="278"/>
      <c r="BW524" s="278"/>
      <c r="BX524" s="278"/>
      <c r="BY524" s="278"/>
      <c r="BZ524" s="278"/>
      <c r="CA524" s="278"/>
      <c r="CB524" s="278"/>
      <c r="CC524" s="278"/>
      <c r="CD524" s="278"/>
      <c r="CE524" s="278"/>
      <c r="CF524" s="278"/>
      <c r="CG524" s="278"/>
      <c r="CH524" s="278"/>
      <c r="CI524" s="278"/>
      <c r="CJ524" s="278"/>
      <c r="CK524" s="278"/>
      <c r="CL524" s="279"/>
      <c r="CM524" s="279"/>
      <c r="CN524" s="279"/>
      <c r="CO524" s="279"/>
      <c r="CP524" s="279"/>
      <c r="CQ524" s="279"/>
      <c r="CR524" s="279"/>
      <c r="CS524" s="279"/>
      <c r="CT524" s="279"/>
      <c r="CU524" s="279"/>
      <c r="CV524" s="279"/>
      <c r="CW524" s="279"/>
      <c r="CX524" s="279"/>
      <c r="CY524" s="279"/>
      <c r="CZ524" s="279"/>
      <c r="DA524" s="279"/>
      <c r="DB524" s="279"/>
      <c r="DC524" s="279"/>
      <c r="DD524" s="279"/>
      <c r="DE524" s="279"/>
      <c r="DF524" s="279"/>
      <c r="DG524" s="279"/>
      <c r="DH524" s="279"/>
      <c r="DI524" s="279"/>
      <c r="DJ524" s="279"/>
      <c r="DK524" s="279"/>
      <c r="DL524" s="279"/>
      <c r="DM524" s="279"/>
      <c r="DN524" s="279"/>
      <c r="DO524" s="279"/>
      <c r="DP524" s="279"/>
      <c r="DQ524" s="279"/>
      <c r="DR524" s="279"/>
      <c r="DS524" s="279"/>
      <c r="DT524" s="279"/>
      <c r="DU524" s="279"/>
    </row>
    <row r="525" spans="39:125">
      <c r="AM525" s="288">
        <f t="shared" si="38"/>
        <v>0</v>
      </c>
      <c r="AN525" s="202" t="str">
        <f t="shared" si="37"/>
        <v>EMA--</v>
      </c>
      <c r="AO525" s="278"/>
      <c r="AP525" s="278"/>
      <c r="AQ525" s="278"/>
      <c r="AR525" s="278"/>
      <c r="AS525" s="278"/>
      <c r="AT525" s="278"/>
      <c r="AU525" s="278"/>
      <c r="AV525" s="278"/>
      <c r="AW525" s="278"/>
      <c r="AX525" s="278"/>
      <c r="AY525" s="278"/>
      <c r="AZ525" s="278"/>
      <c r="BA525" s="278"/>
      <c r="BB525" s="278"/>
      <c r="BC525" s="278"/>
      <c r="BD525" s="278"/>
      <c r="BE525" s="278"/>
      <c r="BF525" s="278"/>
      <c r="BG525" s="278"/>
      <c r="BH525" s="278"/>
      <c r="BI525" s="278"/>
      <c r="BJ525" s="278"/>
      <c r="BK525" s="278"/>
      <c r="BL525" s="278"/>
      <c r="BM525" s="278"/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8"/>
      <c r="CB525" s="278"/>
      <c r="CC525" s="278"/>
      <c r="CD525" s="278"/>
      <c r="CE525" s="278"/>
      <c r="CF525" s="278"/>
      <c r="CG525" s="278"/>
      <c r="CH525" s="278"/>
      <c r="CI525" s="278"/>
      <c r="CJ525" s="278"/>
      <c r="CK525" s="278"/>
      <c r="CL525" s="279"/>
      <c r="CM525" s="279"/>
      <c r="CN525" s="279"/>
      <c r="CO525" s="279"/>
      <c r="CP525" s="279"/>
      <c r="CQ525" s="279"/>
      <c r="CR525" s="279"/>
      <c r="CS525" s="279"/>
      <c r="CT525" s="279"/>
      <c r="CU525" s="279"/>
      <c r="CV525" s="279"/>
      <c r="CW525" s="279"/>
      <c r="CX525" s="279"/>
      <c r="CY525" s="279"/>
      <c r="CZ525" s="279"/>
      <c r="DA525" s="279"/>
      <c r="DB525" s="279"/>
      <c r="DC525" s="279"/>
      <c r="DD525" s="279"/>
      <c r="DE525" s="279"/>
      <c r="DF525" s="279"/>
      <c r="DG525" s="279"/>
      <c r="DH525" s="279"/>
      <c r="DI525" s="279"/>
      <c r="DJ525" s="279"/>
      <c r="DK525" s="279"/>
      <c r="DL525" s="279"/>
      <c r="DM525" s="279"/>
      <c r="DN525" s="279"/>
      <c r="DO525" s="279"/>
      <c r="DP525" s="279"/>
      <c r="DQ525" s="279"/>
      <c r="DR525" s="279"/>
      <c r="DS525" s="279"/>
      <c r="DT525" s="279"/>
      <c r="DU525" s="279"/>
    </row>
    <row r="526" spans="39:125">
      <c r="AM526" s="288">
        <f t="shared" si="38"/>
        <v>0</v>
      </c>
      <c r="AN526" s="202" t="str">
        <f t="shared" si="37"/>
        <v>EMA--</v>
      </c>
      <c r="AO526" s="278"/>
      <c r="AP526" s="278"/>
      <c r="AQ526" s="278"/>
      <c r="AR526" s="278"/>
      <c r="AS526" s="278"/>
      <c r="AT526" s="278"/>
      <c r="AU526" s="278"/>
      <c r="AV526" s="278"/>
      <c r="AW526" s="278"/>
      <c r="AX526" s="278"/>
      <c r="AY526" s="278"/>
      <c r="AZ526" s="278"/>
      <c r="BA526" s="278"/>
      <c r="BB526" s="278"/>
      <c r="BC526" s="278"/>
      <c r="BD526" s="278"/>
      <c r="BE526" s="278"/>
      <c r="BF526" s="278"/>
      <c r="BG526" s="278"/>
      <c r="BH526" s="278"/>
      <c r="BI526" s="278"/>
      <c r="BJ526" s="278"/>
      <c r="BK526" s="278"/>
      <c r="BL526" s="278"/>
      <c r="BM526" s="278"/>
      <c r="BN526" s="278"/>
      <c r="BO526" s="278"/>
      <c r="BP526" s="278"/>
      <c r="BQ526" s="278"/>
      <c r="BR526" s="278"/>
      <c r="BS526" s="278"/>
      <c r="BT526" s="278"/>
      <c r="BU526" s="278"/>
      <c r="BV526" s="278"/>
      <c r="BW526" s="278"/>
      <c r="BX526" s="278"/>
      <c r="BY526" s="278"/>
      <c r="BZ526" s="278"/>
      <c r="CA526" s="278"/>
      <c r="CB526" s="278"/>
      <c r="CC526" s="278"/>
      <c r="CD526" s="278"/>
      <c r="CE526" s="278"/>
      <c r="CF526" s="278"/>
      <c r="CG526" s="278"/>
      <c r="CH526" s="278"/>
      <c r="CI526" s="278"/>
      <c r="CJ526" s="278"/>
      <c r="CK526" s="278"/>
      <c r="CL526" s="279"/>
      <c r="CM526" s="279"/>
      <c r="CN526" s="279"/>
      <c r="CO526" s="279"/>
      <c r="CP526" s="279"/>
      <c r="CQ526" s="279"/>
      <c r="CR526" s="279"/>
      <c r="CS526" s="279"/>
      <c r="CT526" s="279"/>
      <c r="CU526" s="279"/>
      <c r="CV526" s="279"/>
      <c r="CW526" s="279"/>
      <c r="CX526" s="279"/>
      <c r="CY526" s="279"/>
      <c r="CZ526" s="279"/>
      <c r="DA526" s="279"/>
      <c r="DB526" s="279"/>
      <c r="DC526" s="279"/>
      <c r="DD526" s="279"/>
      <c r="DE526" s="279"/>
      <c r="DF526" s="279"/>
      <c r="DG526" s="279"/>
      <c r="DH526" s="279"/>
      <c r="DI526" s="279"/>
      <c r="DJ526" s="279"/>
      <c r="DK526" s="279"/>
      <c r="DL526" s="279"/>
      <c r="DM526" s="279"/>
      <c r="DN526" s="279"/>
      <c r="DO526" s="279"/>
      <c r="DP526" s="279"/>
      <c r="DQ526" s="279"/>
      <c r="DR526" s="279"/>
      <c r="DS526" s="279"/>
      <c r="DT526" s="279"/>
      <c r="DU526" s="279"/>
    </row>
    <row r="527" spans="39:125">
      <c r="AM527" s="288">
        <f t="shared" si="38"/>
        <v>0</v>
      </c>
      <c r="AN527" s="202" t="str">
        <f t="shared" si="37"/>
        <v>EMA--</v>
      </c>
      <c r="AO527" s="278"/>
      <c r="AP527" s="278"/>
      <c r="AQ527" s="278"/>
      <c r="AR527" s="278"/>
      <c r="AS527" s="278"/>
      <c r="AT527" s="278"/>
      <c r="AU527" s="278"/>
      <c r="AV527" s="278"/>
      <c r="AW527" s="278"/>
      <c r="AX527" s="278"/>
      <c r="AY527" s="278"/>
      <c r="AZ527" s="278"/>
      <c r="BA527" s="278"/>
      <c r="BB527" s="278"/>
      <c r="BC527" s="278"/>
      <c r="BD527" s="278"/>
      <c r="BE527" s="278"/>
      <c r="BF527" s="278"/>
      <c r="BG527" s="278"/>
      <c r="BH527" s="278"/>
      <c r="BI527" s="278"/>
      <c r="BJ527" s="278"/>
      <c r="BK527" s="278"/>
      <c r="BL527" s="278"/>
      <c r="BM527" s="278"/>
      <c r="BN527" s="278"/>
      <c r="BO527" s="278"/>
      <c r="BP527" s="278"/>
      <c r="BQ527" s="278"/>
      <c r="BR527" s="278"/>
      <c r="BS527" s="278"/>
      <c r="BT527" s="278"/>
      <c r="BU527" s="278"/>
      <c r="BV527" s="278"/>
      <c r="BW527" s="278"/>
      <c r="BX527" s="278"/>
      <c r="BY527" s="278"/>
      <c r="BZ527" s="278"/>
      <c r="CA527" s="278"/>
      <c r="CB527" s="278"/>
      <c r="CC527" s="278"/>
      <c r="CD527" s="278"/>
      <c r="CE527" s="278"/>
      <c r="CF527" s="278"/>
      <c r="CG527" s="278"/>
      <c r="CH527" s="278"/>
      <c r="CI527" s="278"/>
      <c r="CJ527" s="278"/>
      <c r="CK527" s="278"/>
      <c r="CL527" s="279"/>
      <c r="CM527" s="279"/>
      <c r="CN527" s="279"/>
      <c r="CO527" s="279"/>
      <c r="CP527" s="279"/>
      <c r="CQ527" s="279"/>
      <c r="CR527" s="279"/>
      <c r="CS527" s="279"/>
      <c r="CT527" s="279"/>
      <c r="CU527" s="279"/>
      <c r="CV527" s="279"/>
      <c r="CW527" s="279"/>
      <c r="CX527" s="279"/>
      <c r="CY527" s="279"/>
      <c r="CZ527" s="279"/>
      <c r="DA527" s="279"/>
      <c r="DB527" s="279"/>
      <c r="DC527" s="279"/>
      <c r="DD527" s="279"/>
      <c r="DE527" s="279"/>
      <c r="DF527" s="279"/>
      <c r="DG527" s="279"/>
      <c r="DH527" s="279"/>
      <c r="DI527" s="279"/>
      <c r="DJ527" s="279"/>
      <c r="DK527" s="279"/>
      <c r="DL527" s="279"/>
      <c r="DM527" s="279"/>
      <c r="DN527" s="279"/>
      <c r="DO527" s="279"/>
      <c r="DP527" s="279"/>
      <c r="DQ527" s="279"/>
      <c r="DR527" s="279"/>
      <c r="DS527" s="279"/>
      <c r="DT527" s="279"/>
      <c r="DU527" s="279"/>
    </row>
    <row r="528" spans="39:125">
      <c r="AM528" s="288">
        <f t="shared" si="38"/>
        <v>0</v>
      </c>
      <c r="AN528" s="202" t="str">
        <f t="shared" si="37"/>
        <v>EMA--</v>
      </c>
      <c r="AO528" s="278"/>
      <c r="AP528" s="278"/>
      <c r="AQ528" s="278"/>
      <c r="AR528" s="278"/>
      <c r="AS528" s="278"/>
      <c r="AT528" s="278"/>
      <c r="AU528" s="278"/>
      <c r="AV528" s="278"/>
      <c r="AW528" s="278"/>
      <c r="AX528" s="278"/>
      <c r="AY528" s="278"/>
      <c r="AZ528" s="278"/>
      <c r="BA528" s="278"/>
      <c r="BB528" s="278"/>
      <c r="BC528" s="278"/>
      <c r="BD528" s="278"/>
      <c r="BE528" s="278"/>
      <c r="BF528" s="278"/>
      <c r="BG528" s="278"/>
      <c r="BH528" s="278"/>
      <c r="BI528" s="278"/>
      <c r="BJ528" s="278"/>
      <c r="BK528" s="278"/>
      <c r="BL528" s="278"/>
      <c r="BM528" s="278"/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8"/>
      <c r="CB528" s="278"/>
      <c r="CC528" s="278"/>
      <c r="CD528" s="278"/>
      <c r="CE528" s="278"/>
      <c r="CF528" s="278"/>
      <c r="CG528" s="278"/>
      <c r="CH528" s="278"/>
      <c r="CI528" s="278"/>
      <c r="CJ528" s="278"/>
      <c r="CK528" s="278"/>
      <c r="CL528" s="279"/>
      <c r="CM528" s="279"/>
      <c r="CN528" s="279"/>
      <c r="CO528" s="279"/>
      <c r="CP528" s="279"/>
      <c r="CQ528" s="279"/>
      <c r="CR528" s="279"/>
      <c r="CS528" s="279"/>
      <c r="CT528" s="279"/>
      <c r="CU528" s="279"/>
      <c r="CV528" s="279"/>
      <c r="CW528" s="279"/>
      <c r="CX528" s="279"/>
      <c r="CY528" s="279"/>
      <c r="CZ528" s="279"/>
      <c r="DA528" s="279"/>
      <c r="DB528" s="279"/>
      <c r="DC528" s="279"/>
      <c r="DD528" s="279"/>
      <c r="DE528" s="279"/>
      <c r="DF528" s="279"/>
      <c r="DG528" s="279"/>
      <c r="DH528" s="279"/>
      <c r="DI528" s="279"/>
      <c r="DJ528" s="279"/>
      <c r="DK528" s="279"/>
      <c r="DL528" s="279"/>
      <c r="DM528" s="279"/>
      <c r="DN528" s="279"/>
      <c r="DO528" s="279"/>
      <c r="DP528" s="279"/>
      <c r="DQ528" s="279"/>
      <c r="DR528" s="279"/>
      <c r="DS528" s="279"/>
      <c r="DT528" s="279"/>
      <c r="DU528" s="279"/>
    </row>
    <row r="529" spans="39:125">
      <c r="AM529" s="288">
        <f t="shared" si="38"/>
        <v>0</v>
      </c>
      <c r="AN529" s="202" t="str">
        <f t="shared" si="37"/>
        <v>EMA--</v>
      </c>
      <c r="AO529" s="278"/>
      <c r="AP529" s="278"/>
      <c r="AQ529" s="278"/>
      <c r="AR529" s="278"/>
      <c r="AS529" s="278"/>
      <c r="AT529" s="278"/>
      <c r="AU529" s="278"/>
      <c r="AV529" s="278"/>
      <c r="AW529" s="278"/>
      <c r="AX529" s="278"/>
      <c r="AY529" s="278"/>
      <c r="AZ529" s="278"/>
      <c r="BA529" s="278"/>
      <c r="BB529" s="278"/>
      <c r="BC529" s="278"/>
      <c r="BD529" s="278"/>
      <c r="BE529" s="278"/>
      <c r="BF529" s="278"/>
      <c r="BG529" s="278"/>
      <c r="BH529" s="278"/>
      <c r="BI529" s="278"/>
      <c r="BJ529" s="278"/>
      <c r="BK529" s="278"/>
      <c r="BL529" s="278"/>
      <c r="BM529" s="278"/>
      <c r="BN529" s="278"/>
      <c r="BO529" s="278"/>
      <c r="BP529" s="278"/>
      <c r="BQ529" s="278"/>
      <c r="BR529" s="278"/>
      <c r="BS529" s="278"/>
      <c r="BT529" s="278"/>
      <c r="BU529" s="278"/>
      <c r="BV529" s="278"/>
      <c r="BW529" s="278"/>
      <c r="BX529" s="278"/>
      <c r="BY529" s="278"/>
      <c r="BZ529" s="278"/>
      <c r="CA529" s="278"/>
      <c r="CB529" s="278"/>
      <c r="CC529" s="278"/>
      <c r="CD529" s="278"/>
      <c r="CE529" s="278"/>
      <c r="CF529" s="278"/>
      <c r="CG529" s="278"/>
      <c r="CH529" s="278"/>
      <c r="CI529" s="278"/>
      <c r="CJ529" s="278"/>
      <c r="CK529" s="278"/>
      <c r="CL529" s="279"/>
      <c r="CM529" s="279"/>
      <c r="CN529" s="279"/>
      <c r="CO529" s="279"/>
      <c r="CP529" s="279"/>
      <c r="CQ529" s="279"/>
      <c r="CR529" s="279"/>
      <c r="CS529" s="279"/>
      <c r="CT529" s="279"/>
      <c r="CU529" s="279"/>
      <c r="CV529" s="279"/>
      <c r="CW529" s="279"/>
      <c r="CX529" s="279"/>
      <c r="CY529" s="279"/>
      <c r="CZ529" s="279"/>
      <c r="DA529" s="279"/>
      <c r="DB529" s="279"/>
      <c r="DC529" s="279"/>
      <c r="DD529" s="279"/>
      <c r="DE529" s="279"/>
      <c r="DF529" s="279"/>
      <c r="DG529" s="279"/>
      <c r="DH529" s="279"/>
      <c r="DI529" s="279"/>
      <c r="DJ529" s="279"/>
      <c r="DK529" s="279"/>
      <c r="DL529" s="279"/>
      <c r="DM529" s="279"/>
      <c r="DN529" s="279"/>
      <c r="DO529" s="279"/>
      <c r="DP529" s="279"/>
      <c r="DQ529" s="279"/>
      <c r="DR529" s="279"/>
      <c r="DS529" s="279"/>
      <c r="DT529" s="279"/>
      <c r="DU529" s="279"/>
    </row>
    <row r="530" spans="39:125">
      <c r="AM530" s="288">
        <f t="shared" si="38"/>
        <v>0</v>
      </c>
      <c r="AN530" s="202" t="str">
        <f t="shared" si="37"/>
        <v>EMA--</v>
      </c>
      <c r="AO530" s="278"/>
      <c r="AP530" s="278"/>
      <c r="AQ530" s="278"/>
      <c r="AR530" s="278"/>
      <c r="AS530" s="278"/>
      <c r="AT530" s="278"/>
      <c r="AU530" s="278"/>
      <c r="AV530" s="278"/>
      <c r="AW530" s="278"/>
      <c r="AX530" s="278"/>
      <c r="AY530" s="278"/>
      <c r="AZ530" s="278"/>
      <c r="BA530" s="278"/>
      <c r="BB530" s="278"/>
      <c r="BC530" s="278"/>
      <c r="BD530" s="278"/>
      <c r="BE530" s="278"/>
      <c r="BF530" s="278"/>
      <c r="BG530" s="278"/>
      <c r="BH530" s="278"/>
      <c r="BI530" s="278"/>
      <c r="BJ530" s="278"/>
      <c r="BK530" s="278"/>
      <c r="BL530" s="278"/>
      <c r="BM530" s="278"/>
      <c r="BN530" s="278"/>
      <c r="BO530" s="278"/>
      <c r="BP530" s="278"/>
      <c r="BQ530" s="278"/>
      <c r="BR530" s="278"/>
      <c r="BS530" s="278"/>
      <c r="BT530" s="278"/>
      <c r="BU530" s="278"/>
      <c r="BV530" s="278"/>
      <c r="BW530" s="278"/>
      <c r="BX530" s="278"/>
      <c r="BY530" s="278"/>
      <c r="BZ530" s="278"/>
      <c r="CA530" s="278"/>
      <c r="CB530" s="278"/>
      <c r="CC530" s="278"/>
      <c r="CD530" s="278"/>
      <c r="CE530" s="278"/>
      <c r="CF530" s="278"/>
      <c r="CG530" s="278"/>
      <c r="CH530" s="278"/>
      <c r="CI530" s="278"/>
      <c r="CJ530" s="278"/>
      <c r="CK530" s="278"/>
      <c r="CL530" s="279"/>
      <c r="CM530" s="279"/>
      <c r="CN530" s="279"/>
      <c r="CO530" s="279"/>
      <c r="CP530" s="279"/>
      <c r="CQ530" s="279"/>
      <c r="CR530" s="279"/>
      <c r="CS530" s="279"/>
      <c r="CT530" s="279"/>
      <c r="CU530" s="279"/>
      <c r="CV530" s="279"/>
      <c r="CW530" s="279"/>
      <c r="CX530" s="279"/>
      <c r="CY530" s="279"/>
      <c r="CZ530" s="279"/>
      <c r="DA530" s="279"/>
      <c r="DB530" s="279"/>
      <c r="DC530" s="279"/>
      <c r="DD530" s="279"/>
      <c r="DE530" s="279"/>
      <c r="DF530" s="279"/>
      <c r="DG530" s="279"/>
      <c r="DH530" s="279"/>
      <c r="DI530" s="279"/>
      <c r="DJ530" s="279"/>
      <c r="DK530" s="279"/>
      <c r="DL530" s="279"/>
      <c r="DM530" s="279"/>
      <c r="DN530" s="279"/>
      <c r="DO530" s="279"/>
      <c r="DP530" s="279"/>
      <c r="DQ530" s="279"/>
      <c r="DR530" s="279"/>
      <c r="DS530" s="279"/>
      <c r="DT530" s="279"/>
      <c r="DU530" s="279"/>
    </row>
    <row r="531" spans="39:125">
      <c r="AM531" s="288">
        <f t="shared" si="38"/>
        <v>0</v>
      </c>
      <c r="AN531" s="202" t="str">
        <f t="shared" si="37"/>
        <v>EMA--</v>
      </c>
      <c r="AO531" s="278"/>
      <c r="AP531" s="278"/>
      <c r="AQ531" s="278"/>
      <c r="AR531" s="278"/>
      <c r="AS531" s="278"/>
      <c r="AT531" s="278"/>
      <c r="AU531" s="278"/>
      <c r="AV531" s="278"/>
      <c r="AW531" s="278"/>
      <c r="AX531" s="278"/>
      <c r="AY531" s="278"/>
      <c r="AZ531" s="278"/>
      <c r="BA531" s="278"/>
      <c r="BB531" s="278"/>
      <c r="BC531" s="278"/>
      <c r="BD531" s="278"/>
      <c r="BE531" s="278"/>
      <c r="BF531" s="278"/>
      <c r="BG531" s="278"/>
      <c r="BH531" s="278"/>
      <c r="BI531" s="278"/>
      <c r="BJ531" s="278"/>
      <c r="BK531" s="278"/>
      <c r="BL531" s="278"/>
      <c r="BM531" s="278"/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8"/>
      <c r="CB531" s="278"/>
      <c r="CC531" s="278"/>
      <c r="CD531" s="278"/>
      <c r="CE531" s="278"/>
      <c r="CF531" s="278"/>
      <c r="CG531" s="278"/>
      <c r="CH531" s="278"/>
      <c r="CI531" s="278"/>
      <c r="CJ531" s="278"/>
      <c r="CK531" s="278"/>
      <c r="CL531" s="279"/>
      <c r="CM531" s="279"/>
      <c r="CN531" s="279"/>
      <c r="CO531" s="279"/>
      <c r="CP531" s="279"/>
      <c r="CQ531" s="279"/>
      <c r="CR531" s="279"/>
      <c r="CS531" s="279"/>
      <c r="CT531" s="279"/>
      <c r="CU531" s="279"/>
      <c r="CV531" s="279"/>
      <c r="CW531" s="279"/>
      <c r="CX531" s="279"/>
      <c r="CY531" s="279"/>
      <c r="CZ531" s="279"/>
      <c r="DA531" s="279"/>
      <c r="DB531" s="279"/>
      <c r="DC531" s="279"/>
      <c r="DD531" s="279"/>
      <c r="DE531" s="279"/>
      <c r="DF531" s="279"/>
      <c r="DG531" s="279"/>
      <c r="DH531" s="279"/>
      <c r="DI531" s="279"/>
      <c r="DJ531" s="279"/>
      <c r="DK531" s="279"/>
      <c r="DL531" s="279"/>
      <c r="DM531" s="279"/>
      <c r="DN531" s="279"/>
      <c r="DO531" s="279"/>
      <c r="DP531" s="279"/>
      <c r="DQ531" s="279"/>
      <c r="DR531" s="279"/>
      <c r="DS531" s="279"/>
      <c r="DT531" s="279"/>
      <c r="DU531" s="279"/>
    </row>
    <row r="532" spans="39:125">
      <c r="AM532" s="288">
        <f t="shared" si="38"/>
        <v>0</v>
      </c>
      <c r="AN532" s="202" t="str">
        <f t="shared" si="37"/>
        <v>EMA--</v>
      </c>
      <c r="AO532" s="278"/>
      <c r="AP532" s="278"/>
      <c r="AQ532" s="278"/>
      <c r="AR532" s="278"/>
      <c r="AS532" s="278"/>
      <c r="AT532" s="278"/>
      <c r="AU532" s="278"/>
      <c r="AV532" s="278"/>
      <c r="AW532" s="278"/>
      <c r="AX532" s="278"/>
      <c r="AY532" s="278"/>
      <c r="AZ532" s="278"/>
      <c r="BA532" s="278"/>
      <c r="BB532" s="278"/>
      <c r="BC532" s="278"/>
      <c r="BD532" s="278"/>
      <c r="BE532" s="278"/>
      <c r="BF532" s="278"/>
      <c r="BG532" s="278"/>
      <c r="BH532" s="278"/>
      <c r="BI532" s="278"/>
      <c r="BJ532" s="278"/>
      <c r="BK532" s="278"/>
      <c r="BL532" s="278"/>
      <c r="BM532" s="278"/>
      <c r="BN532" s="278"/>
      <c r="BO532" s="278"/>
      <c r="BP532" s="278"/>
      <c r="BQ532" s="278"/>
      <c r="BR532" s="278"/>
      <c r="BS532" s="278"/>
      <c r="BT532" s="278"/>
      <c r="BU532" s="278"/>
      <c r="BV532" s="278"/>
      <c r="BW532" s="278"/>
      <c r="BX532" s="278"/>
      <c r="BY532" s="278"/>
      <c r="BZ532" s="278"/>
      <c r="CA532" s="278"/>
      <c r="CB532" s="278"/>
      <c r="CC532" s="278"/>
      <c r="CD532" s="278"/>
      <c r="CE532" s="278"/>
      <c r="CF532" s="278"/>
      <c r="CG532" s="278"/>
      <c r="CH532" s="278"/>
      <c r="CI532" s="278"/>
      <c r="CJ532" s="278"/>
      <c r="CK532" s="278"/>
      <c r="CL532" s="279"/>
      <c r="CM532" s="279"/>
      <c r="CN532" s="279"/>
      <c r="CO532" s="279"/>
      <c r="CP532" s="279"/>
      <c r="CQ532" s="279"/>
      <c r="CR532" s="279"/>
      <c r="CS532" s="279"/>
      <c r="CT532" s="279"/>
      <c r="CU532" s="279"/>
      <c r="CV532" s="279"/>
      <c r="CW532" s="279"/>
      <c r="CX532" s="279"/>
      <c r="CY532" s="279"/>
      <c r="CZ532" s="279"/>
      <c r="DA532" s="279"/>
      <c r="DB532" s="279"/>
      <c r="DC532" s="279"/>
      <c r="DD532" s="279"/>
      <c r="DE532" s="279"/>
      <c r="DF532" s="279"/>
      <c r="DG532" s="279"/>
      <c r="DH532" s="279"/>
      <c r="DI532" s="279"/>
      <c r="DJ532" s="279"/>
      <c r="DK532" s="279"/>
      <c r="DL532" s="279"/>
      <c r="DM532" s="279"/>
      <c r="DN532" s="279"/>
      <c r="DO532" s="279"/>
      <c r="DP532" s="279"/>
      <c r="DQ532" s="279"/>
      <c r="DR532" s="279"/>
      <c r="DS532" s="279"/>
      <c r="DT532" s="279"/>
      <c r="DU532" s="279"/>
    </row>
    <row r="533" spans="39:125">
      <c r="AM533" s="288">
        <f t="shared" si="38"/>
        <v>0</v>
      </c>
      <c r="AN533" s="202" t="str">
        <f t="shared" si="37"/>
        <v>EMA--</v>
      </c>
      <c r="AO533" s="278"/>
      <c r="AP533" s="278"/>
      <c r="AQ533" s="278"/>
      <c r="AR533" s="278"/>
      <c r="AS533" s="278"/>
      <c r="AT533" s="278"/>
      <c r="AU533" s="278"/>
      <c r="AV533" s="278"/>
      <c r="AW533" s="278"/>
      <c r="AX533" s="278"/>
      <c r="AY533" s="278"/>
      <c r="AZ533" s="278"/>
      <c r="BA533" s="278"/>
      <c r="BB533" s="278"/>
      <c r="BC533" s="278"/>
      <c r="BD533" s="278"/>
      <c r="BE533" s="278"/>
      <c r="BF533" s="278"/>
      <c r="BG533" s="278"/>
      <c r="BH533" s="278"/>
      <c r="BI533" s="278"/>
      <c r="BJ533" s="278"/>
      <c r="BK533" s="278"/>
      <c r="BL533" s="278"/>
      <c r="BM533" s="278"/>
      <c r="BN533" s="278"/>
      <c r="BO533" s="278"/>
      <c r="BP533" s="278"/>
      <c r="BQ533" s="278"/>
      <c r="BR533" s="278"/>
      <c r="BS533" s="278"/>
      <c r="BT533" s="278"/>
      <c r="BU533" s="278"/>
      <c r="BV533" s="278"/>
      <c r="BW533" s="278"/>
      <c r="BX533" s="278"/>
      <c r="BY533" s="278"/>
      <c r="BZ533" s="278"/>
      <c r="CA533" s="278"/>
      <c r="CB533" s="278"/>
      <c r="CC533" s="278"/>
      <c r="CD533" s="278"/>
      <c r="CE533" s="278"/>
      <c r="CF533" s="278"/>
      <c r="CG533" s="278"/>
      <c r="CH533" s="278"/>
      <c r="CI533" s="278"/>
      <c r="CJ533" s="278"/>
      <c r="CK533" s="278"/>
      <c r="CL533" s="279"/>
      <c r="CM533" s="279"/>
      <c r="CN533" s="279"/>
      <c r="CO533" s="279"/>
      <c r="CP533" s="279"/>
      <c r="CQ533" s="279"/>
      <c r="CR533" s="279"/>
      <c r="CS533" s="279"/>
      <c r="CT533" s="279"/>
      <c r="CU533" s="279"/>
      <c r="CV533" s="279"/>
      <c r="CW533" s="279"/>
      <c r="CX533" s="279"/>
      <c r="CY533" s="279"/>
      <c r="CZ533" s="279"/>
      <c r="DA533" s="279"/>
      <c r="DB533" s="279"/>
      <c r="DC533" s="279"/>
      <c r="DD533" s="279"/>
      <c r="DE533" s="279"/>
      <c r="DF533" s="279"/>
      <c r="DG533" s="279"/>
      <c r="DH533" s="279"/>
      <c r="DI533" s="279"/>
      <c r="DJ533" s="279"/>
      <c r="DK533" s="279"/>
      <c r="DL533" s="279"/>
      <c r="DM533" s="279"/>
      <c r="DN533" s="279"/>
      <c r="DO533" s="279"/>
      <c r="DP533" s="279"/>
      <c r="DQ533" s="279"/>
      <c r="DR533" s="279"/>
      <c r="DS533" s="279"/>
      <c r="DT533" s="279"/>
      <c r="DU533" s="279"/>
    </row>
    <row r="534" spans="39:125">
      <c r="AM534" s="288">
        <f t="shared" si="38"/>
        <v>0</v>
      </c>
      <c r="AN534" s="202" t="str">
        <f t="shared" si="37"/>
        <v>EMA--</v>
      </c>
      <c r="AO534" s="278"/>
      <c r="AP534" s="278"/>
      <c r="AQ534" s="278"/>
      <c r="AR534" s="278"/>
      <c r="AS534" s="278"/>
      <c r="AT534" s="278"/>
      <c r="AU534" s="278"/>
      <c r="AV534" s="278"/>
      <c r="AW534" s="278"/>
      <c r="AX534" s="278"/>
      <c r="AY534" s="278"/>
      <c r="AZ534" s="278"/>
      <c r="BA534" s="278"/>
      <c r="BB534" s="278"/>
      <c r="BC534" s="278"/>
      <c r="BD534" s="278"/>
      <c r="BE534" s="278"/>
      <c r="BF534" s="278"/>
      <c r="BG534" s="278"/>
      <c r="BH534" s="278"/>
      <c r="BI534" s="278"/>
      <c r="BJ534" s="278"/>
      <c r="BK534" s="278"/>
      <c r="BL534" s="278"/>
      <c r="BM534" s="278"/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8"/>
      <c r="CB534" s="278"/>
      <c r="CC534" s="278"/>
      <c r="CD534" s="278"/>
      <c r="CE534" s="278"/>
      <c r="CF534" s="278"/>
      <c r="CG534" s="278"/>
      <c r="CH534" s="278"/>
      <c r="CI534" s="278"/>
      <c r="CJ534" s="278"/>
      <c r="CK534" s="278"/>
      <c r="CL534" s="279"/>
      <c r="CM534" s="279"/>
      <c r="CN534" s="279"/>
      <c r="CO534" s="279"/>
      <c r="CP534" s="279"/>
      <c r="CQ534" s="279"/>
      <c r="CR534" s="279"/>
      <c r="CS534" s="279"/>
      <c r="CT534" s="279"/>
      <c r="CU534" s="279"/>
      <c r="CV534" s="279"/>
      <c r="CW534" s="279"/>
      <c r="CX534" s="279"/>
      <c r="CY534" s="279"/>
      <c r="CZ534" s="279"/>
      <c r="DA534" s="279"/>
      <c r="DB534" s="279"/>
      <c r="DC534" s="279"/>
      <c r="DD534" s="279"/>
      <c r="DE534" s="279"/>
      <c r="DF534" s="279"/>
      <c r="DG534" s="279"/>
      <c r="DH534" s="279"/>
      <c r="DI534" s="279"/>
      <c r="DJ534" s="279"/>
      <c r="DK534" s="279"/>
      <c r="DL534" s="279"/>
      <c r="DM534" s="279"/>
      <c r="DN534" s="279"/>
      <c r="DO534" s="279"/>
      <c r="DP534" s="279"/>
      <c r="DQ534" s="279"/>
      <c r="DR534" s="279"/>
      <c r="DS534" s="279"/>
      <c r="DT534" s="279"/>
      <c r="DU534" s="279"/>
    </row>
    <row r="535" spans="39:125">
      <c r="AM535" s="288">
        <f t="shared" si="38"/>
        <v>0</v>
      </c>
      <c r="AN535" s="202" t="str">
        <f t="shared" si="37"/>
        <v>EMA--</v>
      </c>
      <c r="AO535" s="278"/>
      <c r="AP535" s="278"/>
      <c r="AQ535" s="278"/>
      <c r="AR535" s="278"/>
      <c r="AS535" s="278"/>
      <c r="AT535" s="278"/>
      <c r="AU535" s="278"/>
      <c r="AV535" s="278"/>
      <c r="AW535" s="278"/>
      <c r="AX535" s="278"/>
      <c r="AY535" s="278"/>
      <c r="AZ535" s="278"/>
      <c r="BA535" s="278"/>
      <c r="BB535" s="278"/>
      <c r="BC535" s="278"/>
      <c r="BD535" s="278"/>
      <c r="BE535" s="278"/>
      <c r="BF535" s="278"/>
      <c r="BG535" s="278"/>
      <c r="BH535" s="278"/>
      <c r="BI535" s="278"/>
      <c r="BJ535" s="278"/>
      <c r="BK535" s="278"/>
      <c r="BL535" s="278"/>
      <c r="BM535" s="278"/>
      <c r="BN535" s="278"/>
      <c r="BO535" s="278"/>
      <c r="BP535" s="278"/>
      <c r="BQ535" s="278"/>
      <c r="BR535" s="278"/>
      <c r="BS535" s="278"/>
      <c r="BT535" s="278"/>
      <c r="BU535" s="278"/>
      <c r="BV535" s="278"/>
      <c r="BW535" s="278"/>
      <c r="BX535" s="278"/>
      <c r="BY535" s="278"/>
      <c r="BZ535" s="278"/>
      <c r="CA535" s="278"/>
      <c r="CB535" s="278"/>
      <c r="CC535" s="278"/>
      <c r="CD535" s="278"/>
      <c r="CE535" s="278"/>
      <c r="CF535" s="278"/>
      <c r="CG535" s="278"/>
      <c r="CH535" s="278"/>
      <c r="CI535" s="278"/>
      <c r="CJ535" s="278"/>
      <c r="CK535" s="278"/>
      <c r="CL535" s="279"/>
      <c r="CM535" s="279"/>
      <c r="CN535" s="279"/>
      <c r="CO535" s="279"/>
      <c r="CP535" s="279"/>
      <c r="CQ535" s="279"/>
      <c r="CR535" s="279"/>
      <c r="CS535" s="279"/>
      <c r="CT535" s="279"/>
      <c r="CU535" s="279"/>
      <c r="CV535" s="279"/>
      <c r="CW535" s="279"/>
      <c r="CX535" s="279"/>
      <c r="CY535" s="279"/>
      <c r="CZ535" s="279"/>
      <c r="DA535" s="279"/>
      <c r="DB535" s="279"/>
      <c r="DC535" s="279"/>
      <c r="DD535" s="279"/>
      <c r="DE535" s="279"/>
      <c r="DF535" s="279"/>
      <c r="DG535" s="279"/>
      <c r="DH535" s="279"/>
      <c r="DI535" s="279"/>
      <c r="DJ535" s="279"/>
      <c r="DK535" s="279"/>
      <c r="DL535" s="279"/>
      <c r="DM535" s="279"/>
      <c r="DN535" s="279"/>
      <c r="DO535" s="279"/>
      <c r="DP535" s="279"/>
      <c r="DQ535" s="279"/>
      <c r="DR535" s="279"/>
      <c r="DS535" s="279"/>
      <c r="DT535" s="279"/>
      <c r="DU535" s="279"/>
    </row>
    <row r="536" spans="39:125">
      <c r="AM536" s="288">
        <f t="shared" si="38"/>
        <v>0</v>
      </c>
      <c r="AN536" s="202" t="str">
        <f t="shared" si="37"/>
        <v>EMA--</v>
      </c>
      <c r="AO536" s="278"/>
      <c r="AP536" s="278"/>
      <c r="AQ536" s="278"/>
      <c r="AR536" s="278"/>
      <c r="AS536" s="278"/>
      <c r="AT536" s="278"/>
      <c r="AU536" s="278"/>
      <c r="AV536" s="278"/>
      <c r="AW536" s="278"/>
      <c r="AX536" s="278"/>
      <c r="AY536" s="278"/>
      <c r="AZ536" s="278"/>
      <c r="BA536" s="278"/>
      <c r="BB536" s="278"/>
      <c r="BC536" s="278"/>
      <c r="BD536" s="278"/>
      <c r="BE536" s="278"/>
      <c r="BF536" s="278"/>
      <c r="BG536" s="278"/>
      <c r="BH536" s="278"/>
      <c r="BI536" s="278"/>
      <c r="BJ536" s="278"/>
      <c r="BK536" s="278"/>
      <c r="BL536" s="278"/>
      <c r="BM536" s="278"/>
      <c r="BN536" s="278"/>
      <c r="BO536" s="278"/>
      <c r="BP536" s="278"/>
      <c r="BQ536" s="278"/>
      <c r="BR536" s="278"/>
      <c r="BS536" s="278"/>
      <c r="BT536" s="278"/>
      <c r="BU536" s="278"/>
      <c r="BV536" s="278"/>
      <c r="BW536" s="278"/>
      <c r="BX536" s="278"/>
      <c r="BY536" s="278"/>
      <c r="BZ536" s="278"/>
      <c r="CA536" s="278"/>
      <c r="CB536" s="278"/>
      <c r="CC536" s="278"/>
      <c r="CD536" s="278"/>
      <c r="CE536" s="278"/>
      <c r="CF536" s="278"/>
      <c r="CG536" s="278"/>
      <c r="CH536" s="278"/>
      <c r="CI536" s="278"/>
      <c r="CJ536" s="278"/>
      <c r="CK536" s="278"/>
      <c r="CL536" s="279"/>
      <c r="CM536" s="279"/>
      <c r="CN536" s="279"/>
      <c r="CO536" s="279"/>
      <c r="CP536" s="279"/>
      <c r="CQ536" s="279"/>
      <c r="CR536" s="279"/>
      <c r="CS536" s="279"/>
      <c r="CT536" s="279"/>
      <c r="CU536" s="279"/>
      <c r="CV536" s="279"/>
      <c r="CW536" s="279"/>
      <c r="CX536" s="279"/>
      <c r="CY536" s="279"/>
      <c r="CZ536" s="279"/>
      <c r="DA536" s="279"/>
      <c r="DB536" s="279"/>
      <c r="DC536" s="279"/>
      <c r="DD536" s="279"/>
      <c r="DE536" s="279"/>
      <c r="DF536" s="279"/>
      <c r="DG536" s="279"/>
      <c r="DH536" s="279"/>
      <c r="DI536" s="279"/>
      <c r="DJ536" s="279"/>
      <c r="DK536" s="279"/>
      <c r="DL536" s="279"/>
      <c r="DM536" s="279"/>
      <c r="DN536" s="279"/>
      <c r="DO536" s="279"/>
      <c r="DP536" s="279"/>
      <c r="DQ536" s="279"/>
      <c r="DR536" s="279"/>
      <c r="DS536" s="279"/>
      <c r="DT536" s="279"/>
      <c r="DU536" s="279"/>
    </row>
    <row r="537" spans="39:125">
      <c r="AM537" s="288">
        <f t="shared" si="38"/>
        <v>0</v>
      </c>
      <c r="AN537" s="202" t="str">
        <f t="shared" si="37"/>
        <v>EMA--</v>
      </c>
      <c r="AO537" s="278"/>
      <c r="AP537" s="278"/>
      <c r="AQ537" s="278"/>
      <c r="AR537" s="278"/>
      <c r="AS537" s="278"/>
      <c r="AT537" s="278"/>
      <c r="AU537" s="278"/>
      <c r="AV537" s="278"/>
      <c r="AW537" s="278"/>
      <c r="AX537" s="278"/>
      <c r="AY537" s="278"/>
      <c r="AZ537" s="278"/>
      <c r="BA537" s="278"/>
      <c r="BB537" s="278"/>
      <c r="BC537" s="278"/>
      <c r="BD537" s="278"/>
      <c r="BE537" s="278"/>
      <c r="BF537" s="278"/>
      <c r="BG537" s="278"/>
      <c r="BH537" s="278"/>
      <c r="BI537" s="278"/>
      <c r="BJ537" s="278"/>
      <c r="BK537" s="278"/>
      <c r="BL537" s="278"/>
      <c r="BM537" s="278"/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8"/>
      <c r="CB537" s="278"/>
      <c r="CC537" s="278"/>
      <c r="CD537" s="278"/>
      <c r="CE537" s="278"/>
      <c r="CF537" s="278"/>
      <c r="CG537" s="278"/>
      <c r="CH537" s="278"/>
      <c r="CI537" s="278"/>
      <c r="CJ537" s="278"/>
      <c r="CK537" s="278"/>
      <c r="CL537" s="279"/>
      <c r="CM537" s="279"/>
      <c r="CN537" s="279"/>
      <c r="CO537" s="279"/>
      <c r="CP537" s="279"/>
      <c r="CQ537" s="279"/>
      <c r="CR537" s="279"/>
      <c r="CS537" s="279"/>
      <c r="CT537" s="279"/>
      <c r="CU537" s="279"/>
      <c r="CV537" s="279"/>
      <c r="CW537" s="279"/>
      <c r="CX537" s="279"/>
      <c r="CY537" s="279"/>
      <c r="CZ537" s="279"/>
      <c r="DA537" s="279"/>
      <c r="DB537" s="279"/>
      <c r="DC537" s="279"/>
      <c r="DD537" s="279"/>
      <c r="DE537" s="279"/>
      <c r="DF537" s="279"/>
      <c r="DG537" s="279"/>
      <c r="DH537" s="279"/>
      <c r="DI537" s="279"/>
      <c r="DJ537" s="279"/>
      <c r="DK537" s="279"/>
      <c r="DL537" s="279"/>
      <c r="DM537" s="279"/>
      <c r="DN537" s="279"/>
      <c r="DO537" s="279"/>
      <c r="DP537" s="279"/>
      <c r="DQ537" s="279"/>
      <c r="DR537" s="279"/>
      <c r="DS537" s="279"/>
      <c r="DT537" s="279"/>
      <c r="DU537" s="279"/>
    </row>
    <row r="538" spans="39:125">
      <c r="AM538" s="288">
        <f t="shared" si="38"/>
        <v>0</v>
      </c>
      <c r="AN538" s="202" t="str">
        <f t="shared" si="37"/>
        <v>EMA--</v>
      </c>
      <c r="AO538" s="278"/>
      <c r="AP538" s="278"/>
      <c r="AQ538" s="278"/>
      <c r="AR538" s="278"/>
      <c r="AS538" s="278"/>
      <c r="AT538" s="278"/>
      <c r="AU538" s="278"/>
      <c r="AV538" s="278"/>
      <c r="AW538" s="278"/>
      <c r="AX538" s="278"/>
      <c r="AY538" s="278"/>
      <c r="AZ538" s="278"/>
      <c r="BA538" s="278"/>
      <c r="BB538" s="278"/>
      <c r="BC538" s="278"/>
      <c r="BD538" s="278"/>
      <c r="BE538" s="278"/>
      <c r="BF538" s="278"/>
      <c r="BG538" s="278"/>
      <c r="BH538" s="278"/>
      <c r="BI538" s="278"/>
      <c r="BJ538" s="278"/>
      <c r="BK538" s="278"/>
      <c r="BL538" s="278"/>
      <c r="BM538" s="278"/>
      <c r="BN538" s="278"/>
      <c r="BO538" s="278"/>
      <c r="BP538" s="278"/>
      <c r="BQ538" s="278"/>
      <c r="BR538" s="278"/>
      <c r="BS538" s="278"/>
      <c r="BT538" s="278"/>
      <c r="BU538" s="278"/>
      <c r="BV538" s="278"/>
      <c r="BW538" s="278"/>
      <c r="BX538" s="278"/>
      <c r="BY538" s="278"/>
      <c r="BZ538" s="278"/>
      <c r="CA538" s="278"/>
      <c r="CB538" s="278"/>
      <c r="CC538" s="278"/>
      <c r="CD538" s="278"/>
      <c r="CE538" s="278"/>
      <c r="CF538" s="278"/>
      <c r="CG538" s="278"/>
      <c r="CH538" s="278"/>
      <c r="CI538" s="278"/>
      <c r="CJ538" s="278"/>
      <c r="CK538" s="278"/>
      <c r="CL538" s="279"/>
      <c r="CM538" s="279"/>
      <c r="CN538" s="279"/>
      <c r="CO538" s="279"/>
      <c r="CP538" s="279"/>
      <c r="CQ538" s="279"/>
      <c r="CR538" s="279"/>
      <c r="CS538" s="279"/>
      <c r="CT538" s="279"/>
      <c r="CU538" s="279"/>
      <c r="CV538" s="279"/>
      <c r="CW538" s="279"/>
      <c r="CX538" s="279"/>
      <c r="CY538" s="279"/>
      <c r="CZ538" s="279"/>
      <c r="DA538" s="279"/>
      <c r="DB538" s="279"/>
      <c r="DC538" s="279"/>
      <c r="DD538" s="279"/>
      <c r="DE538" s="279"/>
      <c r="DF538" s="279"/>
      <c r="DG538" s="279"/>
      <c r="DH538" s="279"/>
      <c r="DI538" s="279"/>
      <c r="DJ538" s="279"/>
      <c r="DK538" s="279"/>
      <c r="DL538" s="279"/>
      <c r="DM538" s="279"/>
      <c r="DN538" s="279"/>
      <c r="DO538" s="279"/>
      <c r="DP538" s="279"/>
      <c r="DQ538" s="279"/>
      <c r="DR538" s="279"/>
      <c r="DS538" s="279"/>
      <c r="DT538" s="279"/>
      <c r="DU538" s="279"/>
    </row>
    <row r="539" spans="39:125">
      <c r="AM539" s="288">
        <f t="shared" si="38"/>
        <v>0</v>
      </c>
      <c r="AN539" s="202" t="str">
        <f t="shared" si="37"/>
        <v>EMA--</v>
      </c>
      <c r="AO539" s="278"/>
      <c r="AP539" s="278"/>
      <c r="AQ539" s="278"/>
      <c r="AR539" s="278"/>
      <c r="AS539" s="278"/>
      <c r="AT539" s="278"/>
      <c r="AU539" s="278"/>
      <c r="AV539" s="278"/>
      <c r="AW539" s="278"/>
      <c r="AX539" s="278"/>
      <c r="AY539" s="278"/>
      <c r="AZ539" s="278"/>
      <c r="BA539" s="278"/>
      <c r="BB539" s="278"/>
      <c r="BC539" s="278"/>
      <c r="BD539" s="278"/>
      <c r="BE539" s="278"/>
      <c r="BF539" s="278"/>
      <c r="BG539" s="278"/>
      <c r="BH539" s="278"/>
      <c r="BI539" s="278"/>
      <c r="BJ539" s="278"/>
      <c r="BK539" s="278"/>
      <c r="BL539" s="278"/>
      <c r="BM539" s="278"/>
      <c r="BN539" s="278"/>
      <c r="BO539" s="278"/>
      <c r="BP539" s="278"/>
      <c r="BQ539" s="278"/>
      <c r="BR539" s="278"/>
      <c r="BS539" s="278"/>
      <c r="BT539" s="278"/>
      <c r="BU539" s="278"/>
      <c r="BV539" s="278"/>
      <c r="BW539" s="278"/>
      <c r="BX539" s="278"/>
      <c r="BY539" s="278"/>
      <c r="BZ539" s="278"/>
      <c r="CA539" s="278"/>
      <c r="CB539" s="278"/>
      <c r="CC539" s="278"/>
      <c r="CD539" s="278"/>
      <c r="CE539" s="278"/>
      <c r="CF539" s="278"/>
      <c r="CG539" s="278"/>
      <c r="CH539" s="278"/>
      <c r="CI539" s="278"/>
      <c r="CJ539" s="278"/>
      <c r="CK539" s="278"/>
      <c r="CL539" s="279"/>
      <c r="CM539" s="279"/>
      <c r="CN539" s="279"/>
      <c r="CO539" s="279"/>
      <c r="CP539" s="279"/>
      <c r="CQ539" s="279"/>
      <c r="CR539" s="279"/>
      <c r="CS539" s="279"/>
      <c r="CT539" s="279"/>
      <c r="CU539" s="279"/>
      <c r="CV539" s="279"/>
      <c r="CW539" s="279"/>
      <c r="CX539" s="279"/>
      <c r="CY539" s="279"/>
      <c r="CZ539" s="279"/>
      <c r="DA539" s="279"/>
      <c r="DB539" s="279"/>
      <c r="DC539" s="279"/>
      <c r="DD539" s="279"/>
      <c r="DE539" s="279"/>
      <c r="DF539" s="279"/>
      <c r="DG539" s="279"/>
      <c r="DH539" s="279"/>
      <c r="DI539" s="279"/>
      <c r="DJ539" s="279"/>
      <c r="DK539" s="279"/>
      <c r="DL539" s="279"/>
      <c r="DM539" s="279"/>
      <c r="DN539" s="279"/>
      <c r="DO539" s="279"/>
      <c r="DP539" s="279"/>
      <c r="DQ539" s="279"/>
      <c r="DR539" s="279"/>
      <c r="DS539" s="279"/>
      <c r="DT539" s="279"/>
      <c r="DU539" s="279"/>
    </row>
    <row r="540" spans="39:125">
      <c r="AM540" s="288">
        <f t="shared" si="38"/>
        <v>0</v>
      </c>
      <c r="AN540" s="202" t="str">
        <f t="shared" si="37"/>
        <v>EMA--</v>
      </c>
      <c r="AO540" s="278"/>
      <c r="AP540" s="278"/>
      <c r="AQ540" s="278"/>
      <c r="AR540" s="278"/>
      <c r="AS540" s="278"/>
      <c r="AT540" s="278"/>
      <c r="AU540" s="278"/>
      <c r="AV540" s="278"/>
      <c r="AW540" s="278"/>
      <c r="AX540" s="278"/>
      <c r="AY540" s="278"/>
      <c r="AZ540" s="278"/>
      <c r="BA540" s="278"/>
      <c r="BB540" s="278"/>
      <c r="BC540" s="278"/>
      <c r="BD540" s="278"/>
      <c r="BE540" s="278"/>
      <c r="BF540" s="278"/>
      <c r="BG540" s="278"/>
      <c r="BH540" s="278"/>
      <c r="BI540" s="278"/>
      <c r="BJ540" s="278"/>
      <c r="BK540" s="278"/>
      <c r="BL540" s="278"/>
      <c r="BM540" s="278"/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8"/>
      <c r="CB540" s="278"/>
      <c r="CC540" s="278"/>
      <c r="CD540" s="278"/>
      <c r="CE540" s="278"/>
      <c r="CF540" s="278"/>
      <c r="CG540" s="278"/>
      <c r="CH540" s="278"/>
      <c r="CI540" s="278"/>
      <c r="CJ540" s="278"/>
      <c r="CK540" s="278"/>
      <c r="CL540" s="279"/>
      <c r="CM540" s="279"/>
      <c r="CN540" s="279"/>
      <c r="CO540" s="279"/>
      <c r="CP540" s="279"/>
      <c r="CQ540" s="279"/>
      <c r="CR540" s="279"/>
      <c r="CS540" s="279"/>
      <c r="CT540" s="279"/>
      <c r="CU540" s="279"/>
      <c r="CV540" s="279"/>
      <c r="CW540" s="279"/>
      <c r="CX540" s="279"/>
      <c r="CY540" s="279"/>
      <c r="CZ540" s="279"/>
      <c r="DA540" s="279"/>
      <c r="DB540" s="279"/>
      <c r="DC540" s="279"/>
      <c r="DD540" s="279"/>
      <c r="DE540" s="279"/>
      <c r="DF540" s="279"/>
      <c r="DG540" s="279"/>
      <c r="DH540" s="279"/>
      <c r="DI540" s="279"/>
      <c r="DJ540" s="279"/>
      <c r="DK540" s="279"/>
      <c r="DL540" s="279"/>
      <c r="DM540" s="279"/>
      <c r="DN540" s="279"/>
      <c r="DO540" s="279"/>
      <c r="DP540" s="279"/>
      <c r="DQ540" s="279"/>
      <c r="DR540" s="279"/>
      <c r="DS540" s="279"/>
      <c r="DT540" s="279"/>
      <c r="DU540" s="279"/>
    </row>
    <row r="541" spans="39:125">
      <c r="AM541" s="288">
        <f t="shared" si="38"/>
        <v>0</v>
      </c>
      <c r="AN541" s="202" t="str">
        <f t="shared" si="37"/>
        <v>EMA--</v>
      </c>
      <c r="AO541" s="278"/>
      <c r="AP541" s="278"/>
      <c r="AQ541" s="278"/>
      <c r="AR541" s="278"/>
      <c r="AS541" s="278"/>
      <c r="AT541" s="278"/>
      <c r="AU541" s="278"/>
      <c r="AV541" s="278"/>
      <c r="AW541" s="278"/>
      <c r="AX541" s="278"/>
      <c r="AY541" s="278"/>
      <c r="AZ541" s="278"/>
      <c r="BA541" s="278"/>
      <c r="BB541" s="278"/>
      <c r="BC541" s="278"/>
      <c r="BD541" s="278"/>
      <c r="BE541" s="278"/>
      <c r="BF541" s="278"/>
      <c r="BG541" s="278"/>
      <c r="BH541" s="278"/>
      <c r="BI541" s="278"/>
      <c r="BJ541" s="278"/>
      <c r="BK541" s="278"/>
      <c r="BL541" s="278"/>
      <c r="BM541" s="278"/>
      <c r="BN541" s="278"/>
      <c r="BO541" s="278"/>
      <c r="BP541" s="278"/>
      <c r="BQ541" s="278"/>
      <c r="BR541" s="278"/>
      <c r="BS541" s="278"/>
      <c r="BT541" s="278"/>
      <c r="BU541" s="278"/>
      <c r="BV541" s="278"/>
      <c r="BW541" s="278"/>
      <c r="BX541" s="278"/>
      <c r="BY541" s="278"/>
      <c r="BZ541" s="278"/>
      <c r="CA541" s="278"/>
      <c r="CB541" s="278"/>
      <c r="CC541" s="278"/>
      <c r="CD541" s="278"/>
      <c r="CE541" s="278"/>
      <c r="CF541" s="278"/>
      <c r="CG541" s="278"/>
      <c r="CH541" s="278"/>
      <c r="CI541" s="278"/>
      <c r="CJ541" s="278"/>
      <c r="CK541" s="278"/>
      <c r="CL541" s="279"/>
      <c r="CM541" s="279"/>
      <c r="CN541" s="279"/>
      <c r="CO541" s="279"/>
      <c r="CP541" s="279"/>
      <c r="CQ541" s="279"/>
      <c r="CR541" s="279"/>
      <c r="CS541" s="279"/>
      <c r="CT541" s="279"/>
      <c r="CU541" s="279"/>
      <c r="CV541" s="279"/>
      <c r="CW541" s="279"/>
      <c r="CX541" s="279"/>
      <c r="CY541" s="279"/>
      <c r="CZ541" s="279"/>
      <c r="DA541" s="279"/>
      <c r="DB541" s="279"/>
      <c r="DC541" s="279"/>
      <c r="DD541" s="279"/>
      <c r="DE541" s="279"/>
      <c r="DF541" s="279"/>
      <c r="DG541" s="279"/>
      <c r="DH541" s="279"/>
      <c r="DI541" s="279"/>
      <c r="DJ541" s="279"/>
      <c r="DK541" s="279"/>
      <c r="DL541" s="279"/>
      <c r="DM541" s="279"/>
      <c r="DN541" s="279"/>
      <c r="DO541" s="279"/>
      <c r="DP541" s="279"/>
      <c r="DQ541" s="279"/>
      <c r="DR541" s="279"/>
      <c r="DS541" s="279"/>
      <c r="DT541" s="279"/>
      <c r="DU541" s="279"/>
    </row>
    <row r="542" spans="39:125">
      <c r="AM542" s="288">
        <f t="shared" si="38"/>
        <v>0</v>
      </c>
      <c r="AN542" s="202" t="str">
        <f t="shared" si="37"/>
        <v>EMA--</v>
      </c>
      <c r="AO542" s="278"/>
      <c r="AP542" s="278"/>
      <c r="AQ542" s="278"/>
      <c r="AR542" s="278"/>
      <c r="AS542" s="278"/>
      <c r="AT542" s="278"/>
      <c r="AU542" s="278"/>
      <c r="AV542" s="278"/>
      <c r="AW542" s="278"/>
      <c r="AX542" s="278"/>
      <c r="AY542" s="278"/>
      <c r="AZ542" s="278"/>
      <c r="BA542" s="278"/>
      <c r="BB542" s="278"/>
      <c r="BC542" s="278"/>
      <c r="BD542" s="278"/>
      <c r="BE542" s="278"/>
      <c r="BF542" s="278"/>
      <c r="BG542" s="278"/>
      <c r="BH542" s="278"/>
      <c r="BI542" s="278"/>
      <c r="BJ542" s="278"/>
      <c r="BK542" s="278"/>
      <c r="BL542" s="278"/>
      <c r="BM542" s="278"/>
      <c r="BN542" s="278"/>
      <c r="BO542" s="278"/>
      <c r="BP542" s="278"/>
      <c r="BQ542" s="278"/>
      <c r="BR542" s="278"/>
      <c r="BS542" s="278"/>
      <c r="BT542" s="278"/>
      <c r="BU542" s="278"/>
      <c r="BV542" s="278"/>
      <c r="BW542" s="278"/>
      <c r="BX542" s="278"/>
      <c r="BY542" s="278"/>
      <c r="BZ542" s="278"/>
      <c r="CA542" s="278"/>
      <c r="CB542" s="278"/>
      <c r="CC542" s="278"/>
      <c r="CD542" s="278"/>
      <c r="CE542" s="278"/>
      <c r="CF542" s="278"/>
      <c r="CG542" s="278"/>
      <c r="CH542" s="278"/>
      <c r="CI542" s="278"/>
      <c r="CJ542" s="278"/>
      <c r="CK542" s="278"/>
      <c r="CL542" s="279"/>
      <c r="CM542" s="279"/>
      <c r="CN542" s="279"/>
      <c r="CO542" s="279"/>
      <c r="CP542" s="279"/>
      <c r="CQ542" s="279"/>
      <c r="CR542" s="279"/>
      <c r="CS542" s="279"/>
      <c r="CT542" s="279"/>
      <c r="CU542" s="279"/>
      <c r="CV542" s="279"/>
      <c r="CW542" s="279"/>
      <c r="CX542" s="279"/>
      <c r="CY542" s="279"/>
      <c r="CZ542" s="279"/>
      <c r="DA542" s="279"/>
      <c r="DB542" s="279"/>
      <c r="DC542" s="279"/>
      <c r="DD542" s="279"/>
      <c r="DE542" s="279"/>
      <c r="DF542" s="279"/>
      <c r="DG542" s="279"/>
      <c r="DH542" s="279"/>
      <c r="DI542" s="279"/>
      <c r="DJ542" s="279"/>
      <c r="DK542" s="279"/>
      <c r="DL542" s="279"/>
      <c r="DM542" s="279"/>
      <c r="DN542" s="279"/>
      <c r="DO542" s="279"/>
      <c r="DP542" s="279"/>
      <c r="DQ542" s="279"/>
      <c r="DR542" s="279"/>
      <c r="DS542" s="279"/>
      <c r="DT542" s="279"/>
      <c r="DU542" s="279"/>
    </row>
    <row r="543" spans="39:125">
      <c r="AM543" s="288">
        <f t="shared" si="38"/>
        <v>0</v>
      </c>
      <c r="AN543" s="202" t="str">
        <f t="shared" si="37"/>
        <v>EMA--</v>
      </c>
      <c r="AO543" s="278"/>
      <c r="AP543" s="278"/>
      <c r="AQ543" s="278"/>
      <c r="AR543" s="278"/>
      <c r="AS543" s="278"/>
      <c r="AT543" s="278"/>
      <c r="AU543" s="278"/>
      <c r="AV543" s="278"/>
      <c r="AW543" s="278"/>
      <c r="AX543" s="278"/>
      <c r="AY543" s="278"/>
      <c r="AZ543" s="278"/>
      <c r="BA543" s="278"/>
      <c r="BB543" s="278"/>
      <c r="BC543" s="278"/>
      <c r="BD543" s="278"/>
      <c r="BE543" s="278"/>
      <c r="BF543" s="278"/>
      <c r="BG543" s="278"/>
      <c r="BH543" s="278"/>
      <c r="BI543" s="278"/>
      <c r="BJ543" s="278"/>
      <c r="BK543" s="278"/>
      <c r="BL543" s="278"/>
      <c r="BM543" s="278"/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8"/>
      <c r="CB543" s="278"/>
      <c r="CC543" s="278"/>
      <c r="CD543" s="278"/>
      <c r="CE543" s="278"/>
      <c r="CF543" s="278"/>
      <c r="CG543" s="278"/>
      <c r="CH543" s="278"/>
      <c r="CI543" s="278"/>
      <c r="CJ543" s="278"/>
      <c r="CK543" s="278"/>
      <c r="CL543" s="279"/>
      <c r="CM543" s="279"/>
      <c r="CN543" s="279"/>
      <c r="CO543" s="279"/>
      <c r="CP543" s="279"/>
      <c r="CQ543" s="279"/>
      <c r="CR543" s="279"/>
      <c r="CS543" s="279"/>
      <c r="CT543" s="279"/>
      <c r="CU543" s="279"/>
      <c r="CV543" s="279"/>
      <c r="CW543" s="279"/>
      <c r="CX543" s="279"/>
      <c r="CY543" s="279"/>
      <c r="CZ543" s="279"/>
      <c r="DA543" s="279"/>
      <c r="DB543" s="279"/>
      <c r="DC543" s="279"/>
      <c r="DD543" s="279"/>
      <c r="DE543" s="279"/>
      <c r="DF543" s="279"/>
      <c r="DG543" s="279"/>
      <c r="DH543" s="279"/>
      <c r="DI543" s="279"/>
      <c r="DJ543" s="279"/>
      <c r="DK543" s="279"/>
      <c r="DL543" s="279"/>
      <c r="DM543" s="279"/>
      <c r="DN543" s="279"/>
      <c r="DO543" s="279"/>
      <c r="DP543" s="279"/>
      <c r="DQ543" s="279"/>
      <c r="DR543" s="279"/>
      <c r="DS543" s="279"/>
      <c r="DT543" s="279"/>
      <c r="DU543" s="279"/>
    </row>
    <row r="544" spans="39:125">
      <c r="AM544" s="288">
        <f t="shared" si="38"/>
        <v>0</v>
      </c>
      <c r="AN544" s="202" t="str">
        <f t="shared" si="37"/>
        <v>EMA--</v>
      </c>
      <c r="AO544" s="278"/>
      <c r="AP544" s="278"/>
      <c r="AQ544" s="278"/>
      <c r="AR544" s="278"/>
      <c r="AS544" s="278"/>
      <c r="AT544" s="278"/>
      <c r="AU544" s="278"/>
      <c r="AV544" s="278"/>
      <c r="AW544" s="278"/>
      <c r="AX544" s="278"/>
      <c r="AY544" s="278"/>
      <c r="AZ544" s="278"/>
      <c r="BA544" s="278"/>
      <c r="BB544" s="278"/>
      <c r="BC544" s="278"/>
      <c r="BD544" s="278"/>
      <c r="BE544" s="278"/>
      <c r="BF544" s="278"/>
      <c r="BG544" s="278"/>
      <c r="BH544" s="278"/>
      <c r="BI544" s="278"/>
      <c r="BJ544" s="278"/>
      <c r="BK544" s="278"/>
      <c r="BL544" s="278"/>
      <c r="BM544" s="278"/>
      <c r="BN544" s="278"/>
      <c r="BO544" s="278"/>
      <c r="BP544" s="278"/>
      <c r="BQ544" s="278"/>
      <c r="BR544" s="278"/>
      <c r="BS544" s="278"/>
      <c r="BT544" s="278"/>
      <c r="BU544" s="278"/>
      <c r="BV544" s="278"/>
      <c r="BW544" s="278"/>
      <c r="BX544" s="278"/>
      <c r="BY544" s="278"/>
      <c r="BZ544" s="278"/>
      <c r="CA544" s="278"/>
      <c r="CB544" s="278"/>
      <c r="CC544" s="278"/>
      <c r="CD544" s="278"/>
      <c r="CE544" s="278"/>
      <c r="CF544" s="278"/>
      <c r="CG544" s="278"/>
      <c r="CH544" s="278"/>
      <c r="CI544" s="278"/>
      <c r="CJ544" s="278"/>
      <c r="CK544" s="278"/>
      <c r="CL544" s="279"/>
      <c r="CM544" s="279"/>
      <c r="CN544" s="279"/>
      <c r="CO544" s="279"/>
      <c r="CP544" s="279"/>
      <c r="CQ544" s="279"/>
      <c r="CR544" s="279"/>
      <c r="CS544" s="279"/>
      <c r="CT544" s="279"/>
      <c r="CU544" s="279"/>
      <c r="CV544" s="279"/>
      <c r="CW544" s="279"/>
      <c r="CX544" s="279"/>
      <c r="CY544" s="279"/>
      <c r="CZ544" s="279"/>
      <c r="DA544" s="279"/>
      <c r="DB544" s="279"/>
      <c r="DC544" s="279"/>
      <c r="DD544" s="279"/>
      <c r="DE544" s="279"/>
      <c r="DF544" s="279"/>
      <c r="DG544" s="279"/>
      <c r="DH544" s="279"/>
      <c r="DI544" s="279"/>
      <c r="DJ544" s="279"/>
      <c r="DK544" s="279"/>
      <c r="DL544" s="279"/>
      <c r="DM544" s="279"/>
      <c r="DN544" s="279"/>
      <c r="DO544" s="279"/>
      <c r="DP544" s="279"/>
      <c r="DQ544" s="279"/>
      <c r="DR544" s="279"/>
      <c r="DS544" s="279"/>
      <c r="DT544" s="279"/>
      <c r="DU544" s="279"/>
    </row>
    <row r="545" spans="39:125">
      <c r="AM545" s="288">
        <f t="shared" si="38"/>
        <v>0</v>
      </c>
      <c r="AN545" s="202" t="str">
        <f t="shared" si="37"/>
        <v>EMA--</v>
      </c>
      <c r="AO545" s="278"/>
      <c r="AP545" s="278"/>
      <c r="AQ545" s="278"/>
      <c r="AR545" s="278"/>
      <c r="AS545" s="278"/>
      <c r="AT545" s="278"/>
      <c r="AU545" s="278"/>
      <c r="AV545" s="278"/>
      <c r="AW545" s="278"/>
      <c r="AX545" s="278"/>
      <c r="AY545" s="278"/>
      <c r="AZ545" s="278"/>
      <c r="BA545" s="278"/>
      <c r="BB545" s="278"/>
      <c r="BC545" s="278"/>
      <c r="BD545" s="278"/>
      <c r="BE545" s="278"/>
      <c r="BF545" s="278"/>
      <c r="BG545" s="278"/>
      <c r="BH545" s="278"/>
      <c r="BI545" s="278"/>
      <c r="BJ545" s="278"/>
      <c r="BK545" s="278"/>
      <c r="BL545" s="278"/>
      <c r="BM545" s="278"/>
      <c r="BN545" s="278"/>
      <c r="BO545" s="278"/>
      <c r="BP545" s="278"/>
      <c r="BQ545" s="278"/>
      <c r="BR545" s="278"/>
      <c r="BS545" s="278"/>
      <c r="BT545" s="278"/>
      <c r="BU545" s="278"/>
      <c r="BV545" s="278"/>
      <c r="BW545" s="278"/>
      <c r="BX545" s="278"/>
      <c r="BY545" s="278"/>
      <c r="BZ545" s="278"/>
      <c r="CA545" s="278"/>
      <c r="CB545" s="278"/>
      <c r="CC545" s="278"/>
      <c r="CD545" s="278"/>
      <c r="CE545" s="278"/>
      <c r="CF545" s="278"/>
      <c r="CG545" s="278"/>
      <c r="CH545" s="278"/>
      <c r="CI545" s="278"/>
      <c r="CJ545" s="278"/>
      <c r="CK545" s="278"/>
      <c r="CL545" s="279"/>
      <c r="CM545" s="279"/>
      <c r="CN545" s="279"/>
      <c r="CO545" s="279"/>
      <c r="CP545" s="279"/>
      <c r="CQ545" s="279"/>
      <c r="CR545" s="279"/>
      <c r="CS545" s="279"/>
      <c r="CT545" s="279"/>
      <c r="CU545" s="279"/>
      <c r="CV545" s="279"/>
      <c r="CW545" s="279"/>
      <c r="CX545" s="279"/>
      <c r="CY545" s="279"/>
      <c r="CZ545" s="279"/>
      <c r="DA545" s="279"/>
      <c r="DB545" s="279"/>
      <c r="DC545" s="279"/>
      <c r="DD545" s="279"/>
      <c r="DE545" s="279"/>
      <c r="DF545" s="279"/>
      <c r="DG545" s="279"/>
      <c r="DH545" s="279"/>
      <c r="DI545" s="279"/>
      <c r="DJ545" s="279"/>
      <c r="DK545" s="279"/>
      <c r="DL545" s="279"/>
      <c r="DM545" s="279"/>
      <c r="DN545" s="279"/>
      <c r="DO545" s="279"/>
      <c r="DP545" s="279"/>
      <c r="DQ545" s="279"/>
      <c r="DR545" s="279"/>
      <c r="DS545" s="279"/>
      <c r="DT545" s="279"/>
      <c r="DU545" s="279"/>
    </row>
    <row r="546" spans="39:125">
      <c r="AM546" s="288">
        <f t="shared" si="38"/>
        <v>0</v>
      </c>
      <c r="AN546" s="202" t="str">
        <f t="shared" si="37"/>
        <v>EMA--</v>
      </c>
      <c r="AO546" s="278"/>
      <c r="AP546" s="278"/>
      <c r="AQ546" s="278"/>
      <c r="AR546" s="278"/>
      <c r="AS546" s="278"/>
      <c r="AT546" s="278"/>
      <c r="AU546" s="278"/>
      <c r="AV546" s="278"/>
      <c r="AW546" s="278"/>
      <c r="AX546" s="278"/>
      <c r="AY546" s="278"/>
      <c r="AZ546" s="278"/>
      <c r="BA546" s="278"/>
      <c r="BB546" s="278"/>
      <c r="BC546" s="278"/>
      <c r="BD546" s="278"/>
      <c r="BE546" s="278"/>
      <c r="BF546" s="278"/>
      <c r="BG546" s="278"/>
      <c r="BH546" s="278"/>
      <c r="BI546" s="278"/>
      <c r="BJ546" s="278"/>
      <c r="BK546" s="278"/>
      <c r="BL546" s="278"/>
      <c r="BM546" s="278"/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8"/>
      <c r="CB546" s="278"/>
      <c r="CC546" s="278"/>
      <c r="CD546" s="278"/>
      <c r="CE546" s="278"/>
      <c r="CF546" s="278"/>
      <c r="CG546" s="278"/>
      <c r="CH546" s="278"/>
      <c r="CI546" s="278"/>
      <c r="CJ546" s="278"/>
      <c r="CK546" s="278"/>
      <c r="CL546" s="279"/>
      <c r="CM546" s="279"/>
      <c r="CN546" s="279"/>
      <c r="CO546" s="279"/>
      <c r="CP546" s="279"/>
      <c r="CQ546" s="279"/>
      <c r="CR546" s="279"/>
      <c r="CS546" s="279"/>
      <c r="CT546" s="279"/>
      <c r="CU546" s="279"/>
      <c r="CV546" s="279"/>
      <c r="CW546" s="279"/>
      <c r="CX546" s="279"/>
      <c r="CY546" s="279"/>
      <c r="CZ546" s="279"/>
      <c r="DA546" s="279"/>
      <c r="DB546" s="279"/>
      <c r="DC546" s="279"/>
      <c r="DD546" s="279"/>
      <c r="DE546" s="279"/>
      <c r="DF546" s="279"/>
      <c r="DG546" s="279"/>
      <c r="DH546" s="279"/>
      <c r="DI546" s="279"/>
      <c r="DJ546" s="279"/>
      <c r="DK546" s="279"/>
      <c r="DL546" s="279"/>
      <c r="DM546" s="279"/>
      <c r="DN546" s="279"/>
      <c r="DO546" s="279"/>
      <c r="DP546" s="279"/>
      <c r="DQ546" s="279"/>
      <c r="DR546" s="279"/>
      <c r="DS546" s="279"/>
      <c r="DT546" s="279"/>
      <c r="DU546" s="279"/>
    </row>
    <row r="547" spans="39:125">
      <c r="AM547" s="288">
        <f t="shared" si="38"/>
        <v>0</v>
      </c>
      <c r="AN547" s="202" t="str">
        <f t="shared" si="37"/>
        <v>EMA--</v>
      </c>
      <c r="AO547" s="278"/>
      <c r="AP547" s="278"/>
      <c r="AQ547" s="278"/>
      <c r="AR547" s="278"/>
      <c r="AS547" s="278"/>
      <c r="AT547" s="278"/>
      <c r="AU547" s="278"/>
      <c r="AV547" s="278"/>
      <c r="AW547" s="278"/>
      <c r="AX547" s="278"/>
      <c r="AY547" s="278"/>
      <c r="AZ547" s="278"/>
      <c r="BA547" s="278"/>
      <c r="BB547" s="278"/>
      <c r="BC547" s="278"/>
      <c r="BD547" s="278"/>
      <c r="BE547" s="278"/>
      <c r="BF547" s="278"/>
      <c r="BG547" s="278"/>
      <c r="BH547" s="278"/>
      <c r="BI547" s="278"/>
      <c r="BJ547" s="278"/>
      <c r="BK547" s="278"/>
      <c r="BL547" s="278"/>
      <c r="BM547" s="278"/>
      <c r="BN547" s="278"/>
      <c r="BO547" s="278"/>
      <c r="BP547" s="278"/>
      <c r="BQ547" s="278"/>
      <c r="BR547" s="278"/>
      <c r="BS547" s="278"/>
      <c r="BT547" s="278"/>
      <c r="BU547" s="278"/>
      <c r="BV547" s="278"/>
      <c r="BW547" s="278"/>
      <c r="BX547" s="278"/>
      <c r="BY547" s="278"/>
      <c r="BZ547" s="278"/>
      <c r="CA547" s="278"/>
      <c r="CB547" s="278"/>
      <c r="CC547" s="278"/>
      <c r="CD547" s="278"/>
      <c r="CE547" s="278"/>
      <c r="CF547" s="278"/>
      <c r="CG547" s="278"/>
      <c r="CH547" s="278"/>
      <c r="CI547" s="278"/>
      <c r="CJ547" s="278"/>
      <c r="CK547" s="278"/>
      <c r="CL547" s="279"/>
      <c r="CM547" s="279"/>
      <c r="CN547" s="279"/>
      <c r="CO547" s="279"/>
      <c r="CP547" s="279"/>
      <c r="CQ547" s="279"/>
      <c r="CR547" s="279"/>
      <c r="CS547" s="279"/>
      <c r="CT547" s="279"/>
      <c r="CU547" s="279"/>
      <c r="CV547" s="279"/>
      <c r="CW547" s="279"/>
      <c r="CX547" s="279"/>
      <c r="CY547" s="279"/>
      <c r="CZ547" s="279"/>
      <c r="DA547" s="279"/>
      <c r="DB547" s="279"/>
      <c r="DC547" s="279"/>
      <c r="DD547" s="279"/>
      <c r="DE547" s="279"/>
      <c r="DF547" s="279"/>
      <c r="DG547" s="279"/>
      <c r="DH547" s="279"/>
      <c r="DI547" s="279"/>
      <c r="DJ547" s="279"/>
      <c r="DK547" s="279"/>
      <c r="DL547" s="279"/>
      <c r="DM547" s="279"/>
      <c r="DN547" s="279"/>
      <c r="DO547" s="279"/>
      <c r="DP547" s="279"/>
      <c r="DQ547" s="279"/>
      <c r="DR547" s="279"/>
      <c r="DS547" s="279"/>
      <c r="DT547" s="279"/>
      <c r="DU547" s="279"/>
    </row>
    <row r="548" spans="39:125">
      <c r="AM548" s="288">
        <f t="shared" si="38"/>
        <v>0</v>
      </c>
      <c r="AN548" s="202" t="str">
        <f t="shared" si="37"/>
        <v>EMA--</v>
      </c>
      <c r="AO548" s="278"/>
      <c r="AP548" s="278"/>
      <c r="AQ548" s="278"/>
      <c r="AR548" s="278"/>
      <c r="AS548" s="278"/>
      <c r="AT548" s="278"/>
      <c r="AU548" s="278"/>
      <c r="AV548" s="278"/>
      <c r="AW548" s="278"/>
      <c r="AX548" s="278"/>
      <c r="AY548" s="278"/>
      <c r="AZ548" s="278"/>
      <c r="BA548" s="278"/>
      <c r="BB548" s="278"/>
      <c r="BC548" s="278"/>
      <c r="BD548" s="278"/>
      <c r="BE548" s="278"/>
      <c r="BF548" s="278"/>
      <c r="BG548" s="278"/>
      <c r="BH548" s="278"/>
      <c r="BI548" s="278"/>
      <c r="BJ548" s="278"/>
      <c r="BK548" s="278"/>
      <c r="BL548" s="278"/>
      <c r="BM548" s="278"/>
      <c r="BN548" s="278"/>
      <c r="BO548" s="278"/>
      <c r="BP548" s="278"/>
      <c r="BQ548" s="278"/>
      <c r="BR548" s="278"/>
      <c r="BS548" s="278"/>
      <c r="BT548" s="278"/>
      <c r="BU548" s="278"/>
      <c r="BV548" s="278"/>
      <c r="BW548" s="278"/>
      <c r="BX548" s="278"/>
      <c r="BY548" s="278"/>
      <c r="BZ548" s="278"/>
      <c r="CA548" s="278"/>
      <c r="CB548" s="278"/>
      <c r="CC548" s="278"/>
      <c r="CD548" s="278"/>
      <c r="CE548" s="278"/>
      <c r="CF548" s="278"/>
      <c r="CG548" s="278"/>
      <c r="CH548" s="278"/>
      <c r="CI548" s="278"/>
      <c r="CJ548" s="278"/>
      <c r="CK548" s="278"/>
      <c r="CL548" s="279"/>
      <c r="CM548" s="279"/>
      <c r="CN548" s="279"/>
      <c r="CO548" s="279"/>
      <c r="CP548" s="279"/>
      <c r="CQ548" s="279"/>
      <c r="CR548" s="279"/>
      <c r="CS548" s="279"/>
      <c r="CT548" s="279"/>
      <c r="CU548" s="279"/>
      <c r="CV548" s="279"/>
      <c r="CW548" s="279"/>
      <c r="CX548" s="279"/>
      <c r="CY548" s="279"/>
      <c r="CZ548" s="279"/>
      <c r="DA548" s="279"/>
      <c r="DB548" s="279"/>
      <c r="DC548" s="279"/>
      <c r="DD548" s="279"/>
      <c r="DE548" s="279"/>
      <c r="DF548" s="279"/>
      <c r="DG548" s="279"/>
      <c r="DH548" s="279"/>
      <c r="DI548" s="279"/>
      <c r="DJ548" s="279"/>
      <c r="DK548" s="279"/>
      <c r="DL548" s="279"/>
      <c r="DM548" s="279"/>
      <c r="DN548" s="279"/>
      <c r="DO548" s="279"/>
      <c r="DP548" s="279"/>
      <c r="DQ548" s="279"/>
      <c r="DR548" s="279"/>
      <c r="DS548" s="279"/>
      <c r="DT548" s="279"/>
      <c r="DU548" s="279"/>
    </row>
    <row r="549" spans="39:125">
      <c r="AM549" s="288">
        <f t="shared" si="38"/>
        <v>0</v>
      </c>
      <c r="AN549" s="202" t="str">
        <f t="shared" si="37"/>
        <v>EMA--</v>
      </c>
      <c r="AO549" s="278"/>
      <c r="AP549" s="278"/>
      <c r="AQ549" s="278"/>
      <c r="AR549" s="278"/>
      <c r="AS549" s="278"/>
      <c r="AT549" s="278"/>
      <c r="AU549" s="278"/>
      <c r="AV549" s="278"/>
      <c r="AW549" s="278"/>
      <c r="AX549" s="278"/>
      <c r="AY549" s="278"/>
      <c r="AZ549" s="278"/>
      <c r="BA549" s="278"/>
      <c r="BB549" s="278"/>
      <c r="BC549" s="278"/>
      <c r="BD549" s="278"/>
      <c r="BE549" s="278"/>
      <c r="BF549" s="278"/>
      <c r="BG549" s="278"/>
      <c r="BH549" s="278"/>
      <c r="BI549" s="278"/>
      <c r="BJ549" s="278"/>
      <c r="BK549" s="278"/>
      <c r="BL549" s="278"/>
      <c r="BM549" s="278"/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8"/>
      <c r="CB549" s="278"/>
      <c r="CC549" s="278"/>
      <c r="CD549" s="278"/>
      <c r="CE549" s="278"/>
      <c r="CF549" s="278"/>
      <c r="CG549" s="278"/>
      <c r="CH549" s="278"/>
      <c r="CI549" s="278"/>
      <c r="CJ549" s="278"/>
      <c r="CK549" s="278"/>
      <c r="CL549" s="279"/>
      <c r="CM549" s="279"/>
      <c r="CN549" s="279"/>
      <c r="CO549" s="279"/>
      <c r="CP549" s="279"/>
      <c r="CQ549" s="279"/>
      <c r="CR549" s="279"/>
      <c r="CS549" s="279"/>
      <c r="CT549" s="279"/>
      <c r="CU549" s="279"/>
      <c r="CV549" s="279"/>
      <c r="CW549" s="279"/>
      <c r="CX549" s="279"/>
      <c r="CY549" s="279"/>
      <c r="CZ549" s="279"/>
      <c r="DA549" s="279"/>
      <c r="DB549" s="279"/>
      <c r="DC549" s="279"/>
      <c r="DD549" s="279"/>
      <c r="DE549" s="279"/>
      <c r="DF549" s="279"/>
      <c r="DG549" s="279"/>
      <c r="DH549" s="279"/>
      <c r="DI549" s="279"/>
      <c r="DJ549" s="279"/>
      <c r="DK549" s="279"/>
      <c r="DL549" s="279"/>
      <c r="DM549" s="279"/>
      <c r="DN549" s="279"/>
      <c r="DO549" s="279"/>
      <c r="DP549" s="279"/>
      <c r="DQ549" s="279"/>
      <c r="DR549" s="279"/>
      <c r="DS549" s="279"/>
      <c r="DT549" s="279"/>
      <c r="DU549" s="279"/>
    </row>
    <row r="550" spans="39:125">
      <c r="AM550" s="288">
        <f t="shared" si="38"/>
        <v>0</v>
      </c>
      <c r="AN550" s="202" t="str">
        <f t="shared" si="37"/>
        <v>EMA--</v>
      </c>
      <c r="AO550" s="278"/>
      <c r="AP550" s="278"/>
      <c r="AQ550" s="278"/>
      <c r="AR550" s="278"/>
      <c r="AS550" s="278"/>
      <c r="AT550" s="278"/>
      <c r="AU550" s="278"/>
      <c r="AV550" s="278"/>
      <c r="AW550" s="278"/>
      <c r="AX550" s="278"/>
      <c r="AY550" s="278"/>
      <c r="AZ550" s="278"/>
      <c r="BA550" s="278"/>
      <c r="BB550" s="278"/>
      <c r="BC550" s="278"/>
      <c r="BD550" s="278"/>
      <c r="BE550" s="278"/>
      <c r="BF550" s="278"/>
      <c r="BG550" s="278"/>
      <c r="BH550" s="278"/>
      <c r="BI550" s="278"/>
      <c r="BJ550" s="278"/>
      <c r="BK550" s="278"/>
      <c r="BL550" s="278"/>
      <c r="BM550" s="278"/>
      <c r="BN550" s="278"/>
      <c r="BO550" s="278"/>
      <c r="BP550" s="278"/>
      <c r="BQ550" s="278"/>
      <c r="BR550" s="278"/>
      <c r="BS550" s="278"/>
      <c r="BT550" s="278"/>
      <c r="BU550" s="278"/>
      <c r="BV550" s="278"/>
      <c r="BW550" s="278"/>
      <c r="BX550" s="278"/>
      <c r="BY550" s="278"/>
      <c r="BZ550" s="278"/>
      <c r="CA550" s="278"/>
      <c r="CB550" s="278"/>
      <c r="CC550" s="278"/>
      <c r="CD550" s="278"/>
      <c r="CE550" s="278"/>
      <c r="CF550" s="278"/>
      <c r="CG550" s="278"/>
      <c r="CH550" s="278"/>
      <c r="CI550" s="278"/>
      <c r="CJ550" s="278"/>
      <c r="CK550" s="278"/>
      <c r="CL550" s="279"/>
      <c r="CM550" s="279"/>
      <c r="CN550" s="279"/>
      <c r="CO550" s="279"/>
      <c r="CP550" s="279"/>
      <c r="CQ550" s="279"/>
      <c r="CR550" s="279"/>
      <c r="CS550" s="279"/>
      <c r="CT550" s="279"/>
      <c r="CU550" s="279"/>
      <c r="CV550" s="279"/>
      <c r="CW550" s="279"/>
      <c r="CX550" s="279"/>
      <c r="CY550" s="279"/>
      <c r="CZ550" s="279"/>
      <c r="DA550" s="279"/>
      <c r="DB550" s="279"/>
      <c r="DC550" s="279"/>
      <c r="DD550" s="279"/>
      <c r="DE550" s="279"/>
      <c r="DF550" s="279"/>
      <c r="DG550" s="279"/>
      <c r="DH550" s="279"/>
      <c r="DI550" s="279"/>
      <c r="DJ550" s="279"/>
      <c r="DK550" s="279"/>
      <c r="DL550" s="279"/>
      <c r="DM550" s="279"/>
      <c r="DN550" s="279"/>
      <c r="DO550" s="279"/>
      <c r="DP550" s="279"/>
      <c r="DQ550" s="279"/>
      <c r="DR550" s="279"/>
      <c r="DS550" s="279"/>
      <c r="DT550" s="279"/>
      <c r="DU550" s="279"/>
    </row>
    <row r="551" spans="39:125">
      <c r="AM551" s="288">
        <f t="shared" si="38"/>
        <v>0</v>
      </c>
      <c r="AN551" s="202" t="str">
        <f t="shared" si="37"/>
        <v>EMA--</v>
      </c>
      <c r="AO551" s="278"/>
      <c r="AP551" s="278"/>
      <c r="AQ551" s="278"/>
      <c r="AR551" s="278"/>
      <c r="AS551" s="278"/>
      <c r="AT551" s="278"/>
      <c r="AU551" s="278"/>
      <c r="AV551" s="278"/>
      <c r="AW551" s="278"/>
      <c r="AX551" s="278"/>
      <c r="AY551" s="278"/>
      <c r="AZ551" s="278"/>
      <c r="BA551" s="278"/>
      <c r="BB551" s="278"/>
      <c r="BC551" s="278"/>
      <c r="BD551" s="278"/>
      <c r="BE551" s="278"/>
      <c r="BF551" s="278"/>
      <c r="BG551" s="278"/>
      <c r="BH551" s="278"/>
      <c r="BI551" s="278"/>
      <c r="BJ551" s="278"/>
      <c r="BK551" s="278"/>
      <c r="BL551" s="278"/>
      <c r="BM551" s="278"/>
      <c r="BN551" s="278"/>
      <c r="BO551" s="278"/>
      <c r="BP551" s="278"/>
      <c r="BQ551" s="278"/>
      <c r="BR551" s="278"/>
      <c r="BS551" s="278"/>
      <c r="BT551" s="278"/>
      <c r="BU551" s="278"/>
      <c r="BV551" s="278"/>
      <c r="BW551" s="278"/>
      <c r="BX551" s="278"/>
      <c r="BY551" s="278"/>
      <c r="BZ551" s="278"/>
      <c r="CA551" s="278"/>
      <c r="CB551" s="278"/>
      <c r="CC551" s="278"/>
      <c r="CD551" s="278"/>
      <c r="CE551" s="278"/>
      <c r="CF551" s="278"/>
      <c r="CG551" s="278"/>
      <c r="CH551" s="278"/>
      <c r="CI551" s="278"/>
      <c r="CJ551" s="278"/>
      <c r="CK551" s="278"/>
      <c r="CL551" s="279"/>
      <c r="CM551" s="279"/>
      <c r="CN551" s="279"/>
      <c r="CO551" s="279"/>
      <c r="CP551" s="279"/>
      <c r="CQ551" s="279"/>
      <c r="CR551" s="279"/>
      <c r="CS551" s="279"/>
      <c r="CT551" s="279"/>
      <c r="CU551" s="279"/>
      <c r="CV551" s="279"/>
      <c r="CW551" s="279"/>
      <c r="CX551" s="279"/>
      <c r="CY551" s="279"/>
      <c r="CZ551" s="279"/>
      <c r="DA551" s="279"/>
      <c r="DB551" s="279"/>
      <c r="DC551" s="279"/>
      <c r="DD551" s="279"/>
      <c r="DE551" s="279"/>
      <c r="DF551" s="279"/>
      <c r="DG551" s="279"/>
      <c r="DH551" s="279"/>
      <c r="DI551" s="279"/>
      <c r="DJ551" s="279"/>
      <c r="DK551" s="279"/>
      <c r="DL551" s="279"/>
      <c r="DM551" s="279"/>
      <c r="DN551" s="279"/>
      <c r="DO551" s="279"/>
      <c r="DP551" s="279"/>
      <c r="DQ551" s="279"/>
      <c r="DR551" s="279"/>
      <c r="DS551" s="279"/>
      <c r="DT551" s="279"/>
      <c r="DU551" s="279"/>
    </row>
    <row r="552" spans="39:125">
      <c r="AM552" s="288">
        <f t="shared" si="38"/>
        <v>0</v>
      </c>
      <c r="AN552" s="202" t="str">
        <f t="shared" si="37"/>
        <v>EMA--</v>
      </c>
      <c r="AO552" s="278"/>
      <c r="AP552" s="278"/>
      <c r="AQ552" s="278"/>
      <c r="AR552" s="278"/>
      <c r="AS552" s="278"/>
      <c r="AT552" s="278"/>
      <c r="AU552" s="278"/>
      <c r="AV552" s="278"/>
      <c r="AW552" s="278"/>
      <c r="AX552" s="278"/>
      <c r="AY552" s="278"/>
      <c r="AZ552" s="278"/>
      <c r="BA552" s="278"/>
      <c r="BB552" s="278"/>
      <c r="BC552" s="278"/>
      <c r="BD552" s="278"/>
      <c r="BE552" s="278"/>
      <c r="BF552" s="278"/>
      <c r="BG552" s="278"/>
      <c r="BH552" s="278"/>
      <c r="BI552" s="278"/>
      <c r="BJ552" s="278"/>
      <c r="BK552" s="278"/>
      <c r="BL552" s="278"/>
      <c r="BM552" s="278"/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8"/>
      <c r="CB552" s="278"/>
      <c r="CC552" s="278"/>
      <c r="CD552" s="278"/>
      <c r="CE552" s="278"/>
      <c r="CF552" s="278"/>
      <c r="CG552" s="278"/>
      <c r="CH552" s="278"/>
      <c r="CI552" s="278"/>
      <c r="CJ552" s="278"/>
      <c r="CK552" s="278"/>
      <c r="CL552" s="279"/>
      <c r="CM552" s="279"/>
      <c r="CN552" s="279"/>
      <c r="CO552" s="279"/>
      <c r="CP552" s="279"/>
      <c r="CQ552" s="279"/>
      <c r="CR552" s="279"/>
      <c r="CS552" s="279"/>
      <c r="CT552" s="279"/>
      <c r="CU552" s="279"/>
      <c r="CV552" s="279"/>
      <c r="CW552" s="279"/>
      <c r="CX552" s="279"/>
      <c r="CY552" s="279"/>
      <c r="CZ552" s="279"/>
      <c r="DA552" s="279"/>
      <c r="DB552" s="279"/>
      <c r="DC552" s="279"/>
      <c r="DD552" s="279"/>
      <c r="DE552" s="279"/>
      <c r="DF552" s="279"/>
      <c r="DG552" s="279"/>
      <c r="DH552" s="279"/>
      <c r="DI552" s="279"/>
      <c r="DJ552" s="279"/>
      <c r="DK552" s="279"/>
      <c r="DL552" s="279"/>
      <c r="DM552" s="279"/>
      <c r="DN552" s="279"/>
      <c r="DO552" s="279"/>
      <c r="DP552" s="279"/>
      <c r="DQ552" s="279"/>
      <c r="DR552" s="279"/>
      <c r="DS552" s="279"/>
      <c r="DT552" s="279"/>
      <c r="DU552" s="279"/>
    </row>
    <row r="553" spans="39:125">
      <c r="AM553" s="288">
        <f t="shared" si="38"/>
        <v>0</v>
      </c>
      <c r="AN553" s="202" t="str">
        <f t="shared" si="37"/>
        <v>EMA--</v>
      </c>
      <c r="AO553" s="278"/>
      <c r="AP553" s="278"/>
      <c r="AQ553" s="278"/>
      <c r="AR553" s="278"/>
      <c r="AS553" s="278"/>
      <c r="AT553" s="278"/>
      <c r="AU553" s="278"/>
      <c r="AV553" s="278"/>
      <c r="AW553" s="278"/>
      <c r="AX553" s="278"/>
      <c r="AY553" s="278"/>
      <c r="AZ553" s="278"/>
      <c r="BA553" s="278"/>
      <c r="BB553" s="278"/>
      <c r="BC553" s="278"/>
      <c r="BD553" s="278"/>
      <c r="BE553" s="278"/>
      <c r="BF553" s="278"/>
      <c r="BG553" s="278"/>
      <c r="BH553" s="278"/>
      <c r="BI553" s="278"/>
      <c r="BJ553" s="278"/>
      <c r="BK553" s="278"/>
      <c r="BL553" s="278"/>
      <c r="BM553" s="278"/>
      <c r="BN553" s="278"/>
      <c r="BO553" s="278"/>
      <c r="BP553" s="278"/>
      <c r="BQ553" s="278"/>
      <c r="BR553" s="278"/>
      <c r="BS553" s="278"/>
      <c r="BT553" s="278"/>
      <c r="BU553" s="278"/>
      <c r="BV553" s="278"/>
      <c r="BW553" s="278"/>
      <c r="BX553" s="278"/>
      <c r="BY553" s="278"/>
      <c r="BZ553" s="278"/>
      <c r="CA553" s="278"/>
      <c r="CB553" s="278"/>
      <c r="CC553" s="278"/>
      <c r="CD553" s="278"/>
      <c r="CE553" s="278"/>
      <c r="CF553" s="278"/>
      <c r="CG553" s="278"/>
      <c r="CH553" s="278"/>
      <c r="CI553" s="278"/>
      <c r="CJ553" s="278"/>
      <c r="CK553" s="278"/>
      <c r="CL553" s="279"/>
      <c r="CM553" s="279"/>
      <c r="CN553" s="279"/>
      <c r="CO553" s="279"/>
      <c r="CP553" s="279"/>
      <c r="CQ553" s="279"/>
      <c r="CR553" s="279"/>
      <c r="CS553" s="279"/>
      <c r="CT553" s="279"/>
      <c r="CU553" s="279"/>
      <c r="CV553" s="279"/>
      <c r="CW553" s="279"/>
      <c r="CX553" s="279"/>
      <c r="CY553" s="279"/>
      <c r="CZ553" s="279"/>
      <c r="DA553" s="279"/>
      <c r="DB553" s="279"/>
      <c r="DC553" s="279"/>
      <c r="DD553" s="279"/>
      <c r="DE553" s="279"/>
      <c r="DF553" s="279"/>
      <c r="DG553" s="279"/>
      <c r="DH553" s="279"/>
      <c r="DI553" s="279"/>
      <c r="DJ553" s="279"/>
      <c r="DK553" s="279"/>
      <c r="DL553" s="279"/>
      <c r="DM553" s="279"/>
      <c r="DN553" s="279"/>
      <c r="DO553" s="279"/>
      <c r="DP553" s="279"/>
      <c r="DQ553" s="279"/>
      <c r="DR553" s="279"/>
      <c r="DS553" s="279"/>
      <c r="DT553" s="279"/>
      <c r="DU553" s="279"/>
    </row>
    <row r="554" spans="39:125">
      <c r="AM554" s="288">
        <f t="shared" si="38"/>
        <v>0</v>
      </c>
      <c r="AN554" s="202" t="str">
        <f t="shared" si="37"/>
        <v>EMA--</v>
      </c>
      <c r="AO554" s="278"/>
      <c r="AP554" s="278"/>
      <c r="AQ554" s="278"/>
      <c r="AR554" s="278"/>
      <c r="AS554" s="278"/>
      <c r="AT554" s="278"/>
      <c r="AU554" s="278"/>
      <c r="AV554" s="278"/>
      <c r="AW554" s="278"/>
      <c r="AX554" s="278"/>
      <c r="AY554" s="278"/>
      <c r="AZ554" s="278"/>
      <c r="BA554" s="278"/>
      <c r="BB554" s="278"/>
      <c r="BC554" s="278"/>
      <c r="BD554" s="278"/>
      <c r="BE554" s="278"/>
      <c r="BF554" s="278"/>
      <c r="BG554" s="278"/>
      <c r="BH554" s="278"/>
      <c r="BI554" s="278"/>
      <c r="BJ554" s="278"/>
      <c r="BK554" s="278"/>
      <c r="BL554" s="278"/>
      <c r="BM554" s="278"/>
      <c r="BN554" s="278"/>
      <c r="BO554" s="278"/>
      <c r="BP554" s="278"/>
      <c r="BQ554" s="278"/>
      <c r="BR554" s="278"/>
      <c r="BS554" s="278"/>
      <c r="BT554" s="278"/>
      <c r="BU554" s="278"/>
      <c r="BV554" s="278"/>
      <c r="BW554" s="278"/>
      <c r="BX554" s="278"/>
      <c r="BY554" s="278"/>
      <c r="BZ554" s="278"/>
      <c r="CA554" s="278"/>
      <c r="CB554" s="278"/>
      <c r="CC554" s="278"/>
      <c r="CD554" s="278"/>
      <c r="CE554" s="278"/>
      <c r="CF554" s="278"/>
      <c r="CG554" s="278"/>
      <c r="CH554" s="278"/>
      <c r="CI554" s="278"/>
      <c r="CJ554" s="278"/>
      <c r="CK554" s="278"/>
      <c r="CL554" s="279"/>
      <c r="CM554" s="279"/>
      <c r="CN554" s="279"/>
      <c r="CO554" s="279"/>
      <c r="CP554" s="279"/>
      <c r="CQ554" s="279"/>
      <c r="CR554" s="279"/>
      <c r="CS554" s="279"/>
      <c r="CT554" s="279"/>
      <c r="CU554" s="279"/>
      <c r="CV554" s="279"/>
      <c r="CW554" s="279"/>
      <c r="CX554" s="279"/>
      <c r="CY554" s="279"/>
      <c r="CZ554" s="279"/>
      <c r="DA554" s="279"/>
      <c r="DB554" s="279"/>
      <c r="DC554" s="279"/>
      <c r="DD554" s="279"/>
      <c r="DE554" s="279"/>
      <c r="DF554" s="279"/>
      <c r="DG554" s="279"/>
      <c r="DH554" s="279"/>
      <c r="DI554" s="279"/>
      <c r="DJ554" s="279"/>
      <c r="DK554" s="279"/>
      <c r="DL554" s="279"/>
      <c r="DM554" s="279"/>
      <c r="DN554" s="279"/>
      <c r="DO554" s="279"/>
      <c r="DP554" s="279"/>
      <c r="DQ554" s="279"/>
      <c r="DR554" s="279"/>
      <c r="DS554" s="279"/>
      <c r="DT554" s="279"/>
      <c r="DU554" s="279"/>
    </row>
    <row r="555" spans="39:125">
      <c r="AM555" s="288">
        <f t="shared" si="38"/>
        <v>0</v>
      </c>
      <c r="AN555" s="202" t="str">
        <f t="shared" si="37"/>
        <v>EMA--</v>
      </c>
      <c r="AO555" s="278"/>
      <c r="AP555" s="278"/>
      <c r="AQ555" s="278"/>
      <c r="AR555" s="278"/>
      <c r="AS555" s="278"/>
      <c r="AT555" s="278"/>
      <c r="AU555" s="278"/>
      <c r="AV555" s="278"/>
      <c r="AW555" s="278"/>
      <c r="AX555" s="278"/>
      <c r="AY555" s="278"/>
      <c r="AZ555" s="278"/>
      <c r="BA555" s="278"/>
      <c r="BB555" s="278"/>
      <c r="BC555" s="278"/>
      <c r="BD555" s="278"/>
      <c r="BE555" s="278"/>
      <c r="BF555" s="278"/>
      <c r="BG555" s="278"/>
      <c r="BH555" s="278"/>
      <c r="BI555" s="278"/>
      <c r="BJ555" s="278"/>
      <c r="BK555" s="278"/>
      <c r="BL555" s="278"/>
      <c r="BM555" s="278"/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8"/>
      <c r="CB555" s="278"/>
      <c r="CC555" s="278"/>
      <c r="CD555" s="278"/>
      <c r="CE555" s="278"/>
      <c r="CF555" s="278"/>
      <c r="CG555" s="278"/>
      <c r="CH555" s="278"/>
      <c r="CI555" s="278"/>
      <c r="CJ555" s="278"/>
      <c r="CK555" s="278"/>
      <c r="CL555" s="279"/>
      <c r="CM555" s="279"/>
      <c r="CN555" s="279"/>
      <c r="CO555" s="279"/>
      <c r="CP555" s="279"/>
      <c r="CQ555" s="279"/>
      <c r="CR555" s="279"/>
      <c r="CS555" s="279"/>
      <c r="CT555" s="279"/>
      <c r="CU555" s="279"/>
      <c r="CV555" s="279"/>
      <c r="CW555" s="279"/>
      <c r="CX555" s="279"/>
      <c r="CY555" s="279"/>
      <c r="CZ555" s="279"/>
      <c r="DA555" s="279"/>
      <c r="DB555" s="279"/>
      <c r="DC555" s="279"/>
      <c r="DD555" s="279"/>
      <c r="DE555" s="279"/>
      <c r="DF555" s="279"/>
      <c r="DG555" s="279"/>
      <c r="DH555" s="279"/>
      <c r="DI555" s="279"/>
      <c r="DJ555" s="279"/>
      <c r="DK555" s="279"/>
      <c r="DL555" s="279"/>
      <c r="DM555" s="279"/>
      <c r="DN555" s="279"/>
      <c r="DO555" s="279"/>
      <c r="DP555" s="279"/>
      <c r="DQ555" s="279"/>
      <c r="DR555" s="279"/>
      <c r="DS555" s="279"/>
      <c r="DT555" s="279"/>
      <c r="DU555" s="279"/>
    </row>
    <row r="556" spans="39:125">
      <c r="AM556" s="288">
        <f t="shared" si="38"/>
        <v>0</v>
      </c>
      <c r="AN556" s="202" t="str">
        <f t="shared" si="37"/>
        <v>EMA--</v>
      </c>
      <c r="AO556" s="278"/>
      <c r="AP556" s="278"/>
      <c r="AQ556" s="278"/>
      <c r="AR556" s="278"/>
      <c r="AS556" s="278"/>
      <c r="AT556" s="278"/>
      <c r="AU556" s="278"/>
      <c r="AV556" s="278"/>
      <c r="AW556" s="278"/>
      <c r="AX556" s="278"/>
      <c r="AY556" s="278"/>
      <c r="AZ556" s="278"/>
      <c r="BA556" s="278"/>
      <c r="BB556" s="278"/>
      <c r="BC556" s="278"/>
      <c r="BD556" s="278"/>
      <c r="BE556" s="278"/>
      <c r="BF556" s="278"/>
      <c r="BG556" s="278"/>
      <c r="BH556" s="278"/>
      <c r="BI556" s="278"/>
      <c r="BJ556" s="278"/>
      <c r="BK556" s="278"/>
      <c r="BL556" s="278"/>
      <c r="BM556" s="278"/>
      <c r="BN556" s="278"/>
      <c r="BO556" s="278"/>
      <c r="BP556" s="278"/>
      <c r="BQ556" s="278"/>
      <c r="BR556" s="278"/>
      <c r="BS556" s="278"/>
      <c r="BT556" s="278"/>
      <c r="BU556" s="278"/>
      <c r="BV556" s="278"/>
      <c r="BW556" s="278"/>
      <c r="BX556" s="278"/>
      <c r="BY556" s="278"/>
      <c r="BZ556" s="278"/>
      <c r="CA556" s="278"/>
      <c r="CB556" s="278"/>
      <c r="CC556" s="278"/>
      <c r="CD556" s="278"/>
      <c r="CE556" s="278"/>
      <c r="CF556" s="278"/>
      <c r="CG556" s="278"/>
      <c r="CH556" s="278"/>
      <c r="CI556" s="278"/>
      <c r="CJ556" s="278"/>
      <c r="CK556" s="278"/>
      <c r="CL556" s="279"/>
      <c r="CM556" s="279"/>
      <c r="CN556" s="279"/>
      <c r="CO556" s="279"/>
      <c r="CP556" s="279"/>
      <c r="CQ556" s="279"/>
      <c r="CR556" s="279"/>
      <c r="CS556" s="279"/>
      <c r="CT556" s="279"/>
      <c r="CU556" s="279"/>
      <c r="CV556" s="279"/>
      <c r="CW556" s="279"/>
      <c r="CX556" s="279"/>
      <c r="CY556" s="279"/>
      <c r="CZ556" s="279"/>
      <c r="DA556" s="279"/>
      <c r="DB556" s="279"/>
      <c r="DC556" s="279"/>
      <c r="DD556" s="279"/>
      <c r="DE556" s="279"/>
      <c r="DF556" s="279"/>
      <c r="DG556" s="279"/>
      <c r="DH556" s="279"/>
      <c r="DI556" s="279"/>
      <c r="DJ556" s="279"/>
      <c r="DK556" s="279"/>
      <c r="DL556" s="279"/>
      <c r="DM556" s="279"/>
      <c r="DN556" s="279"/>
      <c r="DO556" s="279"/>
      <c r="DP556" s="279"/>
      <c r="DQ556" s="279"/>
      <c r="DR556" s="279"/>
      <c r="DS556" s="279"/>
      <c r="DT556" s="279"/>
      <c r="DU556" s="279"/>
    </row>
    <row r="557" spans="39:125">
      <c r="AM557" s="288">
        <f t="shared" si="38"/>
        <v>0</v>
      </c>
      <c r="AN557" s="202" t="str">
        <f t="shared" si="37"/>
        <v>EMA--</v>
      </c>
      <c r="AO557" s="278"/>
      <c r="AP557" s="278"/>
      <c r="AQ557" s="278"/>
      <c r="AR557" s="278"/>
      <c r="AS557" s="278"/>
      <c r="AT557" s="278"/>
      <c r="AU557" s="278"/>
      <c r="AV557" s="278"/>
      <c r="AW557" s="278"/>
      <c r="AX557" s="278"/>
      <c r="AY557" s="278"/>
      <c r="AZ557" s="278"/>
      <c r="BA557" s="278"/>
      <c r="BB557" s="278"/>
      <c r="BC557" s="278"/>
      <c r="BD557" s="278"/>
      <c r="BE557" s="278"/>
      <c r="BF557" s="278"/>
      <c r="BG557" s="278"/>
      <c r="BH557" s="278"/>
      <c r="BI557" s="278"/>
      <c r="BJ557" s="278"/>
      <c r="BK557" s="278"/>
      <c r="BL557" s="278"/>
      <c r="BM557" s="278"/>
      <c r="BN557" s="278"/>
      <c r="BO557" s="278"/>
      <c r="BP557" s="278"/>
      <c r="BQ557" s="278"/>
      <c r="BR557" s="278"/>
      <c r="BS557" s="278"/>
      <c r="BT557" s="278"/>
      <c r="BU557" s="278"/>
      <c r="BV557" s="278"/>
      <c r="BW557" s="278"/>
      <c r="BX557" s="278"/>
      <c r="BY557" s="278"/>
      <c r="BZ557" s="278"/>
      <c r="CA557" s="278"/>
      <c r="CB557" s="278"/>
      <c r="CC557" s="278"/>
      <c r="CD557" s="278"/>
      <c r="CE557" s="278"/>
      <c r="CF557" s="278"/>
      <c r="CG557" s="278"/>
      <c r="CH557" s="278"/>
      <c r="CI557" s="278"/>
      <c r="CJ557" s="278"/>
      <c r="CK557" s="278"/>
      <c r="CL557" s="279"/>
      <c r="CM557" s="279"/>
      <c r="CN557" s="279"/>
      <c r="CO557" s="279"/>
      <c r="CP557" s="279"/>
      <c r="CQ557" s="279"/>
      <c r="CR557" s="279"/>
      <c r="CS557" s="279"/>
      <c r="CT557" s="279"/>
      <c r="CU557" s="279"/>
      <c r="CV557" s="279"/>
      <c r="CW557" s="279"/>
      <c r="CX557" s="279"/>
      <c r="CY557" s="279"/>
      <c r="CZ557" s="279"/>
      <c r="DA557" s="279"/>
      <c r="DB557" s="279"/>
      <c r="DC557" s="279"/>
      <c r="DD557" s="279"/>
      <c r="DE557" s="279"/>
      <c r="DF557" s="279"/>
      <c r="DG557" s="279"/>
      <c r="DH557" s="279"/>
      <c r="DI557" s="279"/>
      <c r="DJ557" s="279"/>
      <c r="DK557" s="279"/>
      <c r="DL557" s="279"/>
      <c r="DM557" s="279"/>
      <c r="DN557" s="279"/>
      <c r="DO557" s="279"/>
      <c r="DP557" s="279"/>
      <c r="DQ557" s="279"/>
      <c r="DR557" s="279"/>
      <c r="DS557" s="279"/>
      <c r="DT557" s="279"/>
      <c r="DU557" s="279"/>
    </row>
    <row r="558" spans="39:125">
      <c r="AM558" s="288">
        <f t="shared" si="38"/>
        <v>0</v>
      </c>
      <c r="AN558" s="202" t="str">
        <f t="shared" si="37"/>
        <v>EMA--</v>
      </c>
      <c r="AO558" s="278"/>
      <c r="AP558" s="278"/>
      <c r="AQ558" s="278"/>
      <c r="AR558" s="278"/>
      <c r="AS558" s="278"/>
      <c r="AT558" s="278"/>
      <c r="AU558" s="278"/>
      <c r="AV558" s="278"/>
      <c r="AW558" s="278"/>
      <c r="AX558" s="278"/>
      <c r="AY558" s="278"/>
      <c r="AZ558" s="278"/>
      <c r="BA558" s="278"/>
      <c r="BB558" s="278"/>
      <c r="BC558" s="278"/>
      <c r="BD558" s="278"/>
      <c r="BE558" s="278"/>
      <c r="BF558" s="278"/>
      <c r="BG558" s="278"/>
      <c r="BH558" s="278"/>
      <c r="BI558" s="278"/>
      <c r="BJ558" s="278"/>
      <c r="BK558" s="278"/>
      <c r="BL558" s="278"/>
      <c r="BM558" s="278"/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8"/>
      <c r="CB558" s="278"/>
      <c r="CC558" s="278"/>
      <c r="CD558" s="278"/>
      <c r="CE558" s="278"/>
      <c r="CF558" s="278"/>
      <c r="CG558" s="278"/>
      <c r="CH558" s="278"/>
      <c r="CI558" s="278"/>
      <c r="CJ558" s="278"/>
      <c r="CK558" s="278"/>
      <c r="CL558" s="279"/>
      <c r="CM558" s="279"/>
      <c r="CN558" s="279"/>
      <c r="CO558" s="279"/>
      <c r="CP558" s="279"/>
      <c r="CQ558" s="279"/>
      <c r="CR558" s="279"/>
      <c r="CS558" s="279"/>
      <c r="CT558" s="279"/>
      <c r="CU558" s="279"/>
      <c r="CV558" s="279"/>
      <c r="CW558" s="279"/>
      <c r="CX558" s="279"/>
      <c r="CY558" s="279"/>
      <c r="CZ558" s="279"/>
      <c r="DA558" s="279"/>
      <c r="DB558" s="279"/>
      <c r="DC558" s="279"/>
      <c r="DD558" s="279"/>
      <c r="DE558" s="279"/>
      <c r="DF558" s="279"/>
      <c r="DG558" s="279"/>
      <c r="DH558" s="279"/>
      <c r="DI558" s="279"/>
      <c r="DJ558" s="279"/>
      <c r="DK558" s="279"/>
      <c r="DL558" s="279"/>
      <c r="DM558" s="279"/>
      <c r="DN558" s="279"/>
      <c r="DO558" s="279"/>
      <c r="DP558" s="279"/>
      <c r="DQ558" s="279"/>
      <c r="DR558" s="279"/>
      <c r="DS558" s="279"/>
      <c r="DT558" s="279"/>
      <c r="DU558" s="279"/>
    </row>
    <row r="559" spans="39:125">
      <c r="AM559" s="288">
        <f t="shared" si="38"/>
        <v>0</v>
      </c>
      <c r="AN559" s="202" t="str">
        <f t="shared" si="37"/>
        <v>EMA--</v>
      </c>
      <c r="AO559" s="278"/>
      <c r="AP559" s="278"/>
      <c r="AQ559" s="278"/>
      <c r="AR559" s="278"/>
      <c r="AS559" s="278"/>
      <c r="AT559" s="278"/>
      <c r="AU559" s="278"/>
      <c r="AV559" s="278"/>
      <c r="AW559" s="278"/>
      <c r="AX559" s="278"/>
      <c r="AY559" s="278"/>
      <c r="AZ559" s="278"/>
      <c r="BA559" s="278"/>
      <c r="BB559" s="278"/>
      <c r="BC559" s="278"/>
      <c r="BD559" s="278"/>
      <c r="BE559" s="278"/>
      <c r="BF559" s="278"/>
      <c r="BG559" s="278"/>
      <c r="BH559" s="278"/>
      <c r="BI559" s="278"/>
      <c r="BJ559" s="278"/>
      <c r="BK559" s="278"/>
      <c r="BL559" s="278"/>
      <c r="BM559" s="278"/>
      <c r="BN559" s="278"/>
      <c r="BO559" s="278"/>
      <c r="BP559" s="278"/>
      <c r="BQ559" s="278"/>
      <c r="BR559" s="278"/>
      <c r="BS559" s="278"/>
      <c r="BT559" s="278"/>
      <c r="BU559" s="278"/>
      <c r="BV559" s="278"/>
      <c r="BW559" s="278"/>
      <c r="BX559" s="278"/>
      <c r="BY559" s="278"/>
      <c r="BZ559" s="278"/>
      <c r="CA559" s="278"/>
      <c r="CB559" s="278"/>
      <c r="CC559" s="278"/>
      <c r="CD559" s="278"/>
      <c r="CE559" s="278"/>
      <c r="CF559" s="278"/>
      <c r="CG559" s="278"/>
      <c r="CH559" s="278"/>
      <c r="CI559" s="278"/>
      <c r="CJ559" s="278"/>
      <c r="CK559" s="278"/>
      <c r="CL559" s="279"/>
      <c r="CM559" s="279"/>
      <c r="CN559" s="279"/>
      <c r="CO559" s="279"/>
      <c r="CP559" s="279"/>
      <c r="CQ559" s="279"/>
      <c r="CR559" s="279"/>
      <c r="CS559" s="279"/>
      <c r="CT559" s="279"/>
      <c r="CU559" s="279"/>
      <c r="CV559" s="279"/>
      <c r="CW559" s="279"/>
      <c r="CX559" s="279"/>
      <c r="CY559" s="279"/>
      <c r="CZ559" s="279"/>
      <c r="DA559" s="279"/>
      <c r="DB559" s="279"/>
      <c r="DC559" s="279"/>
      <c r="DD559" s="279"/>
      <c r="DE559" s="279"/>
      <c r="DF559" s="279"/>
      <c r="DG559" s="279"/>
      <c r="DH559" s="279"/>
      <c r="DI559" s="279"/>
      <c r="DJ559" s="279"/>
      <c r="DK559" s="279"/>
      <c r="DL559" s="279"/>
      <c r="DM559" s="279"/>
      <c r="DN559" s="279"/>
      <c r="DO559" s="279"/>
      <c r="DP559" s="279"/>
      <c r="DQ559" s="279"/>
      <c r="DR559" s="279"/>
      <c r="DS559" s="279"/>
      <c r="DT559" s="279"/>
      <c r="DU559" s="279"/>
    </row>
    <row r="560" spans="39:125">
      <c r="AM560" s="288">
        <f t="shared" si="38"/>
        <v>0</v>
      </c>
      <c r="AN560" s="202" t="str">
        <f t="shared" si="37"/>
        <v>EMA--</v>
      </c>
      <c r="AO560" s="278"/>
      <c r="AP560" s="278"/>
      <c r="AQ560" s="278"/>
      <c r="AR560" s="278"/>
      <c r="AS560" s="278"/>
      <c r="AT560" s="278"/>
      <c r="AU560" s="278"/>
      <c r="AV560" s="278"/>
      <c r="AW560" s="278"/>
      <c r="AX560" s="278"/>
      <c r="AY560" s="278"/>
      <c r="AZ560" s="278"/>
      <c r="BA560" s="278"/>
      <c r="BB560" s="278"/>
      <c r="BC560" s="278"/>
      <c r="BD560" s="278"/>
      <c r="BE560" s="278"/>
      <c r="BF560" s="278"/>
      <c r="BG560" s="278"/>
      <c r="BH560" s="278"/>
      <c r="BI560" s="278"/>
      <c r="BJ560" s="278"/>
      <c r="BK560" s="278"/>
      <c r="BL560" s="278"/>
      <c r="BM560" s="278"/>
      <c r="BN560" s="278"/>
      <c r="BO560" s="278"/>
      <c r="BP560" s="278"/>
      <c r="BQ560" s="278"/>
      <c r="BR560" s="278"/>
      <c r="BS560" s="278"/>
      <c r="BT560" s="278"/>
      <c r="BU560" s="278"/>
      <c r="BV560" s="278"/>
      <c r="BW560" s="278"/>
      <c r="BX560" s="278"/>
      <c r="BY560" s="278"/>
      <c r="BZ560" s="278"/>
      <c r="CA560" s="278"/>
      <c r="CB560" s="278"/>
      <c r="CC560" s="278"/>
      <c r="CD560" s="278"/>
      <c r="CE560" s="278"/>
      <c r="CF560" s="278"/>
      <c r="CG560" s="278"/>
      <c r="CH560" s="278"/>
      <c r="CI560" s="278"/>
      <c r="CJ560" s="278"/>
      <c r="CK560" s="278"/>
      <c r="CL560" s="279"/>
      <c r="CM560" s="279"/>
      <c r="CN560" s="279"/>
      <c r="CO560" s="279"/>
      <c r="CP560" s="279"/>
      <c r="CQ560" s="279"/>
      <c r="CR560" s="279"/>
      <c r="CS560" s="279"/>
      <c r="CT560" s="279"/>
      <c r="CU560" s="279"/>
      <c r="CV560" s="279"/>
      <c r="CW560" s="279"/>
      <c r="CX560" s="279"/>
      <c r="CY560" s="279"/>
      <c r="CZ560" s="279"/>
      <c r="DA560" s="279"/>
      <c r="DB560" s="279"/>
      <c r="DC560" s="279"/>
      <c r="DD560" s="279"/>
      <c r="DE560" s="279"/>
      <c r="DF560" s="279"/>
      <c r="DG560" s="279"/>
      <c r="DH560" s="279"/>
      <c r="DI560" s="279"/>
      <c r="DJ560" s="279"/>
      <c r="DK560" s="279"/>
      <c r="DL560" s="279"/>
      <c r="DM560" s="279"/>
      <c r="DN560" s="279"/>
      <c r="DO560" s="279"/>
      <c r="DP560" s="279"/>
      <c r="DQ560" s="279"/>
      <c r="DR560" s="279"/>
      <c r="DS560" s="279"/>
      <c r="DT560" s="279"/>
      <c r="DU560" s="279"/>
    </row>
    <row r="561" spans="39:125">
      <c r="AM561" s="288">
        <f t="shared" si="38"/>
        <v>0</v>
      </c>
      <c r="AN561" s="202" t="str">
        <f t="shared" si="37"/>
        <v>EMA--</v>
      </c>
      <c r="AO561" s="278"/>
      <c r="AP561" s="278"/>
      <c r="AQ561" s="278"/>
      <c r="AR561" s="278"/>
      <c r="AS561" s="278"/>
      <c r="AT561" s="278"/>
      <c r="AU561" s="278"/>
      <c r="AV561" s="278"/>
      <c r="AW561" s="278"/>
      <c r="AX561" s="278"/>
      <c r="AY561" s="278"/>
      <c r="AZ561" s="278"/>
      <c r="BA561" s="278"/>
      <c r="BB561" s="278"/>
      <c r="BC561" s="278"/>
      <c r="BD561" s="278"/>
      <c r="BE561" s="278"/>
      <c r="BF561" s="278"/>
      <c r="BG561" s="278"/>
      <c r="BH561" s="278"/>
      <c r="BI561" s="278"/>
      <c r="BJ561" s="278"/>
      <c r="BK561" s="278"/>
      <c r="BL561" s="278"/>
      <c r="BM561" s="278"/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8"/>
      <c r="CB561" s="278"/>
      <c r="CC561" s="278"/>
      <c r="CD561" s="278"/>
      <c r="CE561" s="278"/>
      <c r="CF561" s="278"/>
      <c r="CG561" s="278"/>
      <c r="CH561" s="278"/>
      <c r="CI561" s="278"/>
      <c r="CJ561" s="278"/>
      <c r="CK561" s="278"/>
      <c r="CL561" s="279"/>
      <c r="CM561" s="279"/>
      <c r="CN561" s="279"/>
      <c r="CO561" s="279"/>
      <c r="CP561" s="279"/>
      <c r="CQ561" s="279"/>
      <c r="CR561" s="279"/>
      <c r="CS561" s="279"/>
      <c r="CT561" s="279"/>
      <c r="CU561" s="279"/>
      <c r="CV561" s="279"/>
      <c r="CW561" s="279"/>
      <c r="CX561" s="279"/>
      <c r="CY561" s="279"/>
      <c r="CZ561" s="279"/>
      <c r="DA561" s="279"/>
      <c r="DB561" s="279"/>
      <c r="DC561" s="279"/>
      <c r="DD561" s="279"/>
      <c r="DE561" s="279"/>
      <c r="DF561" s="279"/>
      <c r="DG561" s="279"/>
      <c r="DH561" s="279"/>
      <c r="DI561" s="279"/>
      <c r="DJ561" s="279"/>
      <c r="DK561" s="279"/>
      <c r="DL561" s="279"/>
      <c r="DM561" s="279"/>
      <c r="DN561" s="279"/>
      <c r="DO561" s="279"/>
      <c r="DP561" s="279"/>
      <c r="DQ561" s="279"/>
      <c r="DR561" s="279"/>
      <c r="DS561" s="279"/>
      <c r="DT561" s="279"/>
      <c r="DU561" s="279"/>
    </row>
    <row r="562" spans="39:125">
      <c r="AM562" s="288">
        <f t="shared" si="38"/>
        <v>0</v>
      </c>
      <c r="AN562" s="202" t="str">
        <f t="shared" si="37"/>
        <v>EMA--</v>
      </c>
      <c r="AO562" s="278"/>
      <c r="AP562" s="278"/>
      <c r="AQ562" s="278"/>
      <c r="AR562" s="278"/>
      <c r="AS562" s="278"/>
      <c r="AT562" s="278"/>
      <c r="AU562" s="278"/>
      <c r="AV562" s="278"/>
      <c r="AW562" s="278"/>
      <c r="AX562" s="278"/>
      <c r="AY562" s="278"/>
      <c r="AZ562" s="278"/>
      <c r="BA562" s="278"/>
      <c r="BB562" s="278"/>
      <c r="BC562" s="278"/>
      <c r="BD562" s="278"/>
      <c r="BE562" s="278"/>
      <c r="BF562" s="278"/>
      <c r="BG562" s="278"/>
      <c r="BH562" s="278"/>
      <c r="BI562" s="278"/>
      <c r="BJ562" s="278"/>
      <c r="BK562" s="278"/>
      <c r="BL562" s="278"/>
      <c r="BM562" s="278"/>
      <c r="BN562" s="278"/>
      <c r="BO562" s="278"/>
      <c r="BP562" s="278"/>
      <c r="BQ562" s="278"/>
      <c r="BR562" s="278"/>
      <c r="BS562" s="278"/>
      <c r="BT562" s="278"/>
      <c r="BU562" s="278"/>
      <c r="BV562" s="278"/>
      <c r="BW562" s="278"/>
      <c r="BX562" s="278"/>
      <c r="BY562" s="278"/>
      <c r="BZ562" s="278"/>
      <c r="CA562" s="278"/>
      <c r="CB562" s="278"/>
      <c r="CC562" s="278"/>
      <c r="CD562" s="278"/>
      <c r="CE562" s="278"/>
      <c r="CF562" s="278"/>
      <c r="CG562" s="278"/>
      <c r="CH562" s="278"/>
      <c r="CI562" s="278"/>
      <c r="CJ562" s="278"/>
      <c r="CK562" s="278"/>
      <c r="CL562" s="279"/>
      <c r="CM562" s="279"/>
      <c r="CN562" s="279"/>
      <c r="CO562" s="279"/>
      <c r="CP562" s="279"/>
      <c r="CQ562" s="279"/>
      <c r="CR562" s="279"/>
      <c r="CS562" s="279"/>
      <c r="CT562" s="279"/>
      <c r="CU562" s="279"/>
      <c r="CV562" s="279"/>
      <c r="CW562" s="279"/>
      <c r="CX562" s="279"/>
      <c r="CY562" s="279"/>
      <c r="CZ562" s="279"/>
      <c r="DA562" s="279"/>
      <c r="DB562" s="279"/>
      <c r="DC562" s="279"/>
      <c r="DD562" s="279"/>
      <c r="DE562" s="279"/>
      <c r="DF562" s="279"/>
      <c r="DG562" s="279"/>
      <c r="DH562" s="279"/>
      <c r="DI562" s="279"/>
      <c r="DJ562" s="279"/>
      <c r="DK562" s="279"/>
      <c r="DL562" s="279"/>
      <c r="DM562" s="279"/>
      <c r="DN562" s="279"/>
      <c r="DO562" s="279"/>
      <c r="DP562" s="279"/>
      <c r="DQ562" s="279"/>
      <c r="DR562" s="279"/>
      <c r="DS562" s="279"/>
      <c r="DT562" s="279"/>
      <c r="DU562" s="279"/>
    </row>
    <row r="563" spans="39:125">
      <c r="AM563" s="288">
        <f t="shared" si="38"/>
        <v>0</v>
      </c>
      <c r="AN563" s="202" t="str">
        <f t="shared" si="37"/>
        <v>EMA--</v>
      </c>
      <c r="AO563" s="278"/>
      <c r="AP563" s="278"/>
      <c r="AQ563" s="278"/>
      <c r="AR563" s="278"/>
      <c r="AS563" s="278"/>
      <c r="AT563" s="278"/>
      <c r="AU563" s="278"/>
      <c r="AV563" s="278"/>
      <c r="AW563" s="278"/>
      <c r="AX563" s="278"/>
      <c r="AY563" s="278"/>
      <c r="AZ563" s="278"/>
      <c r="BA563" s="278"/>
      <c r="BB563" s="278"/>
      <c r="BC563" s="278"/>
      <c r="BD563" s="278"/>
      <c r="BE563" s="278"/>
      <c r="BF563" s="278"/>
      <c r="BG563" s="278"/>
      <c r="BH563" s="278"/>
      <c r="BI563" s="278"/>
      <c r="BJ563" s="278"/>
      <c r="BK563" s="278"/>
      <c r="BL563" s="278"/>
      <c r="BM563" s="278"/>
      <c r="BN563" s="278"/>
      <c r="BO563" s="278"/>
      <c r="BP563" s="278"/>
      <c r="BQ563" s="278"/>
      <c r="BR563" s="278"/>
      <c r="BS563" s="278"/>
      <c r="BT563" s="278"/>
      <c r="BU563" s="278"/>
      <c r="BV563" s="278"/>
      <c r="BW563" s="278"/>
      <c r="BX563" s="278"/>
      <c r="BY563" s="278"/>
      <c r="BZ563" s="278"/>
      <c r="CA563" s="278"/>
      <c r="CB563" s="278"/>
      <c r="CC563" s="278"/>
      <c r="CD563" s="278"/>
      <c r="CE563" s="278"/>
      <c r="CF563" s="278"/>
      <c r="CG563" s="278"/>
      <c r="CH563" s="278"/>
      <c r="CI563" s="278"/>
      <c r="CJ563" s="278"/>
      <c r="CK563" s="278"/>
      <c r="CL563" s="279"/>
      <c r="CM563" s="279"/>
      <c r="CN563" s="279"/>
      <c r="CO563" s="279"/>
      <c r="CP563" s="279"/>
      <c r="CQ563" s="279"/>
      <c r="CR563" s="279"/>
      <c r="CS563" s="279"/>
      <c r="CT563" s="279"/>
      <c r="CU563" s="279"/>
      <c r="CV563" s="279"/>
      <c r="CW563" s="279"/>
      <c r="CX563" s="279"/>
      <c r="CY563" s="279"/>
      <c r="CZ563" s="279"/>
      <c r="DA563" s="279"/>
      <c r="DB563" s="279"/>
      <c r="DC563" s="279"/>
      <c r="DD563" s="279"/>
      <c r="DE563" s="279"/>
      <c r="DF563" s="279"/>
      <c r="DG563" s="279"/>
      <c r="DH563" s="279"/>
      <c r="DI563" s="279"/>
      <c r="DJ563" s="279"/>
      <c r="DK563" s="279"/>
      <c r="DL563" s="279"/>
      <c r="DM563" s="279"/>
      <c r="DN563" s="279"/>
      <c r="DO563" s="279"/>
      <c r="DP563" s="279"/>
      <c r="DQ563" s="279"/>
      <c r="DR563" s="279"/>
      <c r="DS563" s="279"/>
      <c r="DT563" s="279"/>
      <c r="DU563" s="279"/>
    </row>
    <row r="564" spans="39:125">
      <c r="AM564" s="288">
        <f t="shared" si="38"/>
        <v>0</v>
      </c>
      <c r="AN564" s="202" t="str">
        <f t="shared" si="37"/>
        <v>EMA--</v>
      </c>
      <c r="AO564" s="278"/>
      <c r="AP564" s="278"/>
      <c r="AQ564" s="278"/>
      <c r="AR564" s="278"/>
      <c r="AS564" s="278"/>
      <c r="AT564" s="278"/>
      <c r="AU564" s="278"/>
      <c r="AV564" s="278"/>
      <c r="AW564" s="278"/>
      <c r="AX564" s="278"/>
      <c r="AY564" s="278"/>
      <c r="AZ564" s="278"/>
      <c r="BA564" s="278"/>
      <c r="BB564" s="278"/>
      <c r="BC564" s="278"/>
      <c r="BD564" s="278"/>
      <c r="BE564" s="278"/>
      <c r="BF564" s="278"/>
      <c r="BG564" s="278"/>
      <c r="BH564" s="278"/>
      <c r="BI564" s="278"/>
      <c r="BJ564" s="278"/>
      <c r="BK564" s="278"/>
      <c r="BL564" s="278"/>
      <c r="BM564" s="278"/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8"/>
      <c r="CB564" s="278"/>
      <c r="CC564" s="278"/>
      <c r="CD564" s="278"/>
      <c r="CE564" s="278"/>
      <c r="CF564" s="278"/>
      <c r="CG564" s="278"/>
      <c r="CH564" s="278"/>
      <c r="CI564" s="278"/>
      <c r="CJ564" s="278"/>
      <c r="CK564" s="278"/>
      <c r="CL564" s="279"/>
      <c r="CM564" s="279"/>
      <c r="CN564" s="279"/>
      <c r="CO564" s="279"/>
      <c r="CP564" s="279"/>
      <c r="CQ564" s="279"/>
      <c r="CR564" s="279"/>
      <c r="CS564" s="279"/>
      <c r="CT564" s="279"/>
      <c r="CU564" s="279"/>
      <c r="CV564" s="279"/>
      <c r="CW564" s="279"/>
      <c r="CX564" s="279"/>
      <c r="CY564" s="279"/>
      <c r="CZ564" s="279"/>
      <c r="DA564" s="279"/>
      <c r="DB564" s="279"/>
      <c r="DC564" s="279"/>
      <c r="DD564" s="279"/>
      <c r="DE564" s="279"/>
      <c r="DF564" s="279"/>
      <c r="DG564" s="279"/>
      <c r="DH564" s="279"/>
      <c r="DI564" s="279"/>
      <c r="DJ564" s="279"/>
      <c r="DK564" s="279"/>
      <c r="DL564" s="279"/>
      <c r="DM564" s="279"/>
      <c r="DN564" s="279"/>
      <c r="DO564" s="279"/>
      <c r="DP564" s="279"/>
      <c r="DQ564" s="279"/>
      <c r="DR564" s="279"/>
      <c r="DS564" s="279"/>
      <c r="DT564" s="279"/>
      <c r="DU564" s="279"/>
    </row>
    <row r="565" spans="39:125">
      <c r="AM565" s="288">
        <f t="shared" si="38"/>
        <v>0</v>
      </c>
      <c r="AN565" s="202" t="str">
        <f t="shared" si="37"/>
        <v>EMA--</v>
      </c>
      <c r="AO565" s="278"/>
      <c r="AP565" s="278"/>
      <c r="AQ565" s="278"/>
      <c r="AR565" s="278"/>
      <c r="AS565" s="278"/>
      <c r="AT565" s="278"/>
      <c r="AU565" s="278"/>
      <c r="AV565" s="278"/>
      <c r="AW565" s="278"/>
      <c r="AX565" s="278"/>
      <c r="AY565" s="278"/>
      <c r="AZ565" s="278"/>
      <c r="BA565" s="278"/>
      <c r="BB565" s="278"/>
      <c r="BC565" s="278"/>
      <c r="BD565" s="278"/>
      <c r="BE565" s="278"/>
      <c r="BF565" s="278"/>
      <c r="BG565" s="278"/>
      <c r="BH565" s="278"/>
      <c r="BI565" s="278"/>
      <c r="BJ565" s="278"/>
      <c r="BK565" s="278"/>
      <c r="BL565" s="278"/>
      <c r="BM565" s="278"/>
      <c r="BN565" s="278"/>
      <c r="BO565" s="278"/>
      <c r="BP565" s="278"/>
      <c r="BQ565" s="278"/>
      <c r="BR565" s="278"/>
      <c r="BS565" s="278"/>
      <c r="BT565" s="278"/>
      <c r="BU565" s="278"/>
      <c r="BV565" s="278"/>
      <c r="BW565" s="278"/>
      <c r="BX565" s="278"/>
      <c r="BY565" s="278"/>
      <c r="BZ565" s="278"/>
      <c r="CA565" s="278"/>
      <c r="CB565" s="278"/>
      <c r="CC565" s="278"/>
      <c r="CD565" s="278"/>
      <c r="CE565" s="278"/>
      <c r="CF565" s="278"/>
      <c r="CG565" s="278"/>
      <c r="CH565" s="278"/>
      <c r="CI565" s="278"/>
      <c r="CJ565" s="278"/>
      <c r="CK565" s="278"/>
      <c r="CL565" s="279"/>
      <c r="CM565" s="279"/>
      <c r="CN565" s="279"/>
      <c r="CO565" s="279"/>
      <c r="CP565" s="279"/>
      <c r="CQ565" s="279"/>
      <c r="CR565" s="279"/>
      <c r="CS565" s="279"/>
      <c r="CT565" s="279"/>
      <c r="CU565" s="279"/>
      <c r="CV565" s="279"/>
      <c r="CW565" s="279"/>
      <c r="CX565" s="279"/>
      <c r="CY565" s="279"/>
      <c r="CZ565" s="279"/>
      <c r="DA565" s="279"/>
      <c r="DB565" s="279"/>
      <c r="DC565" s="279"/>
      <c r="DD565" s="279"/>
      <c r="DE565" s="279"/>
      <c r="DF565" s="279"/>
      <c r="DG565" s="279"/>
      <c r="DH565" s="279"/>
      <c r="DI565" s="279"/>
      <c r="DJ565" s="279"/>
      <c r="DK565" s="279"/>
      <c r="DL565" s="279"/>
      <c r="DM565" s="279"/>
      <c r="DN565" s="279"/>
      <c r="DO565" s="279"/>
      <c r="DP565" s="279"/>
      <c r="DQ565" s="279"/>
      <c r="DR565" s="279"/>
      <c r="DS565" s="279"/>
      <c r="DT565" s="279"/>
      <c r="DU565" s="279"/>
    </row>
    <row r="566" spans="39:125">
      <c r="AM566" s="288">
        <f t="shared" si="38"/>
        <v>0</v>
      </c>
      <c r="AN566" s="202" t="str">
        <f t="shared" si="37"/>
        <v>EMA--</v>
      </c>
      <c r="AO566" s="278"/>
      <c r="AP566" s="278"/>
      <c r="AQ566" s="278"/>
      <c r="AR566" s="278"/>
      <c r="AS566" s="278"/>
      <c r="AT566" s="278"/>
      <c r="AU566" s="278"/>
      <c r="AV566" s="278"/>
      <c r="AW566" s="278"/>
      <c r="AX566" s="278"/>
      <c r="AY566" s="278"/>
      <c r="AZ566" s="278"/>
      <c r="BA566" s="278"/>
      <c r="BB566" s="278"/>
      <c r="BC566" s="278"/>
      <c r="BD566" s="278"/>
      <c r="BE566" s="278"/>
      <c r="BF566" s="278"/>
      <c r="BG566" s="278"/>
      <c r="BH566" s="278"/>
      <c r="BI566" s="278"/>
      <c r="BJ566" s="278"/>
      <c r="BK566" s="278"/>
      <c r="BL566" s="278"/>
      <c r="BM566" s="278"/>
      <c r="BN566" s="278"/>
      <c r="BO566" s="278"/>
      <c r="BP566" s="278"/>
      <c r="BQ566" s="278"/>
      <c r="BR566" s="278"/>
      <c r="BS566" s="278"/>
      <c r="BT566" s="278"/>
      <c r="BU566" s="278"/>
      <c r="BV566" s="278"/>
      <c r="BW566" s="278"/>
      <c r="BX566" s="278"/>
      <c r="BY566" s="278"/>
      <c r="BZ566" s="278"/>
      <c r="CA566" s="278"/>
      <c r="CB566" s="278"/>
      <c r="CC566" s="278"/>
      <c r="CD566" s="278"/>
      <c r="CE566" s="278"/>
      <c r="CF566" s="278"/>
      <c r="CG566" s="278"/>
      <c r="CH566" s="278"/>
      <c r="CI566" s="278"/>
      <c r="CJ566" s="278"/>
      <c r="CK566" s="278"/>
      <c r="CL566" s="279"/>
      <c r="CM566" s="279"/>
      <c r="CN566" s="279"/>
      <c r="CO566" s="279"/>
      <c r="CP566" s="279"/>
      <c r="CQ566" s="279"/>
      <c r="CR566" s="279"/>
      <c r="CS566" s="279"/>
      <c r="CT566" s="279"/>
      <c r="CU566" s="279"/>
      <c r="CV566" s="279"/>
      <c r="CW566" s="279"/>
      <c r="CX566" s="279"/>
      <c r="CY566" s="279"/>
      <c r="CZ566" s="279"/>
      <c r="DA566" s="279"/>
      <c r="DB566" s="279"/>
      <c r="DC566" s="279"/>
      <c r="DD566" s="279"/>
      <c r="DE566" s="279"/>
      <c r="DF566" s="279"/>
      <c r="DG566" s="279"/>
      <c r="DH566" s="279"/>
      <c r="DI566" s="279"/>
      <c r="DJ566" s="279"/>
      <c r="DK566" s="279"/>
      <c r="DL566" s="279"/>
      <c r="DM566" s="279"/>
      <c r="DN566" s="279"/>
      <c r="DO566" s="279"/>
      <c r="DP566" s="279"/>
      <c r="DQ566" s="279"/>
      <c r="DR566" s="279"/>
      <c r="DS566" s="279"/>
      <c r="DT566" s="279"/>
      <c r="DU566" s="279"/>
    </row>
    <row r="567" spans="39:125">
      <c r="AM567" s="288">
        <f t="shared" si="38"/>
        <v>0</v>
      </c>
      <c r="AN567" s="202" t="str">
        <f t="shared" si="37"/>
        <v>EMA--</v>
      </c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78"/>
      <c r="BD567" s="278"/>
      <c r="BE567" s="278"/>
      <c r="BF567" s="278"/>
      <c r="BG567" s="278"/>
      <c r="BH567" s="278"/>
      <c r="BI567" s="278"/>
      <c r="BJ567" s="278"/>
      <c r="BK567" s="278"/>
      <c r="BL567" s="278"/>
      <c r="BM567" s="278"/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8"/>
      <c r="CB567" s="278"/>
      <c r="CC567" s="278"/>
      <c r="CD567" s="278"/>
      <c r="CE567" s="278"/>
      <c r="CF567" s="278"/>
      <c r="CG567" s="278"/>
      <c r="CH567" s="278"/>
      <c r="CI567" s="278"/>
      <c r="CJ567" s="278"/>
      <c r="CK567" s="278"/>
      <c r="CL567" s="279"/>
      <c r="CM567" s="279"/>
      <c r="CN567" s="279"/>
      <c r="CO567" s="279"/>
      <c r="CP567" s="279"/>
      <c r="CQ567" s="279"/>
      <c r="CR567" s="279"/>
      <c r="CS567" s="279"/>
      <c r="CT567" s="279"/>
      <c r="CU567" s="279"/>
      <c r="CV567" s="279"/>
      <c r="CW567" s="279"/>
      <c r="CX567" s="279"/>
      <c r="CY567" s="279"/>
      <c r="CZ567" s="279"/>
      <c r="DA567" s="279"/>
      <c r="DB567" s="279"/>
      <c r="DC567" s="279"/>
      <c r="DD567" s="279"/>
      <c r="DE567" s="279"/>
      <c r="DF567" s="279"/>
      <c r="DG567" s="279"/>
      <c r="DH567" s="279"/>
      <c r="DI567" s="279"/>
      <c r="DJ567" s="279"/>
      <c r="DK567" s="279"/>
      <c r="DL567" s="279"/>
      <c r="DM567" s="279"/>
      <c r="DN567" s="279"/>
      <c r="DO567" s="279"/>
      <c r="DP567" s="279"/>
      <c r="DQ567" s="279"/>
      <c r="DR567" s="279"/>
      <c r="DS567" s="279"/>
      <c r="DT567" s="279"/>
      <c r="DU567" s="279"/>
    </row>
    <row r="568" spans="39:125">
      <c r="AM568" s="288">
        <f t="shared" si="38"/>
        <v>0</v>
      </c>
      <c r="AN568" s="202" t="str">
        <f t="shared" si="37"/>
        <v>EMA--</v>
      </c>
      <c r="AO568" s="278"/>
      <c r="AP568" s="278"/>
      <c r="AQ568" s="278"/>
      <c r="AR568" s="278"/>
      <c r="AS568" s="278"/>
      <c r="AT568" s="278"/>
      <c r="AU568" s="278"/>
      <c r="AV568" s="278"/>
      <c r="AW568" s="278"/>
      <c r="AX568" s="278"/>
      <c r="AY568" s="278"/>
      <c r="AZ568" s="278"/>
      <c r="BA568" s="278"/>
      <c r="BB568" s="278"/>
      <c r="BC568" s="278"/>
      <c r="BD568" s="278"/>
      <c r="BE568" s="278"/>
      <c r="BF568" s="278"/>
      <c r="BG568" s="278"/>
      <c r="BH568" s="278"/>
      <c r="BI568" s="278"/>
      <c r="BJ568" s="278"/>
      <c r="BK568" s="278"/>
      <c r="BL568" s="278"/>
      <c r="BM568" s="278"/>
      <c r="BN568" s="278"/>
      <c r="BO568" s="278"/>
      <c r="BP568" s="278"/>
      <c r="BQ568" s="278"/>
      <c r="BR568" s="278"/>
      <c r="BS568" s="278"/>
      <c r="BT568" s="278"/>
      <c r="BU568" s="278"/>
      <c r="BV568" s="278"/>
      <c r="BW568" s="278"/>
      <c r="BX568" s="278"/>
      <c r="BY568" s="278"/>
      <c r="BZ568" s="278"/>
      <c r="CA568" s="278"/>
      <c r="CB568" s="278"/>
      <c r="CC568" s="278"/>
      <c r="CD568" s="278"/>
      <c r="CE568" s="278"/>
      <c r="CF568" s="278"/>
      <c r="CG568" s="278"/>
      <c r="CH568" s="278"/>
      <c r="CI568" s="278"/>
      <c r="CJ568" s="278"/>
      <c r="CK568" s="278"/>
      <c r="CL568" s="279"/>
      <c r="CM568" s="279"/>
      <c r="CN568" s="279"/>
      <c r="CO568" s="279"/>
      <c r="CP568" s="279"/>
      <c r="CQ568" s="279"/>
      <c r="CR568" s="279"/>
      <c r="CS568" s="279"/>
      <c r="CT568" s="279"/>
      <c r="CU568" s="279"/>
      <c r="CV568" s="279"/>
      <c r="CW568" s="279"/>
      <c r="CX568" s="279"/>
      <c r="CY568" s="279"/>
      <c r="CZ568" s="279"/>
      <c r="DA568" s="279"/>
      <c r="DB568" s="279"/>
      <c r="DC568" s="279"/>
      <c r="DD568" s="279"/>
      <c r="DE568" s="279"/>
      <c r="DF568" s="279"/>
      <c r="DG568" s="279"/>
      <c r="DH568" s="279"/>
      <c r="DI568" s="279"/>
      <c r="DJ568" s="279"/>
      <c r="DK568" s="279"/>
      <c r="DL568" s="279"/>
      <c r="DM568" s="279"/>
      <c r="DN568" s="279"/>
      <c r="DO568" s="279"/>
      <c r="DP568" s="279"/>
      <c r="DQ568" s="279"/>
      <c r="DR568" s="279"/>
      <c r="DS568" s="279"/>
      <c r="DT568" s="279"/>
      <c r="DU568" s="279"/>
    </row>
    <row r="569" spans="39:125">
      <c r="AM569" s="288">
        <f t="shared" si="38"/>
        <v>0</v>
      </c>
      <c r="AN569" s="202" t="str">
        <f t="shared" ref="AN569:AN632" si="39">$F$4&amp;TEXT("-",1)&amp;F569&amp;TEXT("-",1)&amp;G569</f>
        <v>EMA--</v>
      </c>
      <c r="AO569" s="278"/>
      <c r="AP569" s="278"/>
      <c r="AQ569" s="278"/>
      <c r="AR569" s="278"/>
      <c r="AS569" s="278"/>
      <c r="AT569" s="278"/>
      <c r="AU569" s="278"/>
      <c r="AV569" s="278"/>
      <c r="AW569" s="278"/>
      <c r="AX569" s="278"/>
      <c r="AY569" s="278"/>
      <c r="AZ569" s="278"/>
      <c r="BA569" s="278"/>
      <c r="BB569" s="278"/>
      <c r="BC569" s="278"/>
      <c r="BD569" s="278"/>
      <c r="BE569" s="278"/>
      <c r="BF569" s="278"/>
      <c r="BG569" s="278"/>
      <c r="BH569" s="278"/>
      <c r="BI569" s="278"/>
      <c r="BJ569" s="278"/>
      <c r="BK569" s="278"/>
      <c r="BL569" s="278"/>
      <c r="BM569" s="278"/>
      <c r="BN569" s="278"/>
      <c r="BO569" s="278"/>
      <c r="BP569" s="278"/>
      <c r="BQ569" s="278"/>
      <c r="BR569" s="278"/>
      <c r="BS569" s="278"/>
      <c r="BT569" s="278"/>
      <c r="BU569" s="278"/>
      <c r="BV569" s="278"/>
      <c r="BW569" s="278"/>
      <c r="BX569" s="278"/>
      <c r="BY569" s="278"/>
      <c r="BZ569" s="278"/>
      <c r="CA569" s="278"/>
      <c r="CB569" s="278"/>
      <c r="CC569" s="278"/>
      <c r="CD569" s="278"/>
      <c r="CE569" s="278"/>
      <c r="CF569" s="278"/>
      <c r="CG569" s="278"/>
      <c r="CH569" s="278"/>
      <c r="CI569" s="278"/>
      <c r="CJ569" s="278"/>
      <c r="CK569" s="278"/>
      <c r="CL569" s="279"/>
      <c r="CM569" s="279"/>
      <c r="CN569" s="279"/>
      <c r="CO569" s="279"/>
      <c r="CP569" s="279"/>
      <c r="CQ569" s="279"/>
      <c r="CR569" s="279"/>
      <c r="CS569" s="279"/>
      <c r="CT569" s="279"/>
      <c r="CU569" s="279"/>
      <c r="CV569" s="279"/>
      <c r="CW569" s="279"/>
      <c r="CX569" s="279"/>
      <c r="CY569" s="279"/>
      <c r="CZ569" s="279"/>
      <c r="DA569" s="279"/>
      <c r="DB569" s="279"/>
      <c r="DC569" s="279"/>
      <c r="DD569" s="279"/>
      <c r="DE569" s="279"/>
      <c r="DF569" s="279"/>
      <c r="DG569" s="279"/>
      <c r="DH569" s="279"/>
      <c r="DI569" s="279"/>
      <c r="DJ569" s="279"/>
      <c r="DK569" s="279"/>
      <c r="DL569" s="279"/>
      <c r="DM569" s="279"/>
      <c r="DN569" s="279"/>
      <c r="DO569" s="279"/>
      <c r="DP569" s="279"/>
      <c r="DQ569" s="279"/>
      <c r="DR569" s="279"/>
      <c r="DS569" s="279"/>
      <c r="DT569" s="279"/>
      <c r="DU569" s="279"/>
    </row>
    <row r="570" spans="39:125">
      <c r="AM570" s="288">
        <f t="shared" ref="AM570:AM633" si="40">G570</f>
        <v>0</v>
      </c>
      <c r="AN570" s="202" t="str">
        <f t="shared" si="39"/>
        <v>EMA--</v>
      </c>
      <c r="AO570" s="278"/>
      <c r="AP570" s="278"/>
      <c r="AQ570" s="278"/>
      <c r="AR570" s="278"/>
      <c r="AS570" s="278"/>
      <c r="AT570" s="278"/>
      <c r="AU570" s="278"/>
      <c r="AV570" s="278"/>
      <c r="AW570" s="278"/>
      <c r="AX570" s="278"/>
      <c r="AY570" s="278"/>
      <c r="AZ570" s="278"/>
      <c r="BA570" s="278"/>
      <c r="BB570" s="278"/>
      <c r="BC570" s="278"/>
      <c r="BD570" s="278"/>
      <c r="BE570" s="278"/>
      <c r="BF570" s="278"/>
      <c r="BG570" s="278"/>
      <c r="BH570" s="278"/>
      <c r="BI570" s="278"/>
      <c r="BJ570" s="278"/>
      <c r="BK570" s="278"/>
      <c r="BL570" s="278"/>
      <c r="BM570" s="278"/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8"/>
      <c r="CB570" s="278"/>
      <c r="CC570" s="278"/>
      <c r="CD570" s="278"/>
      <c r="CE570" s="278"/>
      <c r="CF570" s="278"/>
      <c r="CG570" s="278"/>
      <c r="CH570" s="278"/>
      <c r="CI570" s="278"/>
      <c r="CJ570" s="278"/>
      <c r="CK570" s="278"/>
      <c r="CL570" s="279"/>
      <c r="CM570" s="279"/>
      <c r="CN570" s="279"/>
      <c r="CO570" s="279"/>
      <c r="CP570" s="279"/>
      <c r="CQ570" s="279"/>
      <c r="CR570" s="279"/>
      <c r="CS570" s="279"/>
      <c r="CT570" s="279"/>
      <c r="CU570" s="279"/>
      <c r="CV570" s="279"/>
      <c r="CW570" s="279"/>
      <c r="CX570" s="279"/>
      <c r="CY570" s="279"/>
      <c r="CZ570" s="279"/>
      <c r="DA570" s="279"/>
      <c r="DB570" s="279"/>
      <c r="DC570" s="279"/>
      <c r="DD570" s="279"/>
      <c r="DE570" s="279"/>
      <c r="DF570" s="279"/>
      <c r="DG570" s="279"/>
      <c r="DH570" s="279"/>
      <c r="DI570" s="279"/>
      <c r="DJ570" s="279"/>
      <c r="DK570" s="279"/>
      <c r="DL570" s="279"/>
      <c r="DM570" s="279"/>
      <c r="DN570" s="279"/>
      <c r="DO570" s="279"/>
      <c r="DP570" s="279"/>
      <c r="DQ570" s="279"/>
      <c r="DR570" s="279"/>
      <c r="DS570" s="279"/>
      <c r="DT570" s="279"/>
      <c r="DU570" s="279"/>
    </row>
    <row r="571" spans="39:125">
      <c r="AM571" s="288">
        <f t="shared" si="40"/>
        <v>0</v>
      </c>
      <c r="AN571" s="202" t="str">
        <f t="shared" si="39"/>
        <v>EMA--</v>
      </c>
      <c r="AO571" s="278"/>
      <c r="AP571" s="278"/>
      <c r="AQ571" s="278"/>
      <c r="AR571" s="278"/>
      <c r="AS571" s="278"/>
      <c r="AT571" s="278"/>
      <c r="AU571" s="278"/>
      <c r="AV571" s="278"/>
      <c r="AW571" s="278"/>
      <c r="AX571" s="278"/>
      <c r="AY571" s="278"/>
      <c r="AZ571" s="278"/>
      <c r="BA571" s="278"/>
      <c r="BB571" s="278"/>
      <c r="BC571" s="278"/>
      <c r="BD571" s="278"/>
      <c r="BE571" s="278"/>
      <c r="BF571" s="278"/>
      <c r="BG571" s="278"/>
      <c r="BH571" s="278"/>
      <c r="BI571" s="278"/>
      <c r="BJ571" s="278"/>
      <c r="BK571" s="278"/>
      <c r="BL571" s="278"/>
      <c r="BM571" s="278"/>
      <c r="BN571" s="278"/>
      <c r="BO571" s="278"/>
      <c r="BP571" s="278"/>
      <c r="BQ571" s="278"/>
      <c r="BR571" s="278"/>
      <c r="BS571" s="278"/>
      <c r="BT571" s="278"/>
      <c r="BU571" s="278"/>
      <c r="BV571" s="278"/>
      <c r="BW571" s="278"/>
      <c r="BX571" s="278"/>
      <c r="BY571" s="278"/>
      <c r="BZ571" s="278"/>
      <c r="CA571" s="278"/>
      <c r="CB571" s="278"/>
      <c r="CC571" s="278"/>
      <c r="CD571" s="278"/>
      <c r="CE571" s="278"/>
      <c r="CF571" s="278"/>
      <c r="CG571" s="278"/>
      <c r="CH571" s="278"/>
      <c r="CI571" s="278"/>
      <c r="CJ571" s="278"/>
      <c r="CK571" s="278"/>
      <c r="CL571" s="279"/>
      <c r="CM571" s="279"/>
      <c r="CN571" s="279"/>
      <c r="CO571" s="279"/>
      <c r="CP571" s="279"/>
      <c r="CQ571" s="279"/>
      <c r="CR571" s="279"/>
      <c r="CS571" s="279"/>
      <c r="CT571" s="279"/>
      <c r="CU571" s="279"/>
      <c r="CV571" s="279"/>
      <c r="CW571" s="279"/>
      <c r="CX571" s="279"/>
      <c r="CY571" s="279"/>
      <c r="CZ571" s="279"/>
      <c r="DA571" s="279"/>
      <c r="DB571" s="279"/>
      <c r="DC571" s="279"/>
      <c r="DD571" s="279"/>
      <c r="DE571" s="279"/>
      <c r="DF571" s="279"/>
      <c r="DG571" s="279"/>
      <c r="DH571" s="279"/>
      <c r="DI571" s="279"/>
      <c r="DJ571" s="279"/>
      <c r="DK571" s="279"/>
      <c r="DL571" s="279"/>
      <c r="DM571" s="279"/>
      <c r="DN571" s="279"/>
      <c r="DO571" s="279"/>
      <c r="DP571" s="279"/>
      <c r="DQ571" s="279"/>
      <c r="DR571" s="279"/>
      <c r="DS571" s="279"/>
      <c r="DT571" s="279"/>
      <c r="DU571" s="279"/>
    </row>
    <row r="572" spans="39:125">
      <c r="AM572" s="288">
        <f t="shared" si="40"/>
        <v>0</v>
      </c>
      <c r="AN572" s="202" t="str">
        <f t="shared" si="39"/>
        <v>EMA--</v>
      </c>
      <c r="AO572" s="278"/>
      <c r="AP572" s="278"/>
      <c r="AQ572" s="278"/>
      <c r="AR572" s="278"/>
      <c r="AS572" s="278"/>
      <c r="AT572" s="278"/>
      <c r="AU572" s="278"/>
      <c r="AV572" s="278"/>
      <c r="AW572" s="278"/>
      <c r="AX572" s="278"/>
      <c r="AY572" s="278"/>
      <c r="AZ572" s="278"/>
      <c r="BA572" s="278"/>
      <c r="BB572" s="278"/>
      <c r="BC572" s="278"/>
      <c r="BD572" s="278"/>
      <c r="BE572" s="278"/>
      <c r="BF572" s="278"/>
      <c r="BG572" s="278"/>
      <c r="BH572" s="278"/>
      <c r="BI572" s="278"/>
      <c r="BJ572" s="278"/>
      <c r="BK572" s="278"/>
      <c r="BL572" s="278"/>
      <c r="BM572" s="278"/>
      <c r="BN572" s="278"/>
      <c r="BO572" s="278"/>
      <c r="BP572" s="278"/>
      <c r="BQ572" s="278"/>
      <c r="BR572" s="278"/>
      <c r="BS572" s="278"/>
      <c r="BT572" s="278"/>
      <c r="BU572" s="278"/>
      <c r="BV572" s="278"/>
      <c r="BW572" s="278"/>
      <c r="BX572" s="278"/>
      <c r="BY572" s="278"/>
      <c r="BZ572" s="278"/>
      <c r="CA572" s="278"/>
      <c r="CB572" s="278"/>
      <c r="CC572" s="278"/>
      <c r="CD572" s="278"/>
      <c r="CE572" s="278"/>
      <c r="CF572" s="278"/>
      <c r="CG572" s="278"/>
      <c r="CH572" s="278"/>
      <c r="CI572" s="278"/>
      <c r="CJ572" s="278"/>
      <c r="CK572" s="278"/>
      <c r="CL572" s="279"/>
      <c r="CM572" s="279"/>
      <c r="CN572" s="279"/>
      <c r="CO572" s="279"/>
      <c r="CP572" s="279"/>
      <c r="CQ572" s="279"/>
      <c r="CR572" s="279"/>
      <c r="CS572" s="279"/>
      <c r="CT572" s="279"/>
      <c r="CU572" s="279"/>
      <c r="CV572" s="279"/>
      <c r="CW572" s="279"/>
      <c r="CX572" s="279"/>
      <c r="CY572" s="279"/>
      <c r="CZ572" s="279"/>
      <c r="DA572" s="279"/>
      <c r="DB572" s="279"/>
      <c r="DC572" s="279"/>
      <c r="DD572" s="279"/>
      <c r="DE572" s="279"/>
      <c r="DF572" s="279"/>
      <c r="DG572" s="279"/>
      <c r="DH572" s="279"/>
      <c r="DI572" s="279"/>
      <c r="DJ572" s="279"/>
      <c r="DK572" s="279"/>
      <c r="DL572" s="279"/>
      <c r="DM572" s="279"/>
      <c r="DN572" s="279"/>
      <c r="DO572" s="279"/>
      <c r="DP572" s="279"/>
      <c r="DQ572" s="279"/>
      <c r="DR572" s="279"/>
      <c r="DS572" s="279"/>
      <c r="DT572" s="279"/>
      <c r="DU572" s="279"/>
    </row>
    <row r="573" spans="39:125">
      <c r="AM573" s="288">
        <f t="shared" si="40"/>
        <v>0</v>
      </c>
      <c r="AN573" s="202" t="str">
        <f t="shared" si="39"/>
        <v>EMA--</v>
      </c>
      <c r="AO573" s="278"/>
      <c r="AP573" s="278"/>
      <c r="AQ573" s="278"/>
      <c r="AR573" s="278"/>
      <c r="AS573" s="278"/>
      <c r="AT573" s="278"/>
      <c r="AU573" s="278"/>
      <c r="AV573" s="278"/>
      <c r="AW573" s="278"/>
      <c r="AX573" s="278"/>
      <c r="AY573" s="278"/>
      <c r="AZ573" s="278"/>
      <c r="BA573" s="278"/>
      <c r="BB573" s="278"/>
      <c r="BC573" s="278"/>
      <c r="BD573" s="278"/>
      <c r="BE573" s="278"/>
      <c r="BF573" s="278"/>
      <c r="BG573" s="278"/>
      <c r="BH573" s="278"/>
      <c r="BI573" s="278"/>
      <c r="BJ573" s="278"/>
      <c r="BK573" s="278"/>
      <c r="BL573" s="278"/>
      <c r="BM573" s="278"/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8"/>
      <c r="CB573" s="278"/>
      <c r="CC573" s="278"/>
      <c r="CD573" s="278"/>
      <c r="CE573" s="278"/>
      <c r="CF573" s="278"/>
      <c r="CG573" s="278"/>
      <c r="CH573" s="278"/>
      <c r="CI573" s="278"/>
      <c r="CJ573" s="278"/>
      <c r="CK573" s="278"/>
      <c r="CL573" s="279"/>
      <c r="CM573" s="279"/>
      <c r="CN573" s="279"/>
      <c r="CO573" s="279"/>
      <c r="CP573" s="279"/>
      <c r="CQ573" s="279"/>
      <c r="CR573" s="279"/>
      <c r="CS573" s="279"/>
      <c r="CT573" s="279"/>
      <c r="CU573" s="279"/>
      <c r="CV573" s="279"/>
      <c r="CW573" s="279"/>
      <c r="CX573" s="279"/>
      <c r="CY573" s="279"/>
      <c r="CZ573" s="279"/>
      <c r="DA573" s="279"/>
      <c r="DB573" s="279"/>
      <c r="DC573" s="279"/>
      <c r="DD573" s="279"/>
      <c r="DE573" s="279"/>
      <c r="DF573" s="279"/>
      <c r="DG573" s="279"/>
      <c r="DH573" s="279"/>
      <c r="DI573" s="279"/>
      <c r="DJ573" s="279"/>
      <c r="DK573" s="279"/>
      <c r="DL573" s="279"/>
      <c r="DM573" s="279"/>
      <c r="DN573" s="279"/>
      <c r="DO573" s="279"/>
      <c r="DP573" s="279"/>
      <c r="DQ573" s="279"/>
      <c r="DR573" s="279"/>
      <c r="DS573" s="279"/>
      <c r="DT573" s="279"/>
      <c r="DU573" s="279"/>
    </row>
    <row r="574" spans="39:125">
      <c r="AM574" s="288">
        <f t="shared" si="40"/>
        <v>0</v>
      </c>
      <c r="AN574" s="202" t="str">
        <f t="shared" si="39"/>
        <v>EMA--</v>
      </c>
      <c r="AO574" s="278"/>
      <c r="AP574" s="278"/>
      <c r="AQ574" s="278"/>
      <c r="AR574" s="278"/>
      <c r="AS574" s="278"/>
      <c r="AT574" s="278"/>
      <c r="AU574" s="278"/>
      <c r="AV574" s="278"/>
      <c r="AW574" s="278"/>
      <c r="AX574" s="278"/>
      <c r="AY574" s="278"/>
      <c r="AZ574" s="278"/>
      <c r="BA574" s="278"/>
      <c r="BB574" s="278"/>
      <c r="BC574" s="278"/>
      <c r="BD574" s="278"/>
      <c r="BE574" s="278"/>
      <c r="BF574" s="278"/>
      <c r="BG574" s="278"/>
      <c r="BH574" s="278"/>
      <c r="BI574" s="278"/>
      <c r="BJ574" s="278"/>
      <c r="BK574" s="278"/>
      <c r="BL574" s="278"/>
      <c r="BM574" s="278"/>
      <c r="BN574" s="278"/>
      <c r="BO574" s="278"/>
      <c r="BP574" s="278"/>
      <c r="BQ574" s="278"/>
      <c r="BR574" s="278"/>
      <c r="BS574" s="278"/>
      <c r="BT574" s="278"/>
      <c r="BU574" s="278"/>
      <c r="BV574" s="278"/>
      <c r="BW574" s="278"/>
      <c r="BX574" s="278"/>
      <c r="BY574" s="278"/>
      <c r="BZ574" s="278"/>
      <c r="CA574" s="278"/>
      <c r="CB574" s="278"/>
      <c r="CC574" s="278"/>
      <c r="CD574" s="278"/>
      <c r="CE574" s="278"/>
      <c r="CF574" s="278"/>
      <c r="CG574" s="278"/>
      <c r="CH574" s="278"/>
      <c r="CI574" s="278"/>
      <c r="CJ574" s="278"/>
      <c r="CK574" s="278"/>
      <c r="CL574" s="279"/>
      <c r="CM574" s="279"/>
      <c r="CN574" s="279"/>
      <c r="CO574" s="279"/>
      <c r="CP574" s="279"/>
      <c r="CQ574" s="279"/>
      <c r="CR574" s="279"/>
      <c r="CS574" s="279"/>
      <c r="CT574" s="279"/>
      <c r="CU574" s="279"/>
      <c r="CV574" s="279"/>
      <c r="CW574" s="279"/>
      <c r="CX574" s="279"/>
      <c r="CY574" s="279"/>
      <c r="CZ574" s="279"/>
      <c r="DA574" s="279"/>
      <c r="DB574" s="279"/>
      <c r="DC574" s="279"/>
      <c r="DD574" s="279"/>
      <c r="DE574" s="279"/>
      <c r="DF574" s="279"/>
      <c r="DG574" s="279"/>
      <c r="DH574" s="279"/>
      <c r="DI574" s="279"/>
      <c r="DJ574" s="279"/>
      <c r="DK574" s="279"/>
      <c r="DL574" s="279"/>
      <c r="DM574" s="279"/>
      <c r="DN574" s="279"/>
      <c r="DO574" s="279"/>
      <c r="DP574" s="279"/>
      <c r="DQ574" s="279"/>
      <c r="DR574" s="279"/>
      <c r="DS574" s="279"/>
      <c r="DT574" s="279"/>
      <c r="DU574" s="279"/>
    </row>
    <row r="575" spans="39:125">
      <c r="AM575" s="288">
        <f t="shared" si="40"/>
        <v>0</v>
      </c>
      <c r="AN575" s="202" t="str">
        <f t="shared" si="39"/>
        <v>EMA--</v>
      </c>
      <c r="AO575" s="278"/>
      <c r="AP575" s="278"/>
      <c r="AQ575" s="278"/>
      <c r="AR575" s="278"/>
      <c r="AS575" s="278"/>
      <c r="AT575" s="278"/>
      <c r="AU575" s="278"/>
      <c r="AV575" s="278"/>
      <c r="AW575" s="278"/>
      <c r="AX575" s="278"/>
      <c r="AY575" s="278"/>
      <c r="AZ575" s="278"/>
      <c r="BA575" s="278"/>
      <c r="BB575" s="278"/>
      <c r="BC575" s="278"/>
      <c r="BD575" s="278"/>
      <c r="BE575" s="278"/>
      <c r="BF575" s="278"/>
      <c r="BG575" s="278"/>
      <c r="BH575" s="278"/>
      <c r="BI575" s="278"/>
      <c r="BJ575" s="278"/>
      <c r="BK575" s="278"/>
      <c r="BL575" s="278"/>
      <c r="BM575" s="278"/>
      <c r="BN575" s="278"/>
      <c r="BO575" s="278"/>
      <c r="BP575" s="278"/>
      <c r="BQ575" s="278"/>
      <c r="BR575" s="278"/>
      <c r="BS575" s="278"/>
      <c r="BT575" s="278"/>
      <c r="BU575" s="278"/>
      <c r="BV575" s="278"/>
      <c r="BW575" s="278"/>
      <c r="BX575" s="278"/>
      <c r="BY575" s="278"/>
      <c r="BZ575" s="278"/>
      <c r="CA575" s="278"/>
      <c r="CB575" s="278"/>
      <c r="CC575" s="278"/>
      <c r="CD575" s="278"/>
      <c r="CE575" s="278"/>
      <c r="CF575" s="278"/>
      <c r="CG575" s="278"/>
      <c r="CH575" s="278"/>
      <c r="CI575" s="278"/>
      <c r="CJ575" s="278"/>
      <c r="CK575" s="278"/>
      <c r="CL575" s="279"/>
      <c r="CM575" s="279"/>
      <c r="CN575" s="279"/>
      <c r="CO575" s="279"/>
      <c r="CP575" s="279"/>
      <c r="CQ575" s="279"/>
      <c r="CR575" s="279"/>
      <c r="CS575" s="279"/>
      <c r="CT575" s="279"/>
      <c r="CU575" s="279"/>
      <c r="CV575" s="279"/>
      <c r="CW575" s="279"/>
      <c r="CX575" s="279"/>
      <c r="CY575" s="279"/>
      <c r="CZ575" s="279"/>
      <c r="DA575" s="279"/>
      <c r="DB575" s="279"/>
      <c r="DC575" s="279"/>
      <c r="DD575" s="279"/>
      <c r="DE575" s="279"/>
      <c r="DF575" s="279"/>
      <c r="DG575" s="279"/>
      <c r="DH575" s="279"/>
      <c r="DI575" s="279"/>
      <c r="DJ575" s="279"/>
      <c r="DK575" s="279"/>
      <c r="DL575" s="279"/>
      <c r="DM575" s="279"/>
      <c r="DN575" s="279"/>
      <c r="DO575" s="279"/>
      <c r="DP575" s="279"/>
      <c r="DQ575" s="279"/>
      <c r="DR575" s="279"/>
      <c r="DS575" s="279"/>
      <c r="DT575" s="279"/>
      <c r="DU575" s="279"/>
    </row>
    <row r="576" spans="39:125">
      <c r="AM576" s="288">
        <f t="shared" si="40"/>
        <v>0</v>
      </c>
      <c r="AN576" s="202" t="str">
        <f t="shared" si="39"/>
        <v>EMA--</v>
      </c>
      <c r="AO576" s="278"/>
      <c r="AP576" s="278"/>
      <c r="AQ576" s="278"/>
      <c r="AR576" s="278"/>
      <c r="AS576" s="278"/>
      <c r="AT576" s="278"/>
      <c r="AU576" s="278"/>
      <c r="AV576" s="278"/>
      <c r="AW576" s="278"/>
      <c r="AX576" s="278"/>
      <c r="AY576" s="278"/>
      <c r="AZ576" s="278"/>
      <c r="BA576" s="278"/>
      <c r="BB576" s="278"/>
      <c r="BC576" s="278"/>
      <c r="BD576" s="278"/>
      <c r="BE576" s="278"/>
      <c r="BF576" s="278"/>
      <c r="BG576" s="278"/>
      <c r="BH576" s="278"/>
      <c r="BI576" s="278"/>
      <c r="BJ576" s="278"/>
      <c r="BK576" s="278"/>
      <c r="BL576" s="278"/>
      <c r="BM576" s="278"/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8"/>
      <c r="CB576" s="278"/>
      <c r="CC576" s="278"/>
      <c r="CD576" s="278"/>
      <c r="CE576" s="278"/>
      <c r="CF576" s="278"/>
      <c r="CG576" s="278"/>
      <c r="CH576" s="278"/>
      <c r="CI576" s="278"/>
      <c r="CJ576" s="278"/>
      <c r="CK576" s="278"/>
      <c r="CL576" s="279"/>
      <c r="CM576" s="279"/>
      <c r="CN576" s="279"/>
      <c r="CO576" s="279"/>
      <c r="CP576" s="279"/>
      <c r="CQ576" s="279"/>
      <c r="CR576" s="279"/>
      <c r="CS576" s="279"/>
      <c r="CT576" s="279"/>
      <c r="CU576" s="279"/>
      <c r="CV576" s="279"/>
      <c r="CW576" s="279"/>
      <c r="CX576" s="279"/>
      <c r="CY576" s="279"/>
      <c r="CZ576" s="279"/>
      <c r="DA576" s="279"/>
      <c r="DB576" s="279"/>
      <c r="DC576" s="279"/>
      <c r="DD576" s="279"/>
      <c r="DE576" s="279"/>
      <c r="DF576" s="279"/>
      <c r="DG576" s="279"/>
      <c r="DH576" s="279"/>
      <c r="DI576" s="279"/>
      <c r="DJ576" s="279"/>
      <c r="DK576" s="279"/>
      <c r="DL576" s="279"/>
      <c r="DM576" s="279"/>
      <c r="DN576" s="279"/>
      <c r="DO576" s="279"/>
      <c r="DP576" s="279"/>
      <c r="DQ576" s="279"/>
      <c r="DR576" s="279"/>
      <c r="DS576" s="279"/>
      <c r="DT576" s="279"/>
      <c r="DU576" s="279"/>
    </row>
    <row r="577" spans="39:125">
      <c r="AM577" s="288">
        <f t="shared" si="40"/>
        <v>0</v>
      </c>
      <c r="AN577" s="202" t="str">
        <f t="shared" si="39"/>
        <v>EMA--</v>
      </c>
      <c r="AO577" s="278"/>
      <c r="AP577" s="278"/>
      <c r="AQ577" s="278"/>
      <c r="AR577" s="278"/>
      <c r="AS577" s="278"/>
      <c r="AT577" s="278"/>
      <c r="AU577" s="278"/>
      <c r="AV577" s="278"/>
      <c r="AW577" s="278"/>
      <c r="AX577" s="278"/>
      <c r="AY577" s="278"/>
      <c r="AZ577" s="278"/>
      <c r="BA577" s="278"/>
      <c r="BB577" s="278"/>
      <c r="BC577" s="278"/>
      <c r="BD577" s="278"/>
      <c r="BE577" s="278"/>
      <c r="BF577" s="278"/>
      <c r="BG577" s="278"/>
      <c r="BH577" s="278"/>
      <c r="BI577" s="278"/>
      <c r="BJ577" s="278"/>
      <c r="BK577" s="278"/>
      <c r="BL577" s="278"/>
      <c r="BM577" s="278"/>
      <c r="BN577" s="278"/>
      <c r="BO577" s="278"/>
      <c r="BP577" s="278"/>
      <c r="BQ577" s="278"/>
      <c r="BR577" s="278"/>
      <c r="BS577" s="278"/>
      <c r="BT577" s="278"/>
      <c r="BU577" s="278"/>
      <c r="BV577" s="278"/>
      <c r="BW577" s="278"/>
      <c r="BX577" s="278"/>
      <c r="BY577" s="278"/>
      <c r="BZ577" s="278"/>
      <c r="CA577" s="278"/>
      <c r="CB577" s="278"/>
      <c r="CC577" s="278"/>
      <c r="CD577" s="278"/>
      <c r="CE577" s="278"/>
      <c r="CF577" s="278"/>
      <c r="CG577" s="278"/>
      <c r="CH577" s="278"/>
      <c r="CI577" s="278"/>
      <c r="CJ577" s="278"/>
      <c r="CK577" s="278"/>
      <c r="CL577" s="279"/>
      <c r="CM577" s="279"/>
      <c r="CN577" s="279"/>
      <c r="CO577" s="279"/>
      <c r="CP577" s="279"/>
      <c r="CQ577" s="279"/>
      <c r="CR577" s="279"/>
      <c r="CS577" s="279"/>
      <c r="CT577" s="279"/>
      <c r="CU577" s="279"/>
      <c r="CV577" s="279"/>
      <c r="CW577" s="279"/>
      <c r="CX577" s="279"/>
      <c r="CY577" s="279"/>
      <c r="CZ577" s="279"/>
      <c r="DA577" s="279"/>
      <c r="DB577" s="279"/>
      <c r="DC577" s="279"/>
      <c r="DD577" s="279"/>
      <c r="DE577" s="279"/>
      <c r="DF577" s="279"/>
      <c r="DG577" s="279"/>
      <c r="DH577" s="279"/>
      <c r="DI577" s="279"/>
      <c r="DJ577" s="279"/>
      <c r="DK577" s="279"/>
      <c r="DL577" s="279"/>
      <c r="DM577" s="279"/>
      <c r="DN577" s="279"/>
      <c r="DO577" s="279"/>
      <c r="DP577" s="279"/>
      <c r="DQ577" s="279"/>
      <c r="DR577" s="279"/>
      <c r="DS577" s="279"/>
      <c r="DT577" s="279"/>
      <c r="DU577" s="279"/>
    </row>
    <row r="578" spans="39:125">
      <c r="AM578" s="288">
        <f t="shared" si="40"/>
        <v>0</v>
      </c>
      <c r="AN578" s="202" t="str">
        <f t="shared" si="39"/>
        <v>EMA--</v>
      </c>
      <c r="AO578" s="278"/>
      <c r="AP578" s="278"/>
      <c r="AQ578" s="278"/>
      <c r="AR578" s="278"/>
      <c r="AS578" s="278"/>
      <c r="AT578" s="278"/>
      <c r="AU578" s="278"/>
      <c r="AV578" s="278"/>
      <c r="AW578" s="278"/>
      <c r="AX578" s="278"/>
      <c r="AY578" s="278"/>
      <c r="AZ578" s="278"/>
      <c r="BA578" s="278"/>
      <c r="BB578" s="278"/>
      <c r="BC578" s="278"/>
      <c r="BD578" s="278"/>
      <c r="BE578" s="278"/>
      <c r="BF578" s="278"/>
      <c r="BG578" s="278"/>
      <c r="BH578" s="278"/>
      <c r="BI578" s="278"/>
      <c r="BJ578" s="278"/>
      <c r="BK578" s="278"/>
      <c r="BL578" s="278"/>
      <c r="BM578" s="278"/>
      <c r="BN578" s="278"/>
      <c r="BO578" s="278"/>
      <c r="BP578" s="278"/>
      <c r="BQ578" s="278"/>
      <c r="BR578" s="278"/>
      <c r="BS578" s="278"/>
      <c r="BT578" s="278"/>
      <c r="BU578" s="278"/>
      <c r="BV578" s="278"/>
      <c r="BW578" s="278"/>
      <c r="BX578" s="278"/>
      <c r="BY578" s="278"/>
      <c r="BZ578" s="278"/>
      <c r="CA578" s="278"/>
      <c r="CB578" s="278"/>
      <c r="CC578" s="278"/>
      <c r="CD578" s="278"/>
      <c r="CE578" s="278"/>
      <c r="CF578" s="278"/>
      <c r="CG578" s="278"/>
      <c r="CH578" s="278"/>
      <c r="CI578" s="278"/>
      <c r="CJ578" s="278"/>
      <c r="CK578" s="278"/>
      <c r="CL578" s="279"/>
      <c r="CM578" s="279"/>
      <c r="CN578" s="279"/>
      <c r="CO578" s="279"/>
      <c r="CP578" s="279"/>
      <c r="CQ578" s="279"/>
      <c r="CR578" s="279"/>
      <c r="CS578" s="279"/>
      <c r="CT578" s="279"/>
      <c r="CU578" s="279"/>
      <c r="CV578" s="279"/>
      <c r="CW578" s="279"/>
      <c r="CX578" s="279"/>
      <c r="CY578" s="279"/>
      <c r="CZ578" s="279"/>
      <c r="DA578" s="279"/>
      <c r="DB578" s="279"/>
      <c r="DC578" s="279"/>
      <c r="DD578" s="279"/>
      <c r="DE578" s="279"/>
      <c r="DF578" s="279"/>
      <c r="DG578" s="279"/>
      <c r="DH578" s="279"/>
      <c r="DI578" s="279"/>
      <c r="DJ578" s="279"/>
      <c r="DK578" s="279"/>
      <c r="DL578" s="279"/>
      <c r="DM578" s="279"/>
      <c r="DN578" s="279"/>
      <c r="DO578" s="279"/>
      <c r="DP578" s="279"/>
      <c r="DQ578" s="279"/>
      <c r="DR578" s="279"/>
      <c r="DS578" s="279"/>
      <c r="DT578" s="279"/>
      <c r="DU578" s="279"/>
    </row>
    <row r="579" spans="39:125">
      <c r="AM579" s="288">
        <f t="shared" si="40"/>
        <v>0</v>
      </c>
      <c r="AN579" s="202" t="str">
        <f t="shared" si="39"/>
        <v>EMA--</v>
      </c>
      <c r="AO579" s="278"/>
      <c r="AP579" s="278"/>
      <c r="AQ579" s="278"/>
      <c r="AR579" s="278"/>
      <c r="AS579" s="278"/>
      <c r="AT579" s="278"/>
      <c r="AU579" s="278"/>
      <c r="AV579" s="278"/>
      <c r="AW579" s="278"/>
      <c r="AX579" s="278"/>
      <c r="AY579" s="278"/>
      <c r="AZ579" s="278"/>
      <c r="BA579" s="278"/>
      <c r="BB579" s="278"/>
      <c r="BC579" s="278"/>
      <c r="BD579" s="278"/>
      <c r="BE579" s="278"/>
      <c r="BF579" s="278"/>
      <c r="BG579" s="278"/>
      <c r="BH579" s="278"/>
      <c r="BI579" s="278"/>
      <c r="BJ579" s="278"/>
      <c r="BK579" s="278"/>
      <c r="BL579" s="278"/>
      <c r="BM579" s="278"/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8"/>
      <c r="CB579" s="278"/>
      <c r="CC579" s="278"/>
      <c r="CD579" s="278"/>
      <c r="CE579" s="278"/>
      <c r="CF579" s="278"/>
      <c r="CG579" s="278"/>
      <c r="CH579" s="278"/>
      <c r="CI579" s="278"/>
      <c r="CJ579" s="278"/>
      <c r="CK579" s="278"/>
      <c r="CL579" s="279"/>
      <c r="CM579" s="279"/>
      <c r="CN579" s="279"/>
      <c r="CO579" s="279"/>
      <c r="CP579" s="279"/>
      <c r="CQ579" s="279"/>
      <c r="CR579" s="279"/>
      <c r="CS579" s="279"/>
      <c r="CT579" s="279"/>
      <c r="CU579" s="279"/>
      <c r="CV579" s="279"/>
      <c r="CW579" s="279"/>
      <c r="CX579" s="279"/>
      <c r="CY579" s="279"/>
      <c r="CZ579" s="279"/>
      <c r="DA579" s="279"/>
      <c r="DB579" s="279"/>
      <c r="DC579" s="279"/>
      <c r="DD579" s="279"/>
      <c r="DE579" s="279"/>
      <c r="DF579" s="279"/>
      <c r="DG579" s="279"/>
      <c r="DH579" s="279"/>
      <c r="DI579" s="279"/>
      <c r="DJ579" s="279"/>
      <c r="DK579" s="279"/>
      <c r="DL579" s="279"/>
      <c r="DM579" s="279"/>
      <c r="DN579" s="279"/>
      <c r="DO579" s="279"/>
      <c r="DP579" s="279"/>
      <c r="DQ579" s="279"/>
      <c r="DR579" s="279"/>
      <c r="DS579" s="279"/>
      <c r="DT579" s="279"/>
      <c r="DU579" s="279"/>
    </row>
    <row r="580" spans="39:125">
      <c r="AM580" s="288">
        <f t="shared" si="40"/>
        <v>0</v>
      </c>
      <c r="AN580" s="202" t="str">
        <f t="shared" si="39"/>
        <v>EMA--</v>
      </c>
      <c r="AO580" s="278"/>
      <c r="AP580" s="278"/>
      <c r="AQ580" s="278"/>
      <c r="AR580" s="278"/>
      <c r="AS580" s="278"/>
      <c r="AT580" s="278"/>
      <c r="AU580" s="278"/>
      <c r="AV580" s="278"/>
      <c r="AW580" s="278"/>
      <c r="AX580" s="278"/>
      <c r="AY580" s="278"/>
      <c r="AZ580" s="278"/>
      <c r="BA580" s="278"/>
      <c r="BB580" s="278"/>
      <c r="BC580" s="278"/>
      <c r="BD580" s="278"/>
      <c r="BE580" s="278"/>
      <c r="BF580" s="278"/>
      <c r="BG580" s="278"/>
      <c r="BH580" s="278"/>
      <c r="BI580" s="278"/>
      <c r="BJ580" s="278"/>
      <c r="BK580" s="278"/>
      <c r="BL580" s="278"/>
      <c r="BM580" s="278"/>
      <c r="BN580" s="278"/>
      <c r="BO580" s="278"/>
      <c r="BP580" s="278"/>
      <c r="BQ580" s="278"/>
      <c r="BR580" s="278"/>
      <c r="BS580" s="278"/>
      <c r="BT580" s="278"/>
      <c r="BU580" s="278"/>
      <c r="BV580" s="278"/>
      <c r="BW580" s="278"/>
      <c r="BX580" s="278"/>
      <c r="BY580" s="278"/>
      <c r="BZ580" s="278"/>
      <c r="CA580" s="278"/>
      <c r="CB580" s="278"/>
      <c r="CC580" s="278"/>
      <c r="CD580" s="278"/>
      <c r="CE580" s="278"/>
      <c r="CF580" s="278"/>
      <c r="CG580" s="278"/>
      <c r="CH580" s="278"/>
      <c r="CI580" s="278"/>
      <c r="CJ580" s="278"/>
      <c r="CK580" s="278"/>
      <c r="CL580" s="279"/>
      <c r="CM580" s="279"/>
      <c r="CN580" s="279"/>
      <c r="CO580" s="279"/>
      <c r="CP580" s="279"/>
      <c r="CQ580" s="279"/>
      <c r="CR580" s="279"/>
      <c r="CS580" s="279"/>
      <c r="CT580" s="279"/>
      <c r="CU580" s="279"/>
      <c r="CV580" s="279"/>
      <c r="CW580" s="279"/>
      <c r="CX580" s="279"/>
      <c r="CY580" s="279"/>
      <c r="CZ580" s="279"/>
      <c r="DA580" s="279"/>
      <c r="DB580" s="279"/>
      <c r="DC580" s="279"/>
      <c r="DD580" s="279"/>
      <c r="DE580" s="279"/>
      <c r="DF580" s="279"/>
      <c r="DG580" s="279"/>
      <c r="DH580" s="279"/>
      <c r="DI580" s="279"/>
      <c r="DJ580" s="279"/>
      <c r="DK580" s="279"/>
      <c r="DL580" s="279"/>
      <c r="DM580" s="279"/>
      <c r="DN580" s="279"/>
      <c r="DO580" s="279"/>
      <c r="DP580" s="279"/>
      <c r="DQ580" s="279"/>
      <c r="DR580" s="279"/>
      <c r="DS580" s="279"/>
      <c r="DT580" s="279"/>
      <c r="DU580" s="279"/>
    </row>
    <row r="581" spans="39:125">
      <c r="AM581" s="288">
        <f t="shared" si="40"/>
        <v>0</v>
      </c>
      <c r="AN581" s="202" t="str">
        <f t="shared" si="39"/>
        <v>EMA--</v>
      </c>
      <c r="AO581" s="278"/>
      <c r="AP581" s="278"/>
      <c r="AQ581" s="278"/>
      <c r="AR581" s="278"/>
      <c r="AS581" s="278"/>
      <c r="AT581" s="278"/>
      <c r="AU581" s="278"/>
      <c r="AV581" s="278"/>
      <c r="AW581" s="278"/>
      <c r="AX581" s="278"/>
      <c r="AY581" s="278"/>
      <c r="AZ581" s="278"/>
      <c r="BA581" s="278"/>
      <c r="BB581" s="278"/>
      <c r="BC581" s="278"/>
      <c r="BD581" s="278"/>
      <c r="BE581" s="278"/>
      <c r="BF581" s="278"/>
      <c r="BG581" s="278"/>
      <c r="BH581" s="278"/>
      <c r="BI581" s="278"/>
      <c r="BJ581" s="278"/>
      <c r="BK581" s="278"/>
      <c r="BL581" s="278"/>
      <c r="BM581" s="278"/>
      <c r="BN581" s="278"/>
      <c r="BO581" s="278"/>
      <c r="BP581" s="278"/>
      <c r="BQ581" s="278"/>
      <c r="BR581" s="278"/>
      <c r="BS581" s="278"/>
      <c r="BT581" s="278"/>
      <c r="BU581" s="278"/>
      <c r="BV581" s="278"/>
      <c r="BW581" s="278"/>
      <c r="BX581" s="278"/>
      <c r="BY581" s="278"/>
      <c r="BZ581" s="278"/>
      <c r="CA581" s="278"/>
      <c r="CB581" s="278"/>
      <c r="CC581" s="278"/>
      <c r="CD581" s="278"/>
      <c r="CE581" s="278"/>
      <c r="CF581" s="278"/>
      <c r="CG581" s="278"/>
      <c r="CH581" s="278"/>
      <c r="CI581" s="278"/>
      <c r="CJ581" s="278"/>
      <c r="CK581" s="278"/>
      <c r="CL581" s="279"/>
      <c r="CM581" s="279"/>
      <c r="CN581" s="279"/>
      <c r="CO581" s="279"/>
      <c r="CP581" s="279"/>
      <c r="CQ581" s="279"/>
      <c r="CR581" s="279"/>
      <c r="CS581" s="279"/>
      <c r="CT581" s="279"/>
      <c r="CU581" s="279"/>
      <c r="CV581" s="279"/>
      <c r="CW581" s="279"/>
      <c r="CX581" s="279"/>
      <c r="CY581" s="279"/>
      <c r="CZ581" s="279"/>
      <c r="DA581" s="279"/>
      <c r="DB581" s="279"/>
      <c r="DC581" s="279"/>
      <c r="DD581" s="279"/>
      <c r="DE581" s="279"/>
      <c r="DF581" s="279"/>
      <c r="DG581" s="279"/>
      <c r="DH581" s="279"/>
      <c r="DI581" s="279"/>
      <c r="DJ581" s="279"/>
      <c r="DK581" s="279"/>
      <c r="DL581" s="279"/>
      <c r="DM581" s="279"/>
      <c r="DN581" s="279"/>
      <c r="DO581" s="279"/>
      <c r="DP581" s="279"/>
      <c r="DQ581" s="279"/>
      <c r="DR581" s="279"/>
      <c r="DS581" s="279"/>
      <c r="DT581" s="279"/>
      <c r="DU581" s="279"/>
    </row>
    <row r="582" spans="39:125">
      <c r="AM582" s="288">
        <f t="shared" si="40"/>
        <v>0</v>
      </c>
      <c r="AN582" s="202" t="str">
        <f t="shared" si="39"/>
        <v>EMA--</v>
      </c>
      <c r="AO582" s="278"/>
      <c r="AP582" s="278"/>
      <c r="AQ582" s="278"/>
      <c r="AR582" s="278"/>
      <c r="AS582" s="278"/>
      <c r="AT582" s="278"/>
      <c r="AU582" s="278"/>
      <c r="AV582" s="278"/>
      <c r="AW582" s="278"/>
      <c r="AX582" s="278"/>
      <c r="AY582" s="278"/>
      <c r="AZ582" s="278"/>
      <c r="BA582" s="278"/>
      <c r="BB582" s="278"/>
      <c r="BC582" s="278"/>
      <c r="BD582" s="278"/>
      <c r="BE582" s="278"/>
      <c r="BF582" s="278"/>
      <c r="BG582" s="278"/>
      <c r="BH582" s="278"/>
      <c r="BI582" s="278"/>
      <c r="BJ582" s="278"/>
      <c r="BK582" s="278"/>
      <c r="BL582" s="278"/>
      <c r="BM582" s="278"/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8"/>
      <c r="CB582" s="278"/>
      <c r="CC582" s="278"/>
      <c r="CD582" s="278"/>
      <c r="CE582" s="278"/>
      <c r="CF582" s="278"/>
      <c r="CG582" s="278"/>
      <c r="CH582" s="278"/>
      <c r="CI582" s="278"/>
      <c r="CJ582" s="278"/>
      <c r="CK582" s="278"/>
      <c r="CL582" s="279"/>
      <c r="CM582" s="279"/>
      <c r="CN582" s="279"/>
      <c r="CO582" s="279"/>
      <c r="CP582" s="279"/>
      <c r="CQ582" s="279"/>
      <c r="CR582" s="279"/>
      <c r="CS582" s="279"/>
      <c r="CT582" s="279"/>
      <c r="CU582" s="279"/>
      <c r="CV582" s="279"/>
      <c r="CW582" s="279"/>
      <c r="CX582" s="279"/>
      <c r="CY582" s="279"/>
      <c r="CZ582" s="279"/>
      <c r="DA582" s="279"/>
      <c r="DB582" s="279"/>
      <c r="DC582" s="279"/>
      <c r="DD582" s="279"/>
      <c r="DE582" s="279"/>
      <c r="DF582" s="279"/>
      <c r="DG582" s="279"/>
      <c r="DH582" s="279"/>
      <c r="DI582" s="279"/>
      <c r="DJ582" s="279"/>
      <c r="DK582" s="279"/>
      <c r="DL582" s="279"/>
      <c r="DM582" s="279"/>
      <c r="DN582" s="279"/>
      <c r="DO582" s="279"/>
      <c r="DP582" s="279"/>
      <c r="DQ582" s="279"/>
      <c r="DR582" s="279"/>
      <c r="DS582" s="279"/>
      <c r="DT582" s="279"/>
      <c r="DU582" s="279"/>
    </row>
    <row r="583" spans="39:125">
      <c r="AM583" s="288">
        <f t="shared" si="40"/>
        <v>0</v>
      </c>
      <c r="AN583" s="202" t="str">
        <f t="shared" si="39"/>
        <v>EMA--</v>
      </c>
      <c r="AO583" s="278"/>
      <c r="AP583" s="278"/>
      <c r="AQ583" s="278"/>
      <c r="AR583" s="278"/>
      <c r="AS583" s="278"/>
      <c r="AT583" s="278"/>
      <c r="AU583" s="278"/>
      <c r="AV583" s="278"/>
      <c r="AW583" s="278"/>
      <c r="AX583" s="278"/>
      <c r="AY583" s="278"/>
      <c r="AZ583" s="278"/>
      <c r="BA583" s="278"/>
      <c r="BB583" s="278"/>
      <c r="BC583" s="278"/>
      <c r="BD583" s="278"/>
      <c r="BE583" s="278"/>
      <c r="BF583" s="278"/>
      <c r="BG583" s="278"/>
      <c r="BH583" s="278"/>
      <c r="BI583" s="278"/>
      <c r="BJ583" s="278"/>
      <c r="BK583" s="278"/>
      <c r="BL583" s="278"/>
      <c r="BM583" s="278"/>
      <c r="BN583" s="278"/>
      <c r="BO583" s="278"/>
      <c r="BP583" s="278"/>
      <c r="BQ583" s="278"/>
      <c r="BR583" s="278"/>
      <c r="BS583" s="278"/>
      <c r="BT583" s="278"/>
      <c r="BU583" s="278"/>
      <c r="BV583" s="278"/>
      <c r="BW583" s="278"/>
      <c r="BX583" s="278"/>
      <c r="BY583" s="278"/>
      <c r="BZ583" s="278"/>
      <c r="CA583" s="278"/>
      <c r="CB583" s="278"/>
      <c r="CC583" s="278"/>
      <c r="CD583" s="278"/>
      <c r="CE583" s="278"/>
      <c r="CF583" s="278"/>
      <c r="CG583" s="278"/>
      <c r="CH583" s="278"/>
      <c r="CI583" s="278"/>
      <c r="CJ583" s="278"/>
      <c r="CK583" s="278"/>
      <c r="CL583" s="279"/>
      <c r="CM583" s="279"/>
      <c r="CN583" s="279"/>
      <c r="CO583" s="279"/>
      <c r="CP583" s="279"/>
      <c r="CQ583" s="279"/>
      <c r="CR583" s="279"/>
      <c r="CS583" s="279"/>
      <c r="CT583" s="279"/>
      <c r="CU583" s="279"/>
      <c r="CV583" s="279"/>
      <c r="CW583" s="279"/>
      <c r="CX583" s="279"/>
      <c r="CY583" s="279"/>
      <c r="CZ583" s="279"/>
      <c r="DA583" s="279"/>
      <c r="DB583" s="279"/>
      <c r="DC583" s="279"/>
      <c r="DD583" s="279"/>
      <c r="DE583" s="279"/>
      <c r="DF583" s="279"/>
      <c r="DG583" s="279"/>
      <c r="DH583" s="279"/>
      <c r="DI583" s="279"/>
      <c r="DJ583" s="279"/>
      <c r="DK583" s="279"/>
      <c r="DL583" s="279"/>
      <c r="DM583" s="279"/>
      <c r="DN583" s="279"/>
      <c r="DO583" s="279"/>
      <c r="DP583" s="279"/>
      <c r="DQ583" s="279"/>
      <c r="DR583" s="279"/>
      <c r="DS583" s="279"/>
      <c r="DT583" s="279"/>
      <c r="DU583" s="279"/>
    </row>
    <row r="584" spans="39:125">
      <c r="AM584" s="288">
        <f t="shared" si="40"/>
        <v>0</v>
      </c>
      <c r="AN584" s="202" t="str">
        <f t="shared" si="39"/>
        <v>EMA--</v>
      </c>
      <c r="AO584" s="278"/>
      <c r="AP584" s="278"/>
      <c r="AQ584" s="278"/>
      <c r="AR584" s="278"/>
      <c r="AS584" s="278"/>
      <c r="AT584" s="278"/>
      <c r="AU584" s="278"/>
      <c r="AV584" s="278"/>
      <c r="AW584" s="278"/>
      <c r="AX584" s="278"/>
      <c r="AY584" s="278"/>
      <c r="AZ584" s="278"/>
      <c r="BA584" s="278"/>
      <c r="BB584" s="278"/>
      <c r="BC584" s="278"/>
      <c r="BD584" s="278"/>
      <c r="BE584" s="278"/>
      <c r="BF584" s="278"/>
      <c r="BG584" s="278"/>
      <c r="BH584" s="278"/>
      <c r="BI584" s="278"/>
      <c r="BJ584" s="278"/>
      <c r="BK584" s="278"/>
      <c r="BL584" s="278"/>
      <c r="BM584" s="278"/>
      <c r="BN584" s="278"/>
      <c r="BO584" s="278"/>
      <c r="BP584" s="278"/>
      <c r="BQ584" s="278"/>
      <c r="BR584" s="278"/>
      <c r="BS584" s="278"/>
      <c r="BT584" s="278"/>
      <c r="BU584" s="278"/>
      <c r="BV584" s="278"/>
      <c r="BW584" s="278"/>
      <c r="BX584" s="278"/>
      <c r="BY584" s="278"/>
      <c r="BZ584" s="278"/>
      <c r="CA584" s="278"/>
      <c r="CB584" s="278"/>
      <c r="CC584" s="278"/>
      <c r="CD584" s="278"/>
      <c r="CE584" s="278"/>
      <c r="CF584" s="278"/>
      <c r="CG584" s="278"/>
      <c r="CH584" s="278"/>
      <c r="CI584" s="278"/>
      <c r="CJ584" s="278"/>
      <c r="CK584" s="278"/>
      <c r="CL584" s="279"/>
      <c r="CM584" s="279"/>
      <c r="CN584" s="279"/>
      <c r="CO584" s="279"/>
      <c r="CP584" s="279"/>
      <c r="CQ584" s="279"/>
      <c r="CR584" s="279"/>
      <c r="CS584" s="279"/>
      <c r="CT584" s="279"/>
      <c r="CU584" s="279"/>
      <c r="CV584" s="279"/>
      <c r="CW584" s="279"/>
      <c r="CX584" s="279"/>
      <c r="CY584" s="279"/>
      <c r="CZ584" s="279"/>
      <c r="DA584" s="279"/>
      <c r="DB584" s="279"/>
      <c r="DC584" s="279"/>
      <c r="DD584" s="279"/>
      <c r="DE584" s="279"/>
      <c r="DF584" s="279"/>
      <c r="DG584" s="279"/>
      <c r="DH584" s="279"/>
      <c r="DI584" s="279"/>
      <c r="DJ584" s="279"/>
      <c r="DK584" s="279"/>
      <c r="DL584" s="279"/>
      <c r="DM584" s="279"/>
      <c r="DN584" s="279"/>
      <c r="DO584" s="279"/>
      <c r="DP584" s="279"/>
      <c r="DQ584" s="279"/>
      <c r="DR584" s="279"/>
      <c r="DS584" s="279"/>
      <c r="DT584" s="279"/>
      <c r="DU584" s="279"/>
    </row>
    <row r="585" spans="39:125">
      <c r="AM585" s="288">
        <f t="shared" si="40"/>
        <v>0</v>
      </c>
      <c r="AN585" s="202" t="str">
        <f t="shared" si="39"/>
        <v>EMA--</v>
      </c>
      <c r="AO585" s="278"/>
      <c r="AP585" s="278"/>
      <c r="AQ585" s="278"/>
      <c r="AR585" s="278"/>
      <c r="AS585" s="278"/>
      <c r="AT585" s="278"/>
      <c r="AU585" s="278"/>
      <c r="AV585" s="278"/>
      <c r="AW585" s="278"/>
      <c r="AX585" s="278"/>
      <c r="AY585" s="278"/>
      <c r="AZ585" s="278"/>
      <c r="BA585" s="278"/>
      <c r="BB585" s="278"/>
      <c r="BC585" s="278"/>
      <c r="BD585" s="278"/>
      <c r="BE585" s="278"/>
      <c r="BF585" s="278"/>
      <c r="BG585" s="278"/>
      <c r="BH585" s="278"/>
      <c r="BI585" s="278"/>
      <c r="BJ585" s="278"/>
      <c r="BK585" s="278"/>
      <c r="BL585" s="278"/>
      <c r="BM585" s="278"/>
      <c r="BN585" s="278"/>
      <c r="BO585" s="278"/>
      <c r="BP585" s="278"/>
      <c r="BQ585" s="278"/>
      <c r="BR585" s="278"/>
      <c r="BS585" s="278"/>
      <c r="BT585" s="278"/>
      <c r="BU585" s="278"/>
      <c r="BV585" s="278"/>
      <c r="BW585" s="278"/>
      <c r="BX585" s="278"/>
      <c r="BY585" s="278"/>
      <c r="BZ585" s="278"/>
      <c r="CA585" s="278"/>
      <c r="CB585" s="278"/>
      <c r="CC585" s="278"/>
      <c r="CD585" s="278"/>
      <c r="CE585" s="278"/>
      <c r="CF585" s="278"/>
      <c r="CG585" s="278"/>
      <c r="CH585" s="278"/>
      <c r="CI585" s="278"/>
      <c r="CJ585" s="278"/>
      <c r="CK585" s="278"/>
      <c r="CL585" s="279"/>
      <c r="CM585" s="279"/>
      <c r="CN585" s="279"/>
      <c r="CO585" s="279"/>
      <c r="CP585" s="279"/>
      <c r="CQ585" s="279"/>
      <c r="CR585" s="279"/>
      <c r="CS585" s="279"/>
      <c r="CT585" s="279"/>
      <c r="CU585" s="279"/>
      <c r="CV585" s="279"/>
      <c r="CW585" s="279"/>
      <c r="CX585" s="279"/>
      <c r="CY585" s="279"/>
      <c r="CZ585" s="279"/>
      <c r="DA585" s="279"/>
      <c r="DB585" s="279"/>
      <c r="DC585" s="279"/>
      <c r="DD585" s="279"/>
      <c r="DE585" s="279"/>
      <c r="DF585" s="279"/>
      <c r="DG585" s="279"/>
      <c r="DH585" s="279"/>
      <c r="DI585" s="279"/>
      <c r="DJ585" s="279"/>
      <c r="DK585" s="279"/>
      <c r="DL585" s="279"/>
      <c r="DM585" s="279"/>
      <c r="DN585" s="279"/>
      <c r="DO585" s="279"/>
      <c r="DP585" s="279"/>
      <c r="DQ585" s="279"/>
      <c r="DR585" s="279"/>
      <c r="DS585" s="279"/>
      <c r="DT585" s="279"/>
      <c r="DU585" s="279"/>
    </row>
    <row r="586" spans="39:125">
      <c r="AM586" s="288">
        <f t="shared" si="40"/>
        <v>0</v>
      </c>
      <c r="AN586" s="202" t="str">
        <f t="shared" si="39"/>
        <v>EMA--</v>
      </c>
      <c r="AO586" s="278"/>
      <c r="AP586" s="278"/>
      <c r="AQ586" s="278"/>
      <c r="AR586" s="278"/>
      <c r="AS586" s="278"/>
      <c r="AT586" s="278"/>
      <c r="AU586" s="278"/>
      <c r="AV586" s="278"/>
      <c r="AW586" s="278"/>
      <c r="AX586" s="278"/>
      <c r="AY586" s="278"/>
      <c r="AZ586" s="278"/>
      <c r="BA586" s="278"/>
      <c r="BB586" s="278"/>
      <c r="BC586" s="278"/>
      <c r="BD586" s="278"/>
      <c r="BE586" s="278"/>
      <c r="BF586" s="278"/>
      <c r="BG586" s="278"/>
      <c r="BH586" s="278"/>
      <c r="BI586" s="278"/>
      <c r="BJ586" s="278"/>
      <c r="BK586" s="278"/>
      <c r="BL586" s="278"/>
      <c r="BM586" s="278"/>
      <c r="BN586" s="278"/>
      <c r="BO586" s="278"/>
      <c r="BP586" s="278"/>
      <c r="BQ586" s="278"/>
      <c r="BR586" s="278"/>
      <c r="BS586" s="278"/>
      <c r="BT586" s="278"/>
      <c r="BU586" s="278"/>
      <c r="BV586" s="278"/>
      <c r="BW586" s="278"/>
      <c r="BX586" s="278"/>
      <c r="BY586" s="278"/>
      <c r="BZ586" s="278"/>
      <c r="CA586" s="278"/>
      <c r="CB586" s="278"/>
      <c r="CC586" s="278"/>
      <c r="CD586" s="278"/>
      <c r="CE586" s="278"/>
      <c r="CF586" s="278"/>
      <c r="CG586" s="278"/>
      <c r="CH586" s="278"/>
      <c r="CI586" s="278"/>
      <c r="CJ586" s="278"/>
      <c r="CK586" s="278"/>
      <c r="CL586" s="279"/>
      <c r="CM586" s="279"/>
      <c r="CN586" s="279"/>
      <c r="CO586" s="279"/>
      <c r="CP586" s="279"/>
      <c r="CQ586" s="279"/>
      <c r="CR586" s="279"/>
      <c r="CS586" s="279"/>
      <c r="CT586" s="279"/>
      <c r="CU586" s="279"/>
      <c r="CV586" s="279"/>
      <c r="CW586" s="279"/>
      <c r="CX586" s="279"/>
      <c r="CY586" s="279"/>
      <c r="CZ586" s="279"/>
      <c r="DA586" s="279"/>
      <c r="DB586" s="279"/>
      <c r="DC586" s="279"/>
      <c r="DD586" s="279"/>
      <c r="DE586" s="279"/>
      <c r="DF586" s="279"/>
      <c r="DG586" s="279"/>
      <c r="DH586" s="279"/>
      <c r="DI586" s="279"/>
      <c r="DJ586" s="279"/>
      <c r="DK586" s="279"/>
      <c r="DL586" s="279"/>
      <c r="DM586" s="279"/>
      <c r="DN586" s="279"/>
      <c r="DO586" s="279"/>
      <c r="DP586" s="279"/>
      <c r="DQ586" s="279"/>
      <c r="DR586" s="279"/>
      <c r="DS586" s="279"/>
      <c r="DT586" s="279"/>
      <c r="DU586" s="279"/>
    </row>
    <row r="587" spans="39:125">
      <c r="AM587" s="288">
        <f t="shared" si="40"/>
        <v>0</v>
      </c>
      <c r="AN587" s="202" t="str">
        <f t="shared" si="39"/>
        <v>EMA--</v>
      </c>
      <c r="AO587" s="278"/>
      <c r="AP587" s="278"/>
      <c r="AQ587" s="278"/>
      <c r="AR587" s="278"/>
      <c r="AS587" s="278"/>
      <c r="AT587" s="278"/>
      <c r="AU587" s="278"/>
      <c r="AV587" s="278"/>
      <c r="AW587" s="278"/>
      <c r="AX587" s="278"/>
      <c r="AY587" s="278"/>
      <c r="AZ587" s="278"/>
      <c r="BA587" s="278"/>
      <c r="BB587" s="278"/>
      <c r="BC587" s="278"/>
      <c r="BD587" s="278"/>
      <c r="BE587" s="278"/>
      <c r="BF587" s="278"/>
      <c r="BG587" s="278"/>
      <c r="BH587" s="278"/>
      <c r="BI587" s="278"/>
      <c r="BJ587" s="278"/>
      <c r="BK587" s="278"/>
      <c r="BL587" s="278"/>
      <c r="BM587" s="278"/>
      <c r="BN587" s="278"/>
      <c r="BO587" s="278"/>
      <c r="BP587" s="278"/>
      <c r="BQ587" s="278"/>
      <c r="BR587" s="278"/>
      <c r="BS587" s="278"/>
      <c r="BT587" s="278"/>
      <c r="BU587" s="278"/>
      <c r="BV587" s="278"/>
      <c r="BW587" s="278"/>
      <c r="BX587" s="278"/>
      <c r="BY587" s="278"/>
      <c r="BZ587" s="278"/>
      <c r="CA587" s="278"/>
      <c r="CB587" s="278"/>
      <c r="CC587" s="278"/>
      <c r="CD587" s="278"/>
      <c r="CE587" s="278"/>
      <c r="CF587" s="278"/>
      <c r="CG587" s="278"/>
      <c r="CH587" s="278"/>
      <c r="CI587" s="278"/>
      <c r="CJ587" s="278"/>
      <c r="CK587" s="278"/>
      <c r="CL587" s="279"/>
      <c r="CM587" s="279"/>
      <c r="CN587" s="279"/>
      <c r="CO587" s="279"/>
      <c r="CP587" s="279"/>
      <c r="CQ587" s="279"/>
      <c r="CR587" s="279"/>
      <c r="CS587" s="279"/>
      <c r="CT587" s="279"/>
      <c r="CU587" s="279"/>
      <c r="CV587" s="279"/>
      <c r="CW587" s="279"/>
      <c r="CX587" s="279"/>
      <c r="CY587" s="279"/>
      <c r="CZ587" s="279"/>
      <c r="DA587" s="279"/>
      <c r="DB587" s="279"/>
      <c r="DC587" s="279"/>
      <c r="DD587" s="279"/>
      <c r="DE587" s="279"/>
      <c r="DF587" s="279"/>
      <c r="DG587" s="279"/>
      <c r="DH587" s="279"/>
      <c r="DI587" s="279"/>
      <c r="DJ587" s="279"/>
      <c r="DK587" s="279"/>
      <c r="DL587" s="279"/>
      <c r="DM587" s="279"/>
      <c r="DN587" s="279"/>
      <c r="DO587" s="279"/>
      <c r="DP587" s="279"/>
      <c r="DQ587" s="279"/>
      <c r="DR587" s="279"/>
      <c r="DS587" s="279"/>
      <c r="DT587" s="279"/>
      <c r="DU587" s="279"/>
    </row>
    <row r="588" spans="39:125">
      <c r="AM588" s="288">
        <f t="shared" si="40"/>
        <v>0</v>
      </c>
      <c r="AN588" s="202" t="str">
        <f t="shared" si="39"/>
        <v>EMA--</v>
      </c>
      <c r="AO588" s="278"/>
      <c r="AP588" s="278"/>
      <c r="AQ588" s="278"/>
      <c r="AR588" s="278"/>
      <c r="AS588" s="278"/>
      <c r="AT588" s="278"/>
      <c r="AU588" s="278"/>
      <c r="AV588" s="278"/>
      <c r="AW588" s="278"/>
      <c r="AX588" s="278"/>
      <c r="AY588" s="278"/>
      <c r="AZ588" s="278"/>
      <c r="BA588" s="278"/>
      <c r="BB588" s="278"/>
      <c r="BC588" s="278"/>
      <c r="BD588" s="278"/>
      <c r="BE588" s="278"/>
      <c r="BF588" s="278"/>
      <c r="BG588" s="278"/>
      <c r="BH588" s="278"/>
      <c r="BI588" s="278"/>
      <c r="BJ588" s="278"/>
      <c r="BK588" s="278"/>
      <c r="BL588" s="278"/>
      <c r="BM588" s="278"/>
      <c r="BN588" s="278"/>
      <c r="BO588" s="278"/>
      <c r="BP588" s="278"/>
      <c r="BQ588" s="278"/>
      <c r="BR588" s="278"/>
      <c r="BS588" s="278"/>
      <c r="BT588" s="278"/>
      <c r="BU588" s="278"/>
      <c r="BV588" s="278"/>
      <c r="BW588" s="278"/>
      <c r="BX588" s="278"/>
      <c r="BY588" s="278"/>
      <c r="BZ588" s="278"/>
      <c r="CA588" s="278"/>
      <c r="CB588" s="278"/>
      <c r="CC588" s="278"/>
      <c r="CD588" s="278"/>
      <c r="CE588" s="278"/>
      <c r="CF588" s="278"/>
      <c r="CG588" s="278"/>
      <c r="CH588" s="278"/>
      <c r="CI588" s="278"/>
      <c r="CJ588" s="278"/>
      <c r="CK588" s="278"/>
      <c r="CL588" s="279"/>
      <c r="CM588" s="279"/>
      <c r="CN588" s="279"/>
      <c r="CO588" s="279"/>
      <c r="CP588" s="279"/>
      <c r="CQ588" s="279"/>
      <c r="CR588" s="279"/>
      <c r="CS588" s="279"/>
      <c r="CT588" s="279"/>
      <c r="CU588" s="279"/>
      <c r="CV588" s="279"/>
      <c r="CW588" s="279"/>
      <c r="CX588" s="279"/>
      <c r="CY588" s="279"/>
      <c r="CZ588" s="279"/>
      <c r="DA588" s="279"/>
      <c r="DB588" s="279"/>
      <c r="DC588" s="279"/>
      <c r="DD588" s="279"/>
      <c r="DE588" s="279"/>
      <c r="DF588" s="279"/>
      <c r="DG588" s="279"/>
      <c r="DH588" s="279"/>
      <c r="DI588" s="279"/>
      <c r="DJ588" s="279"/>
      <c r="DK588" s="279"/>
      <c r="DL588" s="279"/>
      <c r="DM588" s="279"/>
      <c r="DN588" s="279"/>
      <c r="DO588" s="279"/>
      <c r="DP588" s="279"/>
      <c r="DQ588" s="279"/>
      <c r="DR588" s="279"/>
      <c r="DS588" s="279"/>
      <c r="DT588" s="279"/>
      <c r="DU588" s="279"/>
    </row>
    <row r="589" spans="39:125">
      <c r="AM589" s="288">
        <f t="shared" si="40"/>
        <v>0</v>
      </c>
      <c r="AN589" s="202" t="str">
        <f t="shared" si="39"/>
        <v>EMA--</v>
      </c>
      <c r="AO589" s="278"/>
      <c r="AP589" s="278"/>
      <c r="AQ589" s="278"/>
      <c r="AR589" s="278"/>
      <c r="AS589" s="278"/>
      <c r="AT589" s="278"/>
      <c r="AU589" s="278"/>
      <c r="AV589" s="278"/>
      <c r="AW589" s="278"/>
      <c r="AX589" s="278"/>
      <c r="AY589" s="278"/>
      <c r="AZ589" s="278"/>
      <c r="BA589" s="278"/>
      <c r="BB589" s="278"/>
      <c r="BC589" s="278"/>
      <c r="BD589" s="278"/>
      <c r="BE589" s="278"/>
      <c r="BF589" s="278"/>
      <c r="BG589" s="278"/>
      <c r="BH589" s="278"/>
      <c r="BI589" s="278"/>
      <c r="BJ589" s="278"/>
      <c r="BK589" s="278"/>
      <c r="BL589" s="278"/>
      <c r="BM589" s="278"/>
      <c r="BN589" s="278"/>
      <c r="BO589" s="278"/>
      <c r="BP589" s="278"/>
      <c r="BQ589" s="278"/>
      <c r="BR589" s="278"/>
      <c r="BS589" s="278"/>
      <c r="BT589" s="278"/>
      <c r="BU589" s="278"/>
      <c r="BV589" s="278"/>
      <c r="BW589" s="278"/>
      <c r="BX589" s="278"/>
      <c r="BY589" s="278"/>
      <c r="BZ589" s="278"/>
      <c r="CA589" s="278"/>
      <c r="CB589" s="278"/>
      <c r="CC589" s="278"/>
      <c r="CD589" s="278"/>
      <c r="CE589" s="278"/>
      <c r="CF589" s="278"/>
      <c r="CG589" s="278"/>
      <c r="CH589" s="278"/>
      <c r="CI589" s="278"/>
      <c r="CJ589" s="278"/>
      <c r="CK589" s="278"/>
      <c r="CL589" s="279"/>
      <c r="CM589" s="279"/>
      <c r="CN589" s="279"/>
      <c r="CO589" s="279"/>
      <c r="CP589" s="279"/>
      <c r="CQ589" s="279"/>
      <c r="CR589" s="279"/>
      <c r="CS589" s="279"/>
      <c r="CT589" s="279"/>
      <c r="CU589" s="279"/>
      <c r="CV589" s="279"/>
      <c r="CW589" s="279"/>
      <c r="CX589" s="279"/>
      <c r="CY589" s="279"/>
      <c r="CZ589" s="279"/>
      <c r="DA589" s="279"/>
      <c r="DB589" s="279"/>
      <c r="DC589" s="279"/>
      <c r="DD589" s="279"/>
      <c r="DE589" s="279"/>
      <c r="DF589" s="279"/>
      <c r="DG589" s="279"/>
      <c r="DH589" s="279"/>
      <c r="DI589" s="279"/>
      <c r="DJ589" s="279"/>
      <c r="DK589" s="279"/>
      <c r="DL589" s="279"/>
      <c r="DM589" s="279"/>
      <c r="DN589" s="279"/>
      <c r="DO589" s="279"/>
      <c r="DP589" s="279"/>
      <c r="DQ589" s="279"/>
      <c r="DR589" s="279"/>
      <c r="DS589" s="279"/>
      <c r="DT589" s="279"/>
      <c r="DU589" s="279"/>
    </row>
    <row r="590" spans="39:125">
      <c r="AM590" s="288">
        <f t="shared" si="40"/>
        <v>0</v>
      </c>
      <c r="AN590" s="202" t="str">
        <f t="shared" si="39"/>
        <v>EMA--</v>
      </c>
      <c r="AO590" s="278"/>
      <c r="AP590" s="278"/>
      <c r="AQ590" s="278"/>
      <c r="AR590" s="278"/>
      <c r="AS590" s="278"/>
      <c r="AT590" s="278"/>
      <c r="AU590" s="278"/>
      <c r="AV590" s="278"/>
      <c r="AW590" s="278"/>
      <c r="AX590" s="278"/>
      <c r="AY590" s="278"/>
      <c r="AZ590" s="278"/>
      <c r="BA590" s="278"/>
      <c r="BB590" s="278"/>
      <c r="BC590" s="278"/>
      <c r="BD590" s="278"/>
      <c r="BE590" s="278"/>
      <c r="BF590" s="278"/>
      <c r="BG590" s="278"/>
      <c r="BH590" s="278"/>
      <c r="BI590" s="278"/>
      <c r="BJ590" s="278"/>
      <c r="BK590" s="278"/>
      <c r="BL590" s="278"/>
      <c r="BM590" s="278"/>
      <c r="BN590" s="278"/>
      <c r="BO590" s="278"/>
      <c r="BP590" s="278"/>
      <c r="BQ590" s="278"/>
      <c r="BR590" s="278"/>
      <c r="BS590" s="278"/>
      <c r="BT590" s="278"/>
      <c r="BU590" s="278"/>
      <c r="BV590" s="278"/>
      <c r="BW590" s="278"/>
      <c r="BX590" s="278"/>
      <c r="BY590" s="278"/>
      <c r="BZ590" s="278"/>
      <c r="CA590" s="278"/>
      <c r="CB590" s="278"/>
      <c r="CC590" s="278"/>
      <c r="CD590" s="278"/>
      <c r="CE590" s="278"/>
      <c r="CF590" s="278"/>
      <c r="CG590" s="278"/>
      <c r="CH590" s="278"/>
      <c r="CI590" s="278"/>
      <c r="CJ590" s="278"/>
      <c r="CK590" s="278"/>
      <c r="CL590" s="279"/>
      <c r="CM590" s="279"/>
      <c r="CN590" s="279"/>
      <c r="CO590" s="279"/>
      <c r="CP590" s="279"/>
      <c r="CQ590" s="279"/>
      <c r="CR590" s="279"/>
      <c r="CS590" s="279"/>
      <c r="CT590" s="279"/>
      <c r="CU590" s="279"/>
      <c r="CV590" s="279"/>
      <c r="CW590" s="279"/>
      <c r="CX590" s="279"/>
      <c r="CY590" s="279"/>
      <c r="CZ590" s="279"/>
      <c r="DA590" s="279"/>
      <c r="DB590" s="279"/>
      <c r="DC590" s="279"/>
      <c r="DD590" s="279"/>
      <c r="DE590" s="279"/>
      <c r="DF590" s="279"/>
      <c r="DG590" s="279"/>
      <c r="DH590" s="279"/>
      <c r="DI590" s="279"/>
      <c r="DJ590" s="279"/>
      <c r="DK590" s="279"/>
      <c r="DL590" s="279"/>
      <c r="DM590" s="279"/>
      <c r="DN590" s="279"/>
      <c r="DO590" s="279"/>
      <c r="DP590" s="279"/>
      <c r="DQ590" s="279"/>
      <c r="DR590" s="279"/>
      <c r="DS590" s="279"/>
      <c r="DT590" s="279"/>
      <c r="DU590" s="279"/>
    </row>
    <row r="591" spans="39:125">
      <c r="AM591" s="288">
        <f t="shared" si="40"/>
        <v>0</v>
      </c>
      <c r="AN591" s="202" t="str">
        <f t="shared" si="39"/>
        <v>EMA--</v>
      </c>
      <c r="AO591" s="278"/>
      <c r="AP591" s="278"/>
      <c r="AQ591" s="278"/>
      <c r="AR591" s="278"/>
      <c r="AS591" s="278"/>
      <c r="AT591" s="278"/>
      <c r="AU591" s="278"/>
      <c r="AV591" s="278"/>
      <c r="AW591" s="278"/>
      <c r="AX591" s="278"/>
      <c r="AY591" s="278"/>
      <c r="AZ591" s="278"/>
      <c r="BA591" s="278"/>
      <c r="BB591" s="278"/>
      <c r="BC591" s="278"/>
      <c r="BD591" s="278"/>
      <c r="BE591" s="278"/>
      <c r="BF591" s="278"/>
      <c r="BG591" s="278"/>
      <c r="BH591" s="278"/>
      <c r="BI591" s="278"/>
      <c r="BJ591" s="278"/>
      <c r="BK591" s="278"/>
      <c r="BL591" s="278"/>
      <c r="BM591" s="278"/>
      <c r="BN591" s="278"/>
      <c r="BO591" s="278"/>
      <c r="BP591" s="278"/>
      <c r="BQ591" s="278"/>
      <c r="BR591" s="278"/>
      <c r="BS591" s="278"/>
      <c r="BT591" s="278"/>
      <c r="BU591" s="278"/>
      <c r="BV591" s="278"/>
      <c r="BW591" s="278"/>
      <c r="BX591" s="278"/>
      <c r="BY591" s="278"/>
      <c r="BZ591" s="278"/>
      <c r="CA591" s="278"/>
      <c r="CB591" s="278"/>
      <c r="CC591" s="278"/>
      <c r="CD591" s="278"/>
      <c r="CE591" s="278"/>
      <c r="CF591" s="278"/>
      <c r="CG591" s="278"/>
      <c r="CH591" s="278"/>
      <c r="CI591" s="278"/>
      <c r="CJ591" s="278"/>
      <c r="CK591" s="278"/>
      <c r="CL591" s="279"/>
      <c r="CM591" s="279"/>
      <c r="CN591" s="279"/>
      <c r="CO591" s="279"/>
      <c r="CP591" s="279"/>
      <c r="CQ591" s="279"/>
      <c r="CR591" s="279"/>
      <c r="CS591" s="279"/>
      <c r="CT591" s="279"/>
      <c r="CU591" s="279"/>
      <c r="CV591" s="279"/>
      <c r="CW591" s="279"/>
      <c r="CX591" s="279"/>
      <c r="CY591" s="279"/>
      <c r="CZ591" s="279"/>
      <c r="DA591" s="279"/>
      <c r="DB591" s="279"/>
      <c r="DC591" s="279"/>
      <c r="DD591" s="279"/>
      <c r="DE591" s="279"/>
      <c r="DF591" s="279"/>
      <c r="DG591" s="279"/>
      <c r="DH591" s="279"/>
      <c r="DI591" s="279"/>
      <c r="DJ591" s="279"/>
      <c r="DK591" s="279"/>
      <c r="DL591" s="279"/>
      <c r="DM591" s="279"/>
      <c r="DN591" s="279"/>
      <c r="DO591" s="279"/>
      <c r="DP591" s="279"/>
      <c r="DQ591" s="279"/>
      <c r="DR591" s="279"/>
      <c r="DS591" s="279"/>
      <c r="DT591" s="279"/>
      <c r="DU591" s="279"/>
    </row>
    <row r="592" spans="39:125">
      <c r="AM592" s="288">
        <f t="shared" si="40"/>
        <v>0</v>
      </c>
      <c r="AN592" s="202" t="str">
        <f t="shared" si="39"/>
        <v>EMA--</v>
      </c>
      <c r="AO592" s="278"/>
      <c r="AP592" s="278"/>
      <c r="AQ592" s="278"/>
      <c r="AR592" s="278"/>
      <c r="AS592" s="278"/>
      <c r="AT592" s="278"/>
      <c r="AU592" s="278"/>
      <c r="AV592" s="278"/>
      <c r="AW592" s="278"/>
      <c r="AX592" s="278"/>
      <c r="AY592" s="278"/>
      <c r="AZ592" s="278"/>
      <c r="BA592" s="278"/>
      <c r="BB592" s="278"/>
      <c r="BC592" s="278"/>
      <c r="BD592" s="278"/>
      <c r="BE592" s="278"/>
      <c r="BF592" s="278"/>
      <c r="BG592" s="278"/>
      <c r="BH592" s="278"/>
      <c r="BI592" s="278"/>
      <c r="BJ592" s="278"/>
      <c r="BK592" s="278"/>
      <c r="BL592" s="278"/>
      <c r="BM592" s="278"/>
      <c r="BN592" s="278"/>
      <c r="BO592" s="278"/>
      <c r="BP592" s="278"/>
      <c r="BQ592" s="278"/>
      <c r="BR592" s="278"/>
      <c r="BS592" s="278"/>
      <c r="BT592" s="278"/>
      <c r="BU592" s="278"/>
      <c r="BV592" s="278"/>
      <c r="BW592" s="278"/>
      <c r="BX592" s="278"/>
      <c r="BY592" s="278"/>
      <c r="BZ592" s="278"/>
      <c r="CA592" s="278"/>
      <c r="CB592" s="278"/>
      <c r="CC592" s="278"/>
      <c r="CD592" s="278"/>
      <c r="CE592" s="278"/>
      <c r="CF592" s="278"/>
      <c r="CG592" s="278"/>
      <c r="CH592" s="278"/>
      <c r="CI592" s="278"/>
      <c r="CJ592" s="278"/>
      <c r="CK592" s="278"/>
      <c r="CL592" s="279"/>
      <c r="CM592" s="279"/>
      <c r="CN592" s="279"/>
      <c r="CO592" s="279"/>
      <c r="CP592" s="279"/>
      <c r="CQ592" s="279"/>
      <c r="CR592" s="279"/>
      <c r="CS592" s="279"/>
      <c r="CT592" s="279"/>
      <c r="CU592" s="279"/>
      <c r="CV592" s="279"/>
      <c r="CW592" s="279"/>
      <c r="CX592" s="279"/>
      <c r="CY592" s="279"/>
      <c r="CZ592" s="279"/>
      <c r="DA592" s="279"/>
      <c r="DB592" s="279"/>
      <c r="DC592" s="279"/>
      <c r="DD592" s="279"/>
      <c r="DE592" s="279"/>
      <c r="DF592" s="279"/>
      <c r="DG592" s="279"/>
      <c r="DH592" s="279"/>
      <c r="DI592" s="279"/>
      <c r="DJ592" s="279"/>
      <c r="DK592" s="279"/>
      <c r="DL592" s="279"/>
      <c r="DM592" s="279"/>
      <c r="DN592" s="279"/>
      <c r="DO592" s="279"/>
      <c r="DP592" s="279"/>
      <c r="DQ592" s="279"/>
      <c r="DR592" s="279"/>
      <c r="DS592" s="279"/>
      <c r="DT592" s="279"/>
      <c r="DU592" s="279"/>
    </row>
    <row r="593" spans="39:125">
      <c r="AM593" s="288">
        <f t="shared" si="40"/>
        <v>0</v>
      </c>
      <c r="AN593" s="202" t="str">
        <f t="shared" si="39"/>
        <v>EMA--</v>
      </c>
      <c r="AO593" s="278"/>
      <c r="AP593" s="278"/>
      <c r="AQ593" s="278"/>
      <c r="AR593" s="278"/>
      <c r="AS593" s="278"/>
      <c r="AT593" s="278"/>
      <c r="AU593" s="278"/>
      <c r="AV593" s="278"/>
      <c r="AW593" s="278"/>
      <c r="AX593" s="278"/>
      <c r="AY593" s="278"/>
      <c r="AZ593" s="278"/>
      <c r="BA593" s="278"/>
      <c r="BB593" s="278"/>
      <c r="BC593" s="278"/>
      <c r="BD593" s="278"/>
      <c r="BE593" s="278"/>
      <c r="BF593" s="278"/>
      <c r="BG593" s="278"/>
      <c r="BH593" s="278"/>
      <c r="BI593" s="278"/>
      <c r="BJ593" s="278"/>
      <c r="BK593" s="278"/>
      <c r="BL593" s="278"/>
      <c r="BM593" s="278"/>
      <c r="BN593" s="278"/>
      <c r="BO593" s="278"/>
      <c r="BP593" s="278"/>
      <c r="BQ593" s="278"/>
      <c r="BR593" s="278"/>
      <c r="BS593" s="278"/>
      <c r="BT593" s="278"/>
      <c r="BU593" s="278"/>
      <c r="BV593" s="278"/>
      <c r="BW593" s="278"/>
      <c r="BX593" s="278"/>
      <c r="BY593" s="278"/>
      <c r="BZ593" s="278"/>
      <c r="CA593" s="278"/>
      <c r="CB593" s="278"/>
      <c r="CC593" s="278"/>
      <c r="CD593" s="278"/>
      <c r="CE593" s="278"/>
      <c r="CF593" s="278"/>
      <c r="CG593" s="278"/>
      <c r="CH593" s="278"/>
      <c r="CI593" s="278"/>
      <c r="CJ593" s="278"/>
      <c r="CK593" s="278"/>
      <c r="CL593" s="279"/>
      <c r="CM593" s="279"/>
      <c r="CN593" s="279"/>
      <c r="CO593" s="279"/>
      <c r="CP593" s="279"/>
      <c r="CQ593" s="279"/>
      <c r="CR593" s="279"/>
      <c r="CS593" s="279"/>
      <c r="CT593" s="279"/>
      <c r="CU593" s="279"/>
      <c r="CV593" s="279"/>
      <c r="CW593" s="279"/>
      <c r="CX593" s="279"/>
      <c r="CY593" s="279"/>
      <c r="CZ593" s="279"/>
      <c r="DA593" s="279"/>
      <c r="DB593" s="279"/>
      <c r="DC593" s="279"/>
      <c r="DD593" s="279"/>
      <c r="DE593" s="279"/>
      <c r="DF593" s="279"/>
      <c r="DG593" s="279"/>
      <c r="DH593" s="279"/>
      <c r="DI593" s="279"/>
      <c r="DJ593" s="279"/>
      <c r="DK593" s="279"/>
      <c r="DL593" s="279"/>
      <c r="DM593" s="279"/>
      <c r="DN593" s="279"/>
      <c r="DO593" s="279"/>
      <c r="DP593" s="279"/>
      <c r="DQ593" s="279"/>
      <c r="DR593" s="279"/>
      <c r="DS593" s="279"/>
      <c r="DT593" s="279"/>
      <c r="DU593" s="279"/>
    </row>
    <row r="594" spans="39:125">
      <c r="AM594" s="288">
        <f t="shared" si="40"/>
        <v>0</v>
      </c>
      <c r="AN594" s="202" t="str">
        <f t="shared" si="39"/>
        <v>EMA--</v>
      </c>
      <c r="AO594" s="278"/>
      <c r="AP594" s="278"/>
      <c r="AQ594" s="278"/>
      <c r="AR594" s="278"/>
      <c r="AS594" s="278"/>
      <c r="AT594" s="278"/>
      <c r="AU594" s="278"/>
      <c r="AV594" s="278"/>
      <c r="AW594" s="278"/>
      <c r="AX594" s="278"/>
      <c r="AY594" s="278"/>
      <c r="AZ594" s="278"/>
      <c r="BA594" s="278"/>
      <c r="BB594" s="278"/>
      <c r="BC594" s="278"/>
      <c r="BD594" s="278"/>
      <c r="BE594" s="278"/>
      <c r="BF594" s="278"/>
      <c r="BG594" s="278"/>
      <c r="BH594" s="278"/>
      <c r="BI594" s="278"/>
      <c r="BJ594" s="278"/>
      <c r="BK594" s="278"/>
      <c r="BL594" s="278"/>
      <c r="BM594" s="278"/>
      <c r="BN594" s="278"/>
      <c r="BO594" s="278"/>
      <c r="BP594" s="278"/>
      <c r="BQ594" s="278"/>
      <c r="BR594" s="278"/>
      <c r="BS594" s="278"/>
      <c r="BT594" s="278"/>
      <c r="BU594" s="278"/>
      <c r="BV594" s="278"/>
      <c r="BW594" s="278"/>
      <c r="BX594" s="278"/>
      <c r="BY594" s="278"/>
      <c r="BZ594" s="278"/>
      <c r="CA594" s="278"/>
      <c r="CB594" s="278"/>
      <c r="CC594" s="278"/>
      <c r="CD594" s="278"/>
      <c r="CE594" s="278"/>
      <c r="CF594" s="278"/>
      <c r="CG594" s="278"/>
      <c r="CH594" s="278"/>
      <c r="CI594" s="278"/>
      <c r="CJ594" s="278"/>
      <c r="CK594" s="278"/>
      <c r="CL594" s="279"/>
      <c r="CM594" s="279"/>
      <c r="CN594" s="279"/>
      <c r="CO594" s="279"/>
      <c r="CP594" s="279"/>
      <c r="CQ594" s="279"/>
      <c r="CR594" s="279"/>
      <c r="CS594" s="279"/>
      <c r="CT594" s="279"/>
      <c r="CU594" s="279"/>
      <c r="CV594" s="279"/>
      <c r="CW594" s="279"/>
      <c r="CX594" s="279"/>
      <c r="CY594" s="279"/>
      <c r="CZ594" s="279"/>
      <c r="DA594" s="279"/>
      <c r="DB594" s="279"/>
      <c r="DC594" s="279"/>
      <c r="DD594" s="279"/>
      <c r="DE594" s="279"/>
      <c r="DF594" s="279"/>
      <c r="DG594" s="279"/>
      <c r="DH594" s="279"/>
      <c r="DI594" s="279"/>
      <c r="DJ594" s="279"/>
      <c r="DK594" s="279"/>
      <c r="DL594" s="279"/>
      <c r="DM594" s="279"/>
      <c r="DN594" s="279"/>
      <c r="DO594" s="279"/>
      <c r="DP594" s="279"/>
      <c r="DQ594" s="279"/>
      <c r="DR594" s="279"/>
      <c r="DS594" s="279"/>
      <c r="DT594" s="279"/>
      <c r="DU594" s="279"/>
    </row>
    <row r="595" spans="39:125">
      <c r="AM595" s="288">
        <f t="shared" si="40"/>
        <v>0</v>
      </c>
      <c r="AN595" s="202" t="str">
        <f t="shared" si="39"/>
        <v>EMA--</v>
      </c>
      <c r="AO595" s="278"/>
      <c r="AP595" s="278"/>
      <c r="AQ595" s="278"/>
      <c r="AR595" s="278"/>
      <c r="AS595" s="278"/>
      <c r="AT595" s="278"/>
      <c r="AU595" s="278"/>
      <c r="AV595" s="278"/>
      <c r="AW595" s="278"/>
      <c r="AX595" s="278"/>
      <c r="AY595" s="278"/>
      <c r="AZ595" s="278"/>
      <c r="BA595" s="278"/>
      <c r="BB595" s="278"/>
      <c r="BC595" s="278"/>
      <c r="BD595" s="278"/>
      <c r="BE595" s="278"/>
      <c r="BF595" s="278"/>
      <c r="BG595" s="278"/>
      <c r="BH595" s="278"/>
      <c r="BI595" s="278"/>
      <c r="BJ595" s="278"/>
      <c r="BK595" s="278"/>
      <c r="BL595" s="278"/>
      <c r="BM595" s="278"/>
      <c r="BN595" s="278"/>
      <c r="BO595" s="278"/>
      <c r="BP595" s="278"/>
      <c r="BQ595" s="278"/>
      <c r="BR595" s="278"/>
      <c r="BS595" s="278"/>
      <c r="BT595" s="278"/>
      <c r="BU595" s="278"/>
      <c r="BV595" s="278"/>
      <c r="BW595" s="278"/>
      <c r="BX595" s="278"/>
      <c r="BY595" s="278"/>
      <c r="BZ595" s="278"/>
      <c r="CA595" s="278"/>
      <c r="CB595" s="278"/>
      <c r="CC595" s="278"/>
      <c r="CD595" s="278"/>
      <c r="CE595" s="278"/>
      <c r="CF595" s="278"/>
      <c r="CG595" s="278"/>
      <c r="CH595" s="278"/>
      <c r="CI595" s="278"/>
      <c r="CJ595" s="278"/>
      <c r="CK595" s="278"/>
      <c r="CL595" s="279"/>
      <c r="CM595" s="279"/>
      <c r="CN595" s="279"/>
      <c r="CO595" s="279"/>
      <c r="CP595" s="279"/>
      <c r="CQ595" s="279"/>
      <c r="CR595" s="279"/>
      <c r="CS595" s="279"/>
      <c r="CT595" s="279"/>
      <c r="CU595" s="279"/>
      <c r="CV595" s="279"/>
      <c r="CW595" s="279"/>
      <c r="CX595" s="279"/>
      <c r="CY595" s="279"/>
      <c r="CZ595" s="279"/>
      <c r="DA595" s="279"/>
      <c r="DB595" s="279"/>
      <c r="DC595" s="279"/>
      <c r="DD595" s="279"/>
      <c r="DE595" s="279"/>
      <c r="DF595" s="279"/>
      <c r="DG595" s="279"/>
      <c r="DH595" s="279"/>
      <c r="DI595" s="279"/>
      <c r="DJ595" s="279"/>
      <c r="DK595" s="279"/>
      <c r="DL595" s="279"/>
      <c r="DM595" s="279"/>
      <c r="DN595" s="279"/>
      <c r="DO595" s="279"/>
      <c r="DP595" s="279"/>
      <c r="DQ595" s="279"/>
      <c r="DR595" s="279"/>
      <c r="DS595" s="279"/>
      <c r="DT595" s="279"/>
      <c r="DU595" s="279"/>
    </row>
    <row r="596" spans="39:125">
      <c r="AM596" s="288">
        <f t="shared" si="40"/>
        <v>0</v>
      </c>
      <c r="AN596" s="202" t="str">
        <f t="shared" si="39"/>
        <v>EMA--</v>
      </c>
      <c r="AO596" s="278"/>
      <c r="AP596" s="278"/>
      <c r="AQ596" s="278"/>
      <c r="AR596" s="278"/>
      <c r="AS596" s="278"/>
      <c r="AT596" s="278"/>
      <c r="AU596" s="278"/>
      <c r="AV596" s="278"/>
      <c r="AW596" s="278"/>
      <c r="AX596" s="278"/>
      <c r="AY596" s="278"/>
      <c r="AZ596" s="278"/>
      <c r="BA596" s="278"/>
      <c r="BB596" s="278"/>
      <c r="BC596" s="278"/>
      <c r="BD596" s="278"/>
      <c r="BE596" s="278"/>
      <c r="BF596" s="278"/>
      <c r="BG596" s="278"/>
      <c r="BH596" s="278"/>
      <c r="BI596" s="278"/>
      <c r="BJ596" s="278"/>
      <c r="BK596" s="278"/>
      <c r="BL596" s="278"/>
      <c r="BM596" s="278"/>
      <c r="BN596" s="278"/>
      <c r="BO596" s="278"/>
      <c r="BP596" s="278"/>
      <c r="BQ596" s="278"/>
      <c r="BR596" s="278"/>
      <c r="BS596" s="278"/>
      <c r="BT596" s="278"/>
      <c r="BU596" s="278"/>
      <c r="BV596" s="278"/>
      <c r="BW596" s="278"/>
      <c r="BX596" s="278"/>
      <c r="BY596" s="278"/>
      <c r="BZ596" s="278"/>
      <c r="CA596" s="278"/>
      <c r="CB596" s="278"/>
      <c r="CC596" s="278"/>
      <c r="CD596" s="278"/>
      <c r="CE596" s="278"/>
      <c r="CF596" s="278"/>
      <c r="CG596" s="278"/>
      <c r="CH596" s="278"/>
      <c r="CI596" s="278"/>
      <c r="CJ596" s="278"/>
      <c r="CK596" s="278"/>
      <c r="CL596" s="279"/>
      <c r="CM596" s="279"/>
      <c r="CN596" s="279"/>
      <c r="CO596" s="279"/>
      <c r="CP596" s="279"/>
      <c r="CQ596" s="279"/>
      <c r="CR596" s="279"/>
      <c r="CS596" s="279"/>
      <c r="CT596" s="279"/>
      <c r="CU596" s="279"/>
      <c r="CV596" s="279"/>
      <c r="CW596" s="279"/>
      <c r="CX596" s="279"/>
      <c r="CY596" s="279"/>
      <c r="CZ596" s="279"/>
      <c r="DA596" s="279"/>
      <c r="DB596" s="279"/>
      <c r="DC596" s="279"/>
      <c r="DD596" s="279"/>
      <c r="DE596" s="279"/>
      <c r="DF596" s="279"/>
      <c r="DG596" s="279"/>
      <c r="DH596" s="279"/>
      <c r="DI596" s="279"/>
      <c r="DJ596" s="279"/>
      <c r="DK596" s="279"/>
      <c r="DL596" s="279"/>
      <c r="DM596" s="279"/>
      <c r="DN596" s="279"/>
      <c r="DO596" s="279"/>
      <c r="DP596" s="279"/>
      <c r="DQ596" s="279"/>
      <c r="DR596" s="279"/>
      <c r="DS596" s="279"/>
      <c r="DT596" s="279"/>
      <c r="DU596" s="279"/>
    </row>
    <row r="597" spans="39:125">
      <c r="AM597" s="288">
        <f t="shared" si="40"/>
        <v>0</v>
      </c>
      <c r="AN597" s="202" t="str">
        <f t="shared" si="39"/>
        <v>EMA--</v>
      </c>
      <c r="AO597" s="278"/>
      <c r="AP597" s="278"/>
      <c r="AQ597" s="278"/>
      <c r="AR597" s="278"/>
      <c r="AS597" s="278"/>
      <c r="AT597" s="278"/>
      <c r="AU597" s="278"/>
      <c r="AV597" s="278"/>
      <c r="AW597" s="278"/>
      <c r="AX597" s="278"/>
      <c r="AY597" s="278"/>
      <c r="AZ597" s="278"/>
      <c r="BA597" s="278"/>
      <c r="BB597" s="278"/>
      <c r="BC597" s="278"/>
      <c r="BD597" s="278"/>
      <c r="BE597" s="278"/>
      <c r="BF597" s="278"/>
      <c r="BG597" s="278"/>
      <c r="BH597" s="278"/>
      <c r="BI597" s="278"/>
      <c r="BJ597" s="278"/>
      <c r="BK597" s="278"/>
      <c r="BL597" s="278"/>
      <c r="BM597" s="278"/>
      <c r="BN597" s="278"/>
      <c r="BO597" s="278"/>
      <c r="BP597" s="278"/>
      <c r="BQ597" s="278"/>
      <c r="BR597" s="278"/>
      <c r="BS597" s="278"/>
      <c r="BT597" s="278"/>
      <c r="BU597" s="278"/>
      <c r="BV597" s="278"/>
      <c r="BW597" s="278"/>
      <c r="BX597" s="278"/>
      <c r="BY597" s="278"/>
      <c r="BZ597" s="278"/>
      <c r="CA597" s="278"/>
      <c r="CB597" s="278"/>
      <c r="CC597" s="278"/>
      <c r="CD597" s="278"/>
      <c r="CE597" s="278"/>
      <c r="CF597" s="278"/>
      <c r="CG597" s="278"/>
      <c r="CH597" s="278"/>
      <c r="CI597" s="278"/>
      <c r="CJ597" s="278"/>
      <c r="CK597" s="278"/>
      <c r="CL597" s="279"/>
      <c r="CM597" s="279"/>
      <c r="CN597" s="279"/>
      <c r="CO597" s="279"/>
      <c r="CP597" s="279"/>
      <c r="CQ597" s="279"/>
      <c r="CR597" s="279"/>
      <c r="CS597" s="279"/>
      <c r="CT597" s="279"/>
      <c r="CU597" s="279"/>
      <c r="CV597" s="279"/>
      <c r="CW597" s="279"/>
      <c r="CX597" s="279"/>
      <c r="CY597" s="279"/>
      <c r="CZ597" s="279"/>
      <c r="DA597" s="279"/>
      <c r="DB597" s="279"/>
      <c r="DC597" s="279"/>
      <c r="DD597" s="279"/>
      <c r="DE597" s="279"/>
      <c r="DF597" s="279"/>
      <c r="DG597" s="279"/>
      <c r="DH597" s="279"/>
      <c r="DI597" s="279"/>
      <c r="DJ597" s="279"/>
      <c r="DK597" s="279"/>
      <c r="DL597" s="279"/>
      <c r="DM597" s="279"/>
      <c r="DN597" s="279"/>
      <c r="DO597" s="279"/>
      <c r="DP597" s="279"/>
      <c r="DQ597" s="279"/>
      <c r="DR597" s="279"/>
      <c r="DS597" s="279"/>
      <c r="DT597" s="279"/>
      <c r="DU597" s="279"/>
    </row>
    <row r="598" spans="39:125">
      <c r="AM598" s="288">
        <f t="shared" si="40"/>
        <v>0</v>
      </c>
      <c r="AN598" s="202" t="str">
        <f t="shared" si="39"/>
        <v>EMA--</v>
      </c>
      <c r="AO598" s="278"/>
      <c r="AP598" s="278"/>
      <c r="AQ598" s="278"/>
      <c r="AR598" s="278"/>
      <c r="AS598" s="278"/>
      <c r="AT598" s="278"/>
      <c r="AU598" s="278"/>
      <c r="AV598" s="278"/>
      <c r="AW598" s="278"/>
      <c r="AX598" s="278"/>
      <c r="AY598" s="278"/>
      <c r="AZ598" s="278"/>
      <c r="BA598" s="278"/>
      <c r="BB598" s="278"/>
      <c r="BC598" s="278"/>
      <c r="BD598" s="278"/>
      <c r="BE598" s="278"/>
      <c r="BF598" s="278"/>
      <c r="BG598" s="278"/>
      <c r="BH598" s="278"/>
      <c r="BI598" s="278"/>
      <c r="BJ598" s="278"/>
      <c r="BK598" s="278"/>
      <c r="BL598" s="278"/>
      <c r="BM598" s="278"/>
      <c r="BN598" s="278"/>
      <c r="BO598" s="278"/>
      <c r="BP598" s="278"/>
      <c r="BQ598" s="278"/>
      <c r="BR598" s="278"/>
      <c r="BS598" s="278"/>
      <c r="BT598" s="278"/>
      <c r="BU598" s="278"/>
      <c r="BV598" s="278"/>
      <c r="BW598" s="278"/>
      <c r="BX598" s="278"/>
      <c r="BY598" s="278"/>
      <c r="BZ598" s="278"/>
      <c r="CA598" s="278"/>
      <c r="CB598" s="278"/>
      <c r="CC598" s="278"/>
      <c r="CD598" s="278"/>
      <c r="CE598" s="278"/>
      <c r="CF598" s="278"/>
      <c r="CG598" s="278"/>
      <c r="CH598" s="278"/>
      <c r="CI598" s="278"/>
      <c r="CJ598" s="278"/>
      <c r="CK598" s="278"/>
      <c r="CL598" s="279"/>
      <c r="CM598" s="279"/>
      <c r="CN598" s="279"/>
      <c r="CO598" s="279"/>
      <c r="CP598" s="279"/>
      <c r="CQ598" s="279"/>
      <c r="CR598" s="279"/>
      <c r="CS598" s="279"/>
      <c r="CT598" s="279"/>
      <c r="CU598" s="279"/>
      <c r="CV598" s="279"/>
      <c r="CW598" s="279"/>
      <c r="CX598" s="279"/>
      <c r="CY598" s="279"/>
      <c r="CZ598" s="279"/>
      <c r="DA598" s="279"/>
      <c r="DB598" s="279"/>
      <c r="DC598" s="279"/>
      <c r="DD598" s="279"/>
      <c r="DE598" s="279"/>
      <c r="DF598" s="279"/>
      <c r="DG598" s="279"/>
      <c r="DH598" s="279"/>
      <c r="DI598" s="279"/>
      <c r="DJ598" s="279"/>
      <c r="DK598" s="279"/>
      <c r="DL598" s="279"/>
      <c r="DM598" s="279"/>
      <c r="DN598" s="279"/>
      <c r="DO598" s="279"/>
      <c r="DP598" s="279"/>
      <c r="DQ598" s="279"/>
      <c r="DR598" s="279"/>
      <c r="DS598" s="279"/>
      <c r="DT598" s="279"/>
      <c r="DU598" s="279"/>
    </row>
    <row r="599" spans="39:125">
      <c r="AM599" s="288">
        <f t="shared" si="40"/>
        <v>0</v>
      </c>
      <c r="AN599" s="202" t="str">
        <f t="shared" si="39"/>
        <v>EMA--</v>
      </c>
      <c r="AO599" s="278"/>
      <c r="AP599" s="278"/>
      <c r="AQ599" s="278"/>
      <c r="AR599" s="278"/>
      <c r="AS599" s="278"/>
      <c r="AT599" s="278"/>
      <c r="AU599" s="278"/>
      <c r="AV599" s="278"/>
      <c r="AW599" s="278"/>
      <c r="AX599" s="278"/>
      <c r="AY599" s="278"/>
      <c r="AZ599" s="278"/>
      <c r="BA599" s="278"/>
      <c r="BB599" s="278"/>
      <c r="BC599" s="278"/>
      <c r="BD599" s="278"/>
      <c r="BE599" s="278"/>
      <c r="BF599" s="278"/>
      <c r="BG599" s="278"/>
      <c r="BH599" s="278"/>
      <c r="BI599" s="278"/>
      <c r="BJ599" s="278"/>
      <c r="BK599" s="278"/>
      <c r="BL599" s="278"/>
      <c r="BM599" s="278"/>
      <c r="BN599" s="278"/>
      <c r="BO599" s="278"/>
      <c r="BP599" s="278"/>
      <c r="BQ599" s="278"/>
      <c r="BR599" s="278"/>
      <c r="BS599" s="278"/>
      <c r="BT599" s="278"/>
      <c r="BU599" s="278"/>
      <c r="BV599" s="278"/>
      <c r="BW599" s="278"/>
      <c r="BX599" s="278"/>
      <c r="BY599" s="278"/>
      <c r="BZ599" s="278"/>
      <c r="CA599" s="278"/>
      <c r="CB599" s="278"/>
      <c r="CC599" s="278"/>
      <c r="CD599" s="278"/>
      <c r="CE599" s="278"/>
      <c r="CF599" s="278"/>
      <c r="CG599" s="278"/>
      <c r="CH599" s="278"/>
      <c r="CI599" s="278"/>
      <c r="CJ599" s="278"/>
      <c r="CK599" s="278"/>
      <c r="CL599" s="279"/>
      <c r="CM599" s="279"/>
      <c r="CN599" s="279"/>
      <c r="CO599" s="279"/>
      <c r="CP599" s="279"/>
      <c r="CQ599" s="279"/>
      <c r="CR599" s="279"/>
      <c r="CS599" s="279"/>
      <c r="CT599" s="279"/>
      <c r="CU599" s="279"/>
      <c r="CV599" s="279"/>
      <c r="CW599" s="279"/>
      <c r="CX599" s="279"/>
      <c r="CY599" s="279"/>
      <c r="CZ599" s="279"/>
      <c r="DA599" s="279"/>
      <c r="DB599" s="279"/>
      <c r="DC599" s="279"/>
      <c r="DD599" s="279"/>
      <c r="DE599" s="279"/>
      <c r="DF599" s="279"/>
      <c r="DG599" s="279"/>
      <c r="DH599" s="279"/>
      <c r="DI599" s="279"/>
      <c r="DJ599" s="279"/>
      <c r="DK599" s="279"/>
      <c r="DL599" s="279"/>
      <c r="DM599" s="279"/>
      <c r="DN599" s="279"/>
      <c r="DO599" s="279"/>
      <c r="DP599" s="279"/>
      <c r="DQ599" s="279"/>
      <c r="DR599" s="279"/>
      <c r="DS599" s="279"/>
      <c r="DT599" s="279"/>
      <c r="DU599" s="279"/>
    </row>
    <row r="600" spans="39:125">
      <c r="AM600" s="288">
        <f t="shared" si="40"/>
        <v>0</v>
      </c>
      <c r="AN600" s="202" t="str">
        <f t="shared" si="39"/>
        <v>EMA--</v>
      </c>
      <c r="AO600" s="278"/>
      <c r="AP600" s="278"/>
      <c r="AQ600" s="278"/>
      <c r="AR600" s="278"/>
      <c r="AS600" s="278"/>
      <c r="AT600" s="278"/>
      <c r="AU600" s="278"/>
      <c r="AV600" s="278"/>
      <c r="AW600" s="278"/>
      <c r="AX600" s="278"/>
      <c r="AY600" s="278"/>
      <c r="AZ600" s="278"/>
      <c r="BA600" s="278"/>
      <c r="BB600" s="278"/>
      <c r="BC600" s="278"/>
      <c r="BD600" s="278"/>
      <c r="BE600" s="278"/>
      <c r="BF600" s="278"/>
      <c r="BG600" s="278"/>
      <c r="BH600" s="278"/>
      <c r="BI600" s="278"/>
      <c r="BJ600" s="278"/>
      <c r="BK600" s="278"/>
      <c r="BL600" s="278"/>
      <c r="BM600" s="278"/>
      <c r="BN600" s="278"/>
      <c r="BO600" s="278"/>
      <c r="BP600" s="278"/>
      <c r="BQ600" s="278"/>
      <c r="BR600" s="278"/>
      <c r="BS600" s="278"/>
      <c r="BT600" s="278"/>
      <c r="BU600" s="278"/>
      <c r="BV600" s="278"/>
      <c r="BW600" s="278"/>
      <c r="BX600" s="278"/>
      <c r="BY600" s="278"/>
      <c r="BZ600" s="278"/>
      <c r="CA600" s="278"/>
      <c r="CB600" s="278"/>
      <c r="CC600" s="278"/>
      <c r="CD600" s="278"/>
      <c r="CE600" s="278"/>
      <c r="CF600" s="278"/>
      <c r="CG600" s="278"/>
      <c r="CH600" s="278"/>
      <c r="CI600" s="278"/>
      <c r="CJ600" s="278"/>
      <c r="CK600" s="278"/>
      <c r="CL600" s="279"/>
      <c r="CM600" s="279"/>
      <c r="CN600" s="279"/>
      <c r="CO600" s="279"/>
      <c r="CP600" s="279"/>
      <c r="CQ600" s="279"/>
      <c r="CR600" s="279"/>
      <c r="CS600" s="279"/>
      <c r="CT600" s="279"/>
      <c r="CU600" s="279"/>
      <c r="CV600" s="279"/>
      <c r="CW600" s="279"/>
      <c r="CX600" s="279"/>
      <c r="CY600" s="279"/>
      <c r="CZ600" s="279"/>
      <c r="DA600" s="279"/>
      <c r="DB600" s="279"/>
      <c r="DC600" s="279"/>
      <c r="DD600" s="279"/>
      <c r="DE600" s="279"/>
      <c r="DF600" s="279"/>
      <c r="DG600" s="279"/>
      <c r="DH600" s="279"/>
      <c r="DI600" s="279"/>
      <c r="DJ600" s="279"/>
      <c r="DK600" s="279"/>
      <c r="DL600" s="279"/>
      <c r="DM600" s="279"/>
      <c r="DN600" s="279"/>
      <c r="DO600" s="279"/>
      <c r="DP600" s="279"/>
      <c r="DQ600" s="279"/>
      <c r="DR600" s="279"/>
      <c r="DS600" s="279"/>
      <c r="DT600" s="279"/>
      <c r="DU600" s="279"/>
    </row>
    <row r="601" spans="39:125">
      <c r="AM601" s="288">
        <f t="shared" si="40"/>
        <v>0</v>
      </c>
      <c r="AN601" s="202" t="str">
        <f t="shared" si="39"/>
        <v>EMA--</v>
      </c>
      <c r="AO601" s="278"/>
      <c r="AP601" s="278"/>
      <c r="AQ601" s="278"/>
      <c r="AR601" s="278"/>
      <c r="AS601" s="278"/>
      <c r="AT601" s="278"/>
      <c r="AU601" s="278"/>
      <c r="AV601" s="278"/>
      <c r="AW601" s="278"/>
      <c r="AX601" s="278"/>
      <c r="AY601" s="278"/>
      <c r="AZ601" s="278"/>
      <c r="BA601" s="278"/>
      <c r="BB601" s="278"/>
      <c r="BC601" s="278"/>
      <c r="BD601" s="278"/>
      <c r="BE601" s="278"/>
      <c r="BF601" s="278"/>
      <c r="BG601" s="278"/>
      <c r="BH601" s="278"/>
      <c r="BI601" s="278"/>
      <c r="BJ601" s="278"/>
      <c r="BK601" s="278"/>
      <c r="BL601" s="278"/>
      <c r="BM601" s="278"/>
      <c r="BN601" s="278"/>
      <c r="BO601" s="278"/>
      <c r="BP601" s="278"/>
      <c r="BQ601" s="278"/>
      <c r="BR601" s="278"/>
      <c r="BS601" s="278"/>
      <c r="BT601" s="278"/>
      <c r="BU601" s="278"/>
      <c r="BV601" s="278"/>
      <c r="BW601" s="278"/>
      <c r="BX601" s="278"/>
      <c r="BY601" s="278"/>
      <c r="BZ601" s="278"/>
      <c r="CA601" s="278"/>
      <c r="CB601" s="278"/>
      <c r="CC601" s="278"/>
      <c r="CD601" s="278"/>
      <c r="CE601" s="278"/>
      <c r="CF601" s="278"/>
      <c r="CG601" s="278"/>
      <c r="CH601" s="278"/>
      <c r="CI601" s="278"/>
      <c r="CJ601" s="278"/>
      <c r="CK601" s="278"/>
      <c r="CL601" s="279"/>
      <c r="CM601" s="279"/>
      <c r="CN601" s="279"/>
      <c r="CO601" s="279"/>
      <c r="CP601" s="279"/>
      <c r="CQ601" s="279"/>
      <c r="CR601" s="279"/>
      <c r="CS601" s="279"/>
      <c r="CT601" s="279"/>
      <c r="CU601" s="279"/>
      <c r="CV601" s="279"/>
      <c r="CW601" s="279"/>
      <c r="CX601" s="279"/>
      <c r="CY601" s="279"/>
      <c r="CZ601" s="279"/>
      <c r="DA601" s="279"/>
      <c r="DB601" s="279"/>
      <c r="DC601" s="279"/>
      <c r="DD601" s="279"/>
      <c r="DE601" s="279"/>
      <c r="DF601" s="279"/>
      <c r="DG601" s="279"/>
      <c r="DH601" s="279"/>
      <c r="DI601" s="279"/>
      <c r="DJ601" s="279"/>
      <c r="DK601" s="279"/>
      <c r="DL601" s="279"/>
      <c r="DM601" s="279"/>
      <c r="DN601" s="279"/>
      <c r="DO601" s="279"/>
      <c r="DP601" s="279"/>
      <c r="DQ601" s="279"/>
      <c r="DR601" s="279"/>
      <c r="DS601" s="279"/>
      <c r="DT601" s="279"/>
      <c r="DU601" s="279"/>
    </row>
    <row r="602" spans="39:125">
      <c r="AM602" s="288">
        <f t="shared" si="40"/>
        <v>0</v>
      </c>
      <c r="AN602" s="202" t="str">
        <f t="shared" si="39"/>
        <v>EMA--</v>
      </c>
      <c r="AO602" s="278"/>
      <c r="AP602" s="278"/>
      <c r="AQ602" s="278"/>
      <c r="AR602" s="278"/>
      <c r="AS602" s="278"/>
      <c r="AT602" s="278"/>
      <c r="AU602" s="278"/>
      <c r="AV602" s="278"/>
      <c r="AW602" s="278"/>
      <c r="AX602" s="278"/>
      <c r="AY602" s="278"/>
      <c r="AZ602" s="278"/>
      <c r="BA602" s="278"/>
      <c r="BB602" s="278"/>
      <c r="BC602" s="278"/>
      <c r="BD602" s="278"/>
      <c r="BE602" s="278"/>
      <c r="BF602" s="278"/>
      <c r="BG602" s="278"/>
      <c r="BH602" s="278"/>
      <c r="BI602" s="278"/>
      <c r="BJ602" s="278"/>
      <c r="BK602" s="278"/>
      <c r="BL602" s="278"/>
      <c r="BM602" s="278"/>
      <c r="BN602" s="278"/>
      <c r="BO602" s="278"/>
      <c r="BP602" s="278"/>
      <c r="BQ602" s="278"/>
      <c r="BR602" s="278"/>
      <c r="BS602" s="278"/>
      <c r="BT602" s="278"/>
      <c r="BU602" s="278"/>
      <c r="BV602" s="278"/>
      <c r="BW602" s="278"/>
      <c r="BX602" s="278"/>
      <c r="BY602" s="278"/>
      <c r="BZ602" s="278"/>
      <c r="CA602" s="278"/>
      <c r="CB602" s="278"/>
      <c r="CC602" s="278"/>
      <c r="CD602" s="278"/>
      <c r="CE602" s="278"/>
      <c r="CF602" s="278"/>
      <c r="CG602" s="278"/>
      <c r="CH602" s="278"/>
      <c r="CI602" s="278"/>
      <c r="CJ602" s="278"/>
      <c r="CK602" s="278"/>
      <c r="CL602" s="279"/>
      <c r="CM602" s="279"/>
      <c r="CN602" s="279"/>
      <c r="CO602" s="279"/>
      <c r="CP602" s="279"/>
      <c r="CQ602" s="279"/>
      <c r="CR602" s="279"/>
      <c r="CS602" s="279"/>
      <c r="CT602" s="279"/>
      <c r="CU602" s="279"/>
      <c r="CV602" s="279"/>
      <c r="CW602" s="279"/>
      <c r="CX602" s="279"/>
      <c r="CY602" s="279"/>
      <c r="CZ602" s="279"/>
      <c r="DA602" s="279"/>
      <c r="DB602" s="279"/>
      <c r="DC602" s="279"/>
      <c r="DD602" s="279"/>
      <c r="DE602" s="279"/>
      <c r="DF602" s="279"/>
      <c r="DG602" s="279"/>
      <c r="DH602" s="279"/>
      <c r="DI602" s="279"/>
      <c r="DJ602" s="279"/>
      <c r="DK602" s="279"/>
      <c r="DL602" s="279"/>
      <c r="DM602" s="279"/>
      <c r="DN602" s="279"/>
      <c r="DO602" s="279"/>
      <c r="DP602" s="279"/>
      <c r="DQ602" s="279"/>
      <c r="DR602" s="279"/>
      <c r="DS602" s="279"/>
      <c r="DT602" s="279"/>
      <c r="DU602" s="279"/>
    </row>
    <row r="603" spans="39:125">
      <c r="AM603" s="288">
        <f t="shared" si="40"/>
        <v>0</v>
      </c>
      <c r="AN603" s="202" t="str">
        <f t="shared" si="39"/>
        <v>EMA--</v>
      </c>
      <c r="AO603" s="278"/>
      <c r="AP603" s="278"/>
      <c r="AQ603" s="278"/>
      <c r="AR603" s="278"/>
      <c r="AS603" s="278"/>
      <c r="AT603" s="278"/>
      <c r="AU603" s="278"/>
      <c r="AV603" s="278"/>
      <c r="AW603" s="278"/>
      <c r="AX603" s="278"/>
      <c r="AY603" s="278"/>
      <c r="AZ603" s="278"/>
      <c r="BA603" s="278"/>
      <c r="BB603" s="278"/>
      <c r="BC603" s="278"/>
      <c r="BD603" s="278"/>
      <c r="BE603" s="278"/>
      <c r="BF603" s="278"/>
      <c r="BG603" s="278"/>
      <c r="BH603" s="278"/>
      <c r="BI603" s="278"/>
      <c r="BJ603" s="278"/>
      <c r="BK603" s="278"/>
      <c r="BL603" s="278"/>
      <c r="BM603" s="278"/>
      <c r="BN603" s="278"/>
      <c r="BO603" s="278"/>
      <c r="BP603" s="278"/>
      <c r="BQ603" s="278"/>
      <c r="BR603" s="278"/>
      <c r="BS603" s="278"/>
      <c r="BT603" s="278"/>
      <c r="BU603" s="278"/>
      <c r="BV603" s="278"/>
      <c r="BW603" s="278"/>
      <c r="BX603" s="278"/>
      <c r="BY603" s="278"/>
      <c r="BZ603" s="278"/>
      <c r="CA603" s="278"/>
      <c r="CB603" s="278"/>
      <c r="CC603" s="278"/>
      <c r="CD603" s="278"/>
      <c r="CE603" s="278"/>
      <c r="CF603" s="278"/>
      <c r="CG603" s="278"/>
      <c r="CH603" s="278"/>
      <c r="CI603" s="278"/>
      <c r="CJ603" s="278"/>
      <c r="CK603" s="278"/>
      <c r="CL603" s="279"/>
      <c r="CM603" s="279"/>
      <c r="CN603" s="279"/>
      <c r="CO603" s="279"/>
      <c r="CP603" s="279"/>
      <c r="CQ603" s="279"/>
      <c r="CR603" s="279"/>
      <c r="CS603" s="279"/>
      <c r="CT603" s="279"/>
      <c r="CU603" s="279"/>
      <c r="CV603" s="279"/>
      <c r="CW603" s="279"/>
      <c r="CX603" s="279"/>
      <c r="CY603" s="279"/>
      <c r="CZ603" s="279"/>
      <c r="DA603" s="279"/>
      <c r="DB603" s="279"/>
      <c r="DC603" s="279"/>
      <c r="DD603" s="279"/>
      <c r="DE603" s="279"/>
      <c r="DF603" s="279"/>
      <c r="DG603" s="279"/>
      <c r="DH603" s="279"/>
      <c r="DI603" s="279"/>
      <c r="DJ603" s="279"/>
      <c r="DK603" s="279"/>
      <c r="DL603" s="279"/>
      <c r="DM603" s="279"/>
      <c r="DN603" s="279"/>
      <c r="DO603" s="279"/>
      <c r="DP603" s="279"/>
      <c r="DQ603" s="279"/>
      <c r="DR603" s="279"/>
      <c r="DS603" s="279"/>
      <c r="DT603" s="279"/>
      <c r="DU603" s="279"/>
    </row>
    <row r="604" spans="39:125">
      <c r="AM604" s="288">
        <f t="shared" si="40"/>
        <v>0</v>
      </c>
      <c r="AN604" s="202" t="str">
        <f t="shared" si="39"/>
        <v>EMA--</v>
      </c>
      <c r="AO604" s="278"/>
      <c r="AP604" s="278"/>
      <c r="AQ604" s="278"/>
      <c r="AR604" s="278"/>
      <c r="AS604" s="278"/>
      <c r="AT604" s="278"/>
      <c r="AU604" s="278"/>
      <c r="AV604" s="278"/>
      <c r="AW604" s="278"/>
      <c r="AX604" s="278"/>
      <c r="AY604" s="278"/>
      <c r="AZ604" s="278"/>
      <c r="BA604" s="278"/>
      <c r="BB604" s="278"/>
      <c r="BC604" s="278"/>
      <c r="BD604" s="278"/>
      <c r="BE604" s="278"/>
      <c r="BF604" s="278"/>
      <c r="BG604" s="278"/>
      <c r="BH604" s="278"/>
      <c r="BI604" s="278"/>
      <c r="BJ604" s="278"/>
      <c r="BK604" s="278"/>
      <c r="BL604" s="278"/>
      <c r="BM604" s="278"/>
      <c r="BN604" s="278"/>
      <c r="BO604" s="278"/>
      <c r="BP604" s="278"/>
      <c r="BQ604" s="278"/>
      <c r="BR604" s="278"/>
      <c r="BS604" s="278"/>
      <c r="BT604" s="278"/>
      <c r="BU604" s="278"/>
      <c r="BV604" s="278"/>
      <c r="BW604" s="278"/>
      <c r="BX604" s="278"/>
      <c r="BY604" s="278"/>
      <c r="BZ604" s="278"/>
      <c r="CA604" s="278"/>
      <c r="CB604" s="278"/>
      <c r="CC604" s="278"/>
      <c r="CD604" s="278"/>
      <c r="CE604" s="278"/>
      <c r="CF604" s="278"/>
      <c r="CG604" s="278"/>
      <c r="CH604" s="278"/>
      <c r="CI604" s="278"/>
      <c r="CJ604" s="278"/>
      <c r="CK604" s="278"/>
      <c r="CL604" s="279"/>
      <c r="CM604" s="279"/>
      <c r="CN604" s="279"/>
      <c r="CO604" s="279"/>
      <c r="CP604" s="279"/>
      <c r="CQ604" s="279"/>
      <c r="CR604" s="279"/>
      <c r="CS604" s="279"/>
      <c r="CT604" s="279"/>
      <c r="CU604" s="279"/>
      <c r="CV604" s="279"/>
      <c r="CW604" s="279"/>
      <c r="CX604" s="279"/>
      <c r="CY604" s="279"/>
      <c r="CZ604" s="279"/>
      <c r="DA604" s="279"/>
      <c r="DB604" s="279"/>
      <c r="DC604" s="279"/>
      <c r="DD604" s="279"/>
      <c r="DE604" s="279"/>
      <c r="DF604" s="279"/>
      <c r="DG604" s="279"/>
      <c r="DH604" s="279"/>
      <c r="DI604" s="279"/>
      <c r="DJ604" s="279"/>
      <c r="DK604" s="279"/>
      <c r="DL604" s="279"/>
      <c r="DM604" s="279"/>
      <c r="DN604" s="279"/>
      <c r="DO604" s="279"/>
      <c r="DP604" s="279"/>
      <c r="DQ604" s="279"/>
      <c r="DR604" s="279"/>
      <c r="DS604" s="279"/>
      <c r="DT604" s="279"/>
      <c r="DU604" s="279"/>
    </row>
    <row r="605" spans="39:125">
      <c r="AM605" s="288">
        <f t="shared" si="40"/>
        <v>0</v>
      </c>
      <c r="AN605" s="202" t="str">
        <f t="shared" si="39"/>
        <v>EMA--</v>
      </c>
      <c r="AO605" s="278"/>
      <c r="AP605" s="278"/>
      <c r="AQ605" s="278"/>
      <c r="AR605" s="278"/>
      <c r="AS605" s="278"/>
      <c r="AT605" s="278"/>
      <c r="AU605" s="278"/>
      <c r="AV605" s="278"/>
      <c r="AW605" s="278"/>
      <c r="AX605" s="278"/>
      <c r="AY605" s="278"/>
      <c r="AZ605" s="278"/>
      <c r="BA605" s="278"/>
      <c r="BB605" s="278"/>
      <c r="BC605" s="278"/>
      <c r="BD605" s="278"/>
      <c r="BE605" s="278"/>
      <c r="BF605" s="278"/>
      <c r="BG605" s="278"/>
      <c r="BH605" s="278"/>
      <c r="BI605" s="278"/>
      <c r="BJ605" s="278"/>
      <c r="BK605" s="278"/>
      <c r="BL605" s="278"/>
      <c r="BM605" s="278"/>
      <c r="BN605" s="278"/>
      <c r="BO605" s="278"/>
      <c r="BP605" s="278"/>
      <c r="BQ605" s="278"/>
      <c r="BR605" s="278"/>
      <c r="BS605" s="278"/>
      <c r="BT605" s="278"/>
      <c r="BU605" s="278"/>
      <c r="BV605" s="278"/>
      <c r="BW605" s="278"/>
      <c r="BX605" s="278"/>
      <c r="BY605" s="278"/>
      <c r="BZ605" s="278"/>
      <c r="CA605" s="278"/>
      <c r="CB605" s="278"/>
      <c r="CC605" s="278"/>
      <c r="CD605" s="278"/>
      <c r="CE605" s="278"/>
      <c r="CF605" s="278"/>
      <c r="CG605" s="278"/>
      <c r="CH605" s="278"/>
      <c r="CI605" s="278"/>
      <c r="CJ605" s="278"/>
      <c r="CK605" s="278"/>
      <c r="CL605" s="279"/>
      <c r="CM605" s="279"/>
      <c r="CN605" s="279"/>
      <c r="CO605" s="279"/>
      <c r="CP605" s="279"/>
      <c r="CQ605" s="279"/>
      <c r="CR605" s="279"/>
      <c r="CS605" s="279"/>
      <c r="CT605" s="279"/>
      <c r="CU605" s="279"/>
      <c r="CV605" s="279"/>
      <c r="CW605" s="279"/>
      <c r="CX605" s="279"/>
      <c r="CY605" s="279"/>
      <c r="CZ605" s="279"/>
      <c r="DA605" s="279"/>
      <c r="DB605" s="279"/>
      <c r="DC605" s="279"/>
      <c r="DD605" s="279"/>
      <c r="DE605" s="279"/>
      <c r="DF605" s="279"/>
      <c r="DG605" s="279"/>
      <c r="DH605" s="279"/>
      <c r="DI605" s="279"/>
      <c r="DJ605" s="279"/>
      <c r="DK605" s="279"/>
      <c r="DL605" s="279"/>
      <c r="DM605" s="279"/>
      <c r="DN605" s="279"/>
      <c r="DO605" s="279"/>
      <c r="DP605" s="279"/>
      <c r="DQ605" s="279"/>
      <c r="DR605" s="279"/>
      <c r="DS605" s="279"/>
      <c r="DT605" s="279"/>
      <c r="DU605" s="279"/>
    </row>
    <row r="606" spans="39:125">
      <c r="AM606" s="288">
        <f t="shared" si="40"/>
        <v>0</v>
      </c>
      <c r="AN606" s="202" t="str">
        <f t="shared" si="39"/>
        <v>EMA--</v>
      </c>
      <c r="AO606" s="278"/>
      <c r="AP606" s="278"/>
      <c r="AQ606" s="278"/>
      <c r="AR606" s="278"/>
      <c r="AS606" s="278"/>
      <c r="AT606" s="278"/>
      <c r="AU606" s="278"/>
      <c r="AV606" s="278"/>
      <c r="AW606" s="278"/>
      <c r="AX606" s="278"/>
      <c r="AY606" s="278"/>
      <c r="AZ606" s="278"/>
      <c r="BA606" s="278"/>
      <c r="BB606" s="278"/>
      <c r="BC606" s="278"/>
      <c r="BD606" s="278"/>
      <c r="BE606" s="278"/>
      <c r="BF606" s="278"/>
      <c r="BG606" s="278"/>
      <c r="BH606" s="278"/>
      <c r="BI606" s="278"/>
      <c r="BJ606" s="278"/>
      <c r="BK606" s="278"/>
      <c r="BL606" s="278"/>
      <c r="BM606" s="278"/>
      <c r="BN606" s="278"/>
      <c r="BO606" s="278"/>
      <c r="BP606" s="278"/>
      <c r="BQ606" s="278"/>
      <c r="BR606" s="278"/>
      <c r="BS606" s="278"/>
      <c r="BT606" s="278"/>
      <c r="BU606" s="278"/>
      <c r="BV606" s="278"/>
      <c r="BW606" s="278"/>
      <c r="BX606" s="278"/>
      <c r="BY606" s="278"/>
      <c r="BZ606" s="278"/>
      <c r="CA606" s="278"/>
      <c r="CB606" s="278"/>
      <c r="CC606" s="278"/>
      <c r="CD606" s="278"/>
      <c r="CE606" s="278"/>
      <c r="CF606" s="278"/>
      <c r="CG606" s="278"/>
      <c r="CH606" s="278"/>
      <c r="CI606" s="278"/>
      <c r="CJ606" s="278"/>
      <c r="CK606" s="278"/>
      <c r="CL606" s="279"/>
      <c r="CM606" s="279"/>
      <c r="CN606" s="279"/>
      <c r="CO606" s="279"/>
      <c r="CP606" s="279"/>
      <c r="CQ606" s="279"/>
      <c r="CR606" s="279"/>
      <c r="CS606" s="279"/>
      <c r="CT606" s="279"/>
      <c r="CU606" s="279"/>
      <c r="CV606" s="279"/>
      <c r="CW606" s="279"/>
      <c r="CX606" s="279"/>
      <c r="CY606" s="279"/>
      <c r="CZ606" s="279"/>
      <c r="DA606" s="279"/>
      <c r="DB606" s="279"/>
      <c r="DC606" s="279"/>
      <c r="DD606" s="279"/>
      <c r="DE606" s="279"/>
      <c r="DF606" s="279"/>
      <c r="DG606" s="279"/>
      <c r="DH606" s="279"/>
      <c r="DI606" s="279"/>
      <c r="DJ606" s="279"/>
      <c r="DK606" s="279"/>
      <c r="DL606" s="279"/>
      <c r="DM606" s="279"/>
      <c r="DN606" s="279"/>
      <c r="DO606" s="279"/>
      <c r="DP606" s="279"/>
      <c r="DQ606" s="279"/>
      <c r="DR606" s="279"/>
      <c r="DS606" s="279"/>
      <c r="DT606" s="279"/>
      <c r="DU606" s="279"/>
    </row>
    <row r="607" spans="39:125">
      <c r="AM607" s="288">
        <f t="shared" si="40"/>
        <v>0</v>
      </c>
      <c r="AN607" s="202" t="str">
        <f t="shared" si="39"/>
        <v>EMA--</v>
      </c>
      <c r="AO607" s="278"/>
      <c r="AP607" s="278"/>
      <c r="AQ607" s="278"/>
      <c r="AR607" s="278"/>
      <c r="AS607" s="278"/>
      <c r="AT607" s="278"/>
      <c r="AU607" s="278"/>
      <c r="AV607" s="278"/>
      <c r="AW607" s="278"/>
      <c r="AX607" s="278"/>
      <c r="AY607" s="278"/>
      <c r="AZ607" s="278"/>
      <c r="BA607" s="278"/>
      <c r="BB607" s="278"/>
      <c r="BC607" s="278"/>
      <c r="BD607" s="278"/>
      <c r="BE607" s="278"/>
      <c r="BF607" s="278"/>
      <c r="BG607" s="278"/>
      <c r="BH607" s="278"/>
      <c r="BI607" s="278"/>
      <c r="BJ607" s="278"/>
      <c r="BK607" s="278"/>
      <c r="BL607" s="278"/>
      <c r="BM607" s="278"/>
      <c r="BN607" s="278"/>
      <c r="BO607" s="278"/>
      <c r="BP607" s="278"/>
      <c r="BQ607" s="278"/>
      <c r="BR607" s="278"/>
      <c r="BS607" s="278"/>
      <c r="BT607" s="278"/>
      <c r="BU607" s="278"/>
      <c r="BV607" s="278"/>
      <c r="BW607" s="278"/>
      <c r="BX607" s="278"/>
      <c r="BY607" s="278"/>
      <c r="BZ607" s="278"/>
      <c r="CA607" s="278"/>
      <c r="CB607" s="278"/>
      <c r="CC607" s="278"/>
      <c r="CD607" s="278"/>
      <c r="CE607" s="278"/>
      <c r="CF607" s="278"/>
      <c r="CG607" s="278"/>
      <c r="CH607" s="278"/>
      <c r="CI607" s="278"/>
      <c r="CJ607" s="278"/>
      <c r="CK607" s="278"/>
      <c r="CL607" s="279"/>
      <c r="CM607" s="279"/>
      <c r="CN607" s="279"/>
      <c r="CO607" s="279"/>
      <c r="CP607" s="279"/>
      <c r="CQ607" s="279"/>
      <c r="CR607" s="279"/>
      <c r="CS607" s="279"/>
      <c r="CT607" s="279"/>
      <c r="CU607" s="279"/>
      <c r="CV607" s="279"/>
      <c r="CW607" s="279"/>
      <c r="CX607" s="279"/>
      <c r="CY607" s="279"/>
      <c r="CZ607" s="279"/>
      <c r="DA607" s="279"/>
      <c r="DB607" s="279"/>
      <c r="DC607" s="279"/>
      <c r="DD607" s="279"/>
      <c r="DE607" s="279"/>
      <c r="DF607" s="279"/>
      <c r="DG607" s="279"/>
      <c r="DH607" s="279"/>
      <c r="DI607" s="279"/>
      <c r="DJ607" s="279"/>
      <c r="DK607" s="279"/>
      <c r="DL607" s="279"/>
      <c r="DM607" s="279"/>
      <c r="DN607" s="279"/>
      <c r="DO607" s="279"/>
      <c r="DP607" s="279"/>
      <c r="DQ607" s="279"/>
      <c r="DR607" s="279"/>
      <c r="DS607" s="279"/>
      <c r="DT607" s="279"/>
      <c r="DU607" s="279"/>
    </row>
    <row r="608" spans="39:125">
      <c r="AM608" s="288">
        <f t="shared" si="40"/>
        <v>0</v>
      </c>
      <c r="AN608" s="202" t="str">
        <f t="shared" si="39"/>
        <v>EMA--</v>
      </c>
      <c r="AO608" s="278"/>
      <c r="AP608" s="278"/>
      <c r="AQ608" s="278"/>
      <c r="AR608" s="278"/>
      <c r="AS608" s="278"/>
      <c r="AT608" s="278"/>
      <c r="AU608" s="278"/>
      <c r="AV608" s="278"/>
      <c r="AW608" s="278"/>
      <c r="AX608" s="278"/>
      <c r="AY608" s="278"/>
      <c r="AZ608" s="278"/>
      <c r="BA608" s="278"/>
      <c r="BB608" s="278"/>
      <c r="BC608" s="278"/>
      <c r="BD608" s="278"/>
      <c r="BE608" s="278"/>
      <c r="BF608" s="278"/>
      <c r="BG608" s="278"/>
      <c r="BH608" s="278"/>
      <c r="BI608" s="278"/>
      <c r="BJ608" s="278"/>
      <c r="BK608" s="278"/>
      <c r="BL608" s="278"/>
      <c r="BM608" s="278"/>
      <c r="BN608" s="278"/>
      <c r="BO608" s="278"/>
      <c r="BP608" s="278"/>
      <c r="BQ608" s="278"/>
      <c r="BR608" s="278"/>
      <c r="BS608" s="278"/>
      <c r="BT608" s="278"/>
      <c r="BU608" s="278"/>
      <c r="BV608" s="278"/>
      <c r="BW608" s="278"/>
      <c r="BX608" s="278"/>
      <c r="BY608" s="278"/>
      <c r="BZ608" s="278"/>
      <c r="CA608" s="278"/>
      <c r="CB608" s="278"/>
      <c r="CC608" s="278"/>
      <c r="CD608" s="278"/>
      <c r="CE608" s="278"/>
      <c r="CF608" s="278"/>
      <c r="CG608" s="278"/>
      <c r="CH608" s="278"/>
      <c r="CI608" s="278"/>
      <c r="CJ608" s="278"/>
      <c r="CK608" s="278"/>
      <c r="CL608" s="279"/>
      <c r="CM608" s="279"/>
      <c r="CN608" s="279"/>
      <c r="CO608" s="279"/>
      <c r="CP608" s="279"/>
      <c r="CQ608" s="279"/>
      <c r="CR608" s="279"/>
      <c r="CS608" s="279"/>
      <c r="CT608" s="279"/>
      <c r="CU608" s="279"/>
      <c r="CV608" s="279"/>
      <c r="CW608" s="279"/>
      <c r="CX608" s="279"/>
      <c r="CY608" s="279"/>
      <c r="CZ608" s="279"/>
      <c r="DA608" s="279"/>
      <c r="DB608" s="279"/>
      <c r="DC608" s="279"/>
      <c r="DD608" s="279"/>
      <c r="DE608" s="279"/>
      <c r="DF608" s="279"/>
      <c r="DG608" s="279"/>
      <c r="DH608" s="279"/>
      <c r="DI608" s="279"/>
      <c r="DJ608" s="279"/>
      <c r="DK608" s="279"/>
      <c r="DL608" s="279"/>
      <c r="DM608" s="279"/>
      <c r="DN608" s="279"/>
      <c r="DO608" s="279"/>
      <c r="DP608" s="279"/>
      <c r="DQ608" s="279"/>
      <c r="DR608" s="279"/>
      <c r="DS608" s="279"/>
      <c r="DT608" s="279"/>
      <c r="DU608" s="279"/>
    </row>
    <row r="609" spans="39:125">
      <c r="AM609" s="288">
        <f t="shared" si="40"/>
        <v>0</v>
      </c>
      <c r="AN609" s="202" t="str">
        <f t="shared" si="39"/>
        <v>EMA--</v>
      </c>
      <c r="AO609" s="278"/>
      <c r="AP609" s="278"/>
      <c r="AQ609" s="278"/>
      <c r="AR609" s="278"/>
      <c r="AS609" s="278"/>
      <c r="AT609" s="278"/>
      <c r="AU609" s="278"/>
      <c r="AV609" s="278"/>
      <c r="AW609" s="278"/>
      <c r="AX609" s="278"/>
      <c r="AY609" s="278"/>
      <c r="AZ609" s="278"/>
      <c r="BA609" s="278"/>
      <c r="BB609" s="278"/>
      <c r="BC609" s="278"/>
      <c r="BD609" s="278"/>
      <c r="BE609" s="278"/>
      <c r="BF609" s="278"/>
      <c r="BG609" s="278"/>
      <c r="BH609" s="278"/>
      <c r="BI609" s="278"/>
      <c r="BJ609" s="278"/>
      <c r="BK609" s="278"/>
      <c r="BL609" s="278"/>
      <c r="BM609" s="278"/>
      <c r="BN609" s="278"/>
      <c r="BO609" s="278"/>
      <c r="BP609" s="278"/>
      <c r="BQ609" s="278"/>
      <c r="BR609" s="278"/>
      <c r="BS609" s="278"/>
      <c r="BT609" s="278"/>
      <c r="BU609" s="278"/>
      <c r="BV609" s="278"/>
      <c r="BW609" s="278"/>
      <c r="BX609" s="278"/>
      <c r="BY609" s="278"/>
      <c r="BZ609" s="278"/>
      <c r="CA609" s="278"/>
      <c r="CB609" s="278"/>
      <c r="CC609" s="278"/>
      <c r="CD609" s="278"/>
      <c r="CE609" s="278"/>
      <c r="CF609" s="278"/>
      <c r="CG609" s="278"/>
      <c r="CH609" s="278"/>
      <c r="CI609" s="278"/>
      <c r="CJ609" s="278"/>
      <c r="CK609" s="278"/>
      <c r="CL609" s="279"/>
      <c r="CM609" s="279"/>
      <c r="CN609" s="279"/>
      <c r="CO609" s="279"/>
      <c r="CP609" s="279"/>
      <c r="CQ609" s="279"/>
      <c r="CR609" s="279"/>
      <c r="CS609" s="279"/>
      <c r="CT609" s="279"/>
      <c r="CU609" s="279"/>
      <c r="CV609" s="279"/>
      <c r="CW609" s="279"/>
      <c r="CX609" s="279"/>
      <c r="CY609" s="279"/>
      <c r="CZ609" s="279"/>
      <c r="DA609" s="279"/>
      <c r="DB609" s="279"/>
      <c r="DC609" s="279"/>
      <c r="DD609" s="279"/>
      <c r="DE609" s="279"/>
      <c r="DF609" s="279"/>
      <c r="DG609" s="279"/>
      <c r="DH609" s="279"/>
      <c r="DI609" s="279"/>
      <c r="DJ609" s="279"/>
      <c r="DK609" s="279"/>
      <c r="DL609" s="279"/>
      <c r="DM609" s="279"/>
      <c r="DN609" s="279"/>
      <c r="DO609" s="279"/>
      <c r="DP609" s="279"/>
      <c r="DQ609" s="279"/>
      <c r="DR609" s="279"/>
      <c r="DS609" s="279"/>
      <c r="DT609" s="279"/>
      <c r="DU609" s="279"/>
    </row>
    <row r="610" spans="39:125">
      <c r="AM610" s="288">
        <f t="shared" si="40"/>
        <v>0</v>
      </c>
      <c r="AN610" s="202" t="str">
        <f t="shared" si="39"/>
        <v>EMA--</v>
      </c>
      <c r="AO610" s="278"/>
      <c r="AP610" s="278"/>
      <c r="AQ610" s="278"/>
      <c r="AR610" s="278"/>
      <c r="AS610" s="278"/>
      <c r="AT610" s="278"/>
      <c r="AU610" s="278"/>
      <c r="AV610" s="278"/>
      <c r="AW610" s="278"/>
      <c r="AX610" s="278"/>
      <c r="AY610" s="278"/>
      <c r="AZ610" s="278"/>
      <c r="BA610" s="278"/>
      <c r="BB610" s="278"/>
      <c r="BC610" s="278"/>
      <c r="BD610" s="278"/>
      <c r="BE610" s="278"/>
      <c r="BF610" s="278"/>
      <c r="BG610" s="278"/>
      <c r="BH610" s="278"/>
      <c r="BI610" s="278"/>
      <c r="BJ610" s="278"/>
      <c r="BK610" s="278"/>
      <c r="BL610" s="278"/>
      <c r="BM610" s="278"/>
      <c r="BN610" s="278"/>
      <c r="BO610" s="278"/>
      <c r="BP610" s="278"/>
      <c r="BQ610" s="278"/>
      <c r="BR610" s="278"/>
      <c r="BS610" s="278"/>
      <c r="BT610" s="278"/>
      <c r="BU610" s="278"/>
      <c r="BV610" s="278"/>
      <c r="BW610" s="278"/>
      <c r="BX610" s="278"/>
      <c r="BY610" s="278"/>
      <c r="BZ610" s="278"/>
      <c r="CA610" s="278"/>
      <c r="CB610" s="278"/>
      <c r="CC610" s="278"/>
      <c r="CD610" s="278"/>
      <c r="CE610" s="278"/>
      <c r="CF610" s="278"/>
      <c r="CG610" s="278"/>
      <c r="CH610" s="278"/>
      <c r="CI610" s="278"/>
      <c r="CJ610" s="278"/>
      <c r="CK610" s="278"/>
      <c r="CL610" s="279"/>
      <c r="CM610" s="279"/>
      <c r="CN610" s="279"/>
      <c r="CO610" s="279"/>
      <c r="CP610" s="279"/>
      <c r="CQ610" s="279"/>
      <c r="CR610" s="279"/>
      <c r="CS610" s="279"/>
      <c r="CT610" s="279"/>
      <c r="CU610" s="279"/>
      <c r="CV610" s="279"/>
      <c r="CW610" s="279"/>
      <c r="CX610" s="279"/>
      <c r="CY610" s="279"/>
      <c r="CZ610" s="279"/>
      <c r="DA610" s="279"/>
      <c r="DB610" s="279"/>
      <c r="DC610" s="279"/>
      <c r="DD610" s="279"/>
      <c r="DE610" s="279"/>
      <c r="DF610" s="279"/>
      <c r="DG610" s="279"/>
      <c r="DH610" s="279"/>
      <c r="DI610" s="279"/>
      <c r="DJ610" s="279"/>
      <c r="DK610" s="279"/>
      <c r="DL610" s="279"/>
      <c r="DM610" s="279"/>
      <c r="DN610" s="279"/>
      <c r="DO610" s="279"/>
      <c r="DP610" s="279"/>
      <c r="DQ610" s="279"/>
      <c r="DR610" s="279"/>
      <c r="DS610" s="279"/>
      <c r="DT610" s="279"/>
      <c r="DU610" s="279"/>
    </row>
    <row r="611" spans="39:125">
      <c r="AM611" s="288">
        <f t="shared" si="40"/>
        <v>0</v>
      </c>
      <c r="AN611" s="202" t="str">
        <f t="shared" si="39"/>
        <v>EMA--</v>
      </c>
      <c r="AO611" s="278"/>
      <c r="AP611" s="278"/>
      <c r="AQ611" s="278"/>
      <c r="AR611" s="278"/>
      <c r="AS611" s="278"/>
      <c r="AT611" s="278"/>
      <c r="AU611" s="278"/>
      <c r="AV611" s="278"/>
      <c r="AW611" s="278"/>
      <c r="AX611" s="278"/>
      <c r="AY611" s="278"/>
      <c r="AZ611" s="278"/>
      <c r="BA611" s="278"/>
      <c r="BB611" s="278"/>
      <c r="BC611" s="278"/>
      <c r="BD611" s="278"/>
      <c r="BE611" s="278"/>
      <c r="BF611" s="278"/>
      <c r="BG611" s="278"/>
      <c r="BH611" s="278"/>
      <c r="BI611" s="278"/>
      <c r="BJ611" s="278"/>
      <c r="BK611" s="278"/>
      <c r="BL611" s="278"/>
      <c r="BM611" s="278"/>
      <c r="BN611" s="278"/>
      <c r="BO611" s="278"/>
      <c r="BP611" s="278"/>
      <c r="BQ611" s="278"/>
      <c r="BR611" s="278"/>
      <c r="BS611" s="278"/>
      <c r="BT611" s="278"/>
      <c r="BU611" s="278"/>
      <c r="BV611" s="278"/>
      <c r="BW611" s="278"/>
      <c r="BX611" s="278"/>
      <c r="BY611" s="278"/>
      <c r="BZ611" s="278"/>
      <c r="CA611" s="278"/>
      <c r="CB611" s="278"/>
      <c r="CC611" s="278"/>
      <c r="CD611" s="278"/>
      <c r="CE611" s="278"/>
      <c r="CF611" s="278"/>
      <c r="CG611" s="278"/>
      <c r="CH611" s="278"/>
      <c r="CI611" s="278"/>
      <c r="CJ611" s="278"/>
      <c r="CK611" s="278"/>
      <c r="CL611" s="279"/>
      <c r="CM611" s="279"/>
      <c r="CN611" s="279"/>
      <c r="CO611" s="279"/>
      <c r="CP611" s="279"/>
      <c r="CQ611" s="279"/>
      <c r="CR611" s="279"/>
      <c r="CS611" s="279"/>
      <c r="CT611" s="279"/>
      <c r="CU611" s="279"/>
      <c r="CV611" s="279"/>
      <c r="CW611" s="279"/>
      <c r="CX611" s="279"/>
      <c r="CY611" s="279"/>
      <c r="CZ611" s="279"/>
      <c r="DA611" s="279"/>
      <c r="DB611" s="279"/>
      <c r="DC611" s="279"/>
      <c r="DD611" s="279"/>
      <c r="DE611" s="279"/>
      <c r="DF611" s="279"/>
      <c r="DG611" s="279"/>
      <c r="DH611" s="279"/>
      <c r="DI611" s="279"/>
      <c r="DJ611" s="279"/>
      <c r="DK611" s="279"/>
      <c r="DL611" s="279"/>
      <c r="DM611" s="279"/>
      <c r="DN611" s="279"/>
      <c r="DO611" s="279"/>
      <c r="DP611" s="279"/>
      <c r="DQ611" s="279"/>
      <c r="DR611" s="279"/>
      <c r="DS611" s="279"/>
      <c r="DT611" s="279"/>
      <c r="DU611" s="279"/>
    </row>
    <row r="612" spans="39:125">
      <c r="AM612" s="288">
        <f t="shared" si="40"/>
        <v>0</v>
      </c>
      <c r="AN612" s="202" t="str">
        <f t="shared" si="39"/>
        <v>EMA--</v>
      </c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78"/>
      <c r="BD612" s="278"/>
      <c r="BE612" s="278"/>
      <c r="BF612" s="278"/>
      <c r="BG612" s="278"/>
      <c r="BH612" s="278"/>
      <c r="BI612" s="278"/>
      <c r="BJ612" s="278"/>
      <c r="BK612" s="278"/>
      <c r="BL612" s="278"/>
      <c r="BM612" s="278"/>
      <c r="BN612" s="278"/>
      <c r="BO612" s="278"/>
      <c r="BP612" s="278"/>
      <c r="BQ612" s="278"/>
      <c r="BR612" s="278"/>
      <c r="BS612" s="278"/>
      <c r="BT612" s="278"/>
      <c r="BU612" s="278"/>
      <c r="BV612" s="278"/>
      <c r="BW612" s="278"/>
      <c r="BX612" s="278"/>
      <c r="BY612" s="278"/>
      <c r="BZ612" s="278"/>
      <c r="CA612" s="278"/>
      <c r="CB612" s="278"/>
      <c r="CC612" s="278"/>
      <c r="CD612" s="278"/>
      <c r="CE612" s="278"/>
      <c r="CF612" s="278"/>
      <c r="CG612" s="278"/>
      <c r="CH612" s="278"/>
      <c r="CI612" s="278"/>
      <c r="CJ612" s="278"/>
      <c r="CK612" s="278"/>
      <c r="CL612" s="279"/>
      <c r="CM612" s="279"/>
      <c r="CN612" s="279"/>
      <c r="CO612" s="279"/>
      <c r="CP612" s="279"/>
      <c r="CQ612" s="279"/>
      <c r="CR612" s="279"/>
      <c r="CS612" s="279"/>
      <c r="CT612" s="279"/>
      <c r="CU612" s="279"/>
      <c r="CV612" s="279"/>
      <c r="CW612" s="279"/>
      <c r="CX612" s="279"/>
      <c r="CY612" s="279"/>
      <c r="CZ612" s="279"/>
      <c r="DA612" s="279"/>
      <c r="DB612" s="279"/>
      <c r="DC612" s="279"/>
      <c r="DD612" s="279"/>
      <c r="DE612" s="279"/>
      <c r="DF612" s="279"/>
      <c r="DG612" s="279"/>
      <c r="DH612" s="279"/>
      <c r="DI612" s="279"/>
      <c r="DJ612" s="279"/>
      <c r="DK612" s="279"/>
      <c r="DL612" s="279"/>
      <c r="DM612" s="279"/>
      <c r="DN612" s="279"/>
      <c r="DO612" s="279"/>
      <c r="DP612" s="279"/>
      <c r="DQ612" s="279"/>
      <c r="DR612" s="279"/>
      <c r="DS612" s="279"/>
      <c r="DT612" s="279"/>
      <c r="DU612" s="279"/>
    </row>
    <row r="613" spans="39:125">
      <c r="AM613" s="288">
        <f t="shared" si="40"/>
        <v>0</v>
      </c>
      <c r="AN613" s="202" t="str">
        <f t="shared" si="39"/>
        <v>EMA--</v>
      </c>
      <c r="AO613" s="278"/>
      <c r="AP613" s="278"/>
      <c r="AQ613" s="278"/>
      <c r="AR613" s="278"/>
      <c r="AS613" s="278"/>
      <c r="AT613" s="278"/>
      <c r="AU613" s="278"/>
      <c r="AV613" s="278"/>
      <c r="AW613" s="278"/>
      <c r="AX613" s="278"/>
      <c r="AY613" s="278"/>
      <c r="AZ613" s="278"/>
      <c r="BA613" s="278"/>
      <c r="BB613" s="278"/>
      <c r="BC613" s="278"/>
      <c r="BD613" s="278"/>
      <c r="BE613" s="278"/>
      <c r="BF613" s="278"/>
      <c r="BG613" s="278"/>
      <c r="BH613" s="278"/>
      <c r="BI613" s="278"/>
      <c r="BJ613" s="278"/>
      <c r="BK613" s="278"/>
      <c r="BL613" s="278"/>
      <c r="BM613" s="278"/>
      <c r="BN613" s="278"/>
      <c r="BO613" s="278"/>
      <c r="BP613" s="278"/>
      <c r="BQ613" s="278"/>
      <c r="BR613" s="278"/>
      <c r="BS613" s="278"/>
      <c r="BT613" s="278"/>
      <c r="BU613" s="278"/>
      <c r="BV613" s="278"/>
      <c r="BW613" s="278"/>
      <c r="BX613" s="278"/>
      <c r="BY613" s="278"/>
      <c r="BZ613" s="278"/>
      <c r="CA613" s="278"/>
      <c r="CB613" s="278"/>
      <c r="CC613" s="278"/>
      <c r="CD613" s="278"/>
      <c r="CE613" s="278"/>
      <c r="CF613" s="278"/>
      <c r="CG613" s="278"/>
      <c r="CH613" s="278"/>
      <c r="CI613" s="278"/>
      <c r="CJ613" s="278"/>
      <c r="CK613" s="278"/>
      <c r="CL613" s="279"/>
      <c r="CM613" s="279"/>
      <c r="CN613" s="279"/>
      <c r="CO613" s="279"/>
      <c r="CP613" s="279"/>
      <c r="CQ613" s="279"/>
      <c r="CR613" s="279"/>
      <c r="CS613" s="279"/>
      <c r="CT613" s="279"/>
      <c r="CU613" s="279"/>
      <c r="CV613" s="279"/>
      <c r="CW613" s="279"/>
      <c r="CX613" s="279"/>
      <c r="CY613" s="279"/>
      <c r="CZ613" s="279"/>
      <c r="DA613" s="279"/>
      <c r="DB613" s="279"/>
      <c r="DC613" s="279"/>
      <c r="DD613" s="279"/>
      <c r="DE613" s="279"/>
      <c r="DF613" s="279"/>
      <c r="DG613" s="279"/>
      <c r="DH613" s="279"/>
      <c r="DI613" s="279"/>
      <c r="DJ613" s="279"/>
      <c r="DK613" s="279"/>
      <c r="DL613" s="279"/>
      <c r="DM613" s="279"/>
      <c r="DN613" s="279"/>
      <c r="DO613" s="279"/>
      <c r="DP613" s="279"/>
      <c r="DQ613" s="279"/>
      <c r="DR613" s="279"/>
      <c r="DS613" s="279"/>
      <c r="DT613" s="279"/>
      <c r="DU613" s="279"/>
    </row>
    <row r="614" spans="39:125">
      <c r="AM614" s="288">
        <f t="shared" si="40"/>
        <v>0</v>
      </c>
      <c r="AN614" s="202" t="str">
        <f t="shared" si="39"/>
        <v>EMA--</v>
      </c>
      <c r="AO614" s="278"/>
      <c r="AP614" s="278"/>
      <c r="AQ614" s="278"/>
      <c r="AR614" s="278"/>
      <c r="AS614" s="278"/>
      <c r="AT614" s="278"/>
      <c r="AU614" s="278"/>
      <c r="AV614" s="278"/>
      <c r="AW614" s="278"/>
      <c r="AX614" s="278"/>
      <c r="AY614" s="278"/>
      <c r="AZ614" s="278"/>
      <c r="BA614" s="278"/>
      <c r="BB614" s="278"/>
      <c r="BC614" s="278"/>
      <c r="BD614" s="278"/>
      <c r="BE614" s="278"/>
      <c r="BF614" s="278"/>
      <c r="BG614" s="278"/>
      <c r="BH614" s="278"/>
      <c r="BI614" s="278"/>
      <c r="BJ614" s="278"/>
      <c r="BK614" s="278"/>
      <c r="BL614" s="278"/>
      <c r="BM614" s="278"/>
      <c r="BN614" s="278"/>
      <c r="BO614" s="278"/>
      <c r="BP614" s="278"/>
      <c r="BQ614" s="278"/>
      <c r="BR614" s="278"/>
      <c r="BS614" s="278"/>
      <c r="BT614" s="278"/>
      <c r="BU614" s="278"/>
      <c r="BV614" s="278"/>
      <c r="BW614" s="278"/>
      <c r="BX614" s="278"/>
      <c r="BY614" s="278"/>
      <c r="BZ614" s="278"/>
      <c r="CA614" s="278"/>
      <c r="CB614" s="278"/>
      <c r="CC614" s="278"/>
      <c r="CD614" s="278"/>
      <c r="CE614" s="278"/>
      <c r="CF614" s="278"/>
      <c r="CG614" s="278"/>
      <c r="CH614" s="278"/>
      <c r="CI614" s="278"/>
      <c r="CJ614" s="278"/>
      <c r="CK614" s="278"/>
      <c r="CL614" s="279"/>
      <c r="CM614" s="279"/>
      <c r="CN614" s="279"/>
      <c r="CO614" s="279"/>
      <c r="CP614" s="279"/>
      <c r="CQ614" s="279"/>
      <c r="CR614" s="279"/>
      <c r="CS614" s="279"/>
      <c r="CT614" s="279"/>
      <c r="CU614" s="279"/>
      <c r="CV614" s="279"/>
      <c r="CW614" s="279"/>
      <c r="CX614" s="279"/>
      <c r="CY614" s="279"/>
      <c r="CZ614" s="279"/>
      <c r="DA614" s="279"/>
      <c r="DB614" s="279"/>
      <c r="DC614" s="279"/>
      <c r="DD614" s="279"/>
      <c r="DE614" s="279"/>
      <c r="DF614" s="279"/>
      <c r="DG614" s="279"/>
      <c r="DH614" s="279"/>
      <c r="DI614" s="279"/>
      <c r="DJ614" s="279"/>
      <c r="DK614" s="279"/>
      <c r="DL614" s="279"/>
      <c r="DM614" s="279"/>
      <c r="DN614" s="279"/>
      <c r="DO614" s="279"/>
      <c r="DP614" s="279"/>
      <c r="DQ614" s="279"/>
      <c r="DR614" s="279"/>
      <c r="DS614" s="279"/>
      <c r="DT614" s="279"/>
      <c r="DU614" s="279"/>
    </row>
    <row r="615" spans="39:125">
      <c r="AM615" s="288">
        <f t="shared" si="40"/>
        <v>0</v>
      </c>
      <c r="AN615" s="202" t="str">
        <f t="shared" si="39"/>
        <v>EMA--</v>
      </c>
      <c r="AO615" s="278"/>
      <c r="AP615" s="278"/>
      <c r="AQ615" s="278"/>
      <c r="AR615" s="278"/>
      <c r="AS615" s="278"/>
      <c r="AT615" s="278"/>
      <c r="AU615" s="278"/>
      <c r="AV615" s="278"/>
      <c r="AW615" s="278"/>
      <c r="AX615" s="278"/>
      <c r="AY615" s="278"/>
      <c r="AZ615" s="278"/>
      <c r="BA615" s="278"/>
      <c r="BB615" s="278"/>
      <c r="BC615" s="278"/>
      <c r="BD615" s="278"/>
      <c r="BE615" s="278"/>
      <c r="BF615" s="278"/>
      <c r="BG615" s="278"/>
      <c r="BH615" s="278"/>
      <c r="BI615" s="278"/>
      <c r="BJ615" s="278"/>
      <c r="BK615" s="278"/>
      <c r="BL615" s="278"/>
      <c r="BM615" s="278"/>
      <c r="BN615" s="278"/>
      <c r="BO615" s="278"/>
      <c r="BP615" s="278"/>
      <c r="BQ615" s="278"/>
      <c r="BR615" s="278"/>
      <c r="BS615" s="278"/>
      <c r="BT615" s="278"/>
      <c r="BU615" s="278"/>
      <c r="BV615" s="278"/>
      <c r="BW615" s="278"/>
      <c r="BX615" s="278"/>
      <c r="BY615" s="278"/>
      <c r="BZ615" s="278"/>
      <c r="CA615" s="278"/>
      <c r="CB615" s="278"/>
      <c r="CC615" s="278"/>
      <c r="CD615" s="278"/>
      <c r="CE615" s="278"/>
      <c r="CF615" s="278"/>
      <c r="CG615" s="278"/>
      <c r="CH615" s="278"/>
      <c r="CI615" s="278"/>
      <c r="CJ615" s="278"/>
      <c r="CK615" s="278"/>
      <c r="CL615" s="279"/>
      <c r="CM615" s="279"/>
      <c r="CN615" s="279"/>
      <c r="CO615" s="279"/>
      <c r="CP615" s="279"/>
      <c r="CQ615" s="279"/>
      <c r="CR615" s="279"/>
      <c r="CS615" s="279"/>
      <c r="CT615" s="279"/>
      <c r="CU615" s="279"/>
      <c r="CV615" s="279"/>
      <c r="CW615" s="279"/>
      <c r="CX615" s="279"/>
      <c r="CY615" s="279"/>
      <c r="CZ615" s="279"/>
      <c r="DA615" s="279"/>
      <c r="DB615" s="279"/>
      <c r="DC615" s="279"/>
      <c r="DD615" s="279"/>
      <c r="DE615" s="279"/>
      <c r="DF615" s="279"/>
      <c r="DG615" s="279"/>
      <c r="DH615" s="279"/>
      <c r="DI615" s="279"/>
      <c r="DJ615" s="279"/>
      <c r="DK615" s="279"/>
      <c r="DL615" s="279"/>
      <c r="DM615" s="279"/>
      <c r="DN615" s="279"/>
      <c r="DO615" s="279"/>
      <c r="DP615" s="279"/>
      <c r="DQ615" s="279"/>
      <c r="DR615" s="279"/>
      <c r="DS615" s="279"/>
      <c r="DT615" s="279"/>
      <c r="DU615" s="279"/>
    </row>
    <row r="616" spans="39:125">
      <c r="AM616" s="288">
        <f t="shared" si="40"/>
        <v>0</v>
      </c>
      <c r="AN616" s="202" t="str">
        <f t="shared" si="39"/>
        <v>EMA--</v>
      </c>
      <c r="AO616" s="278"/>
      <c r="AP616" s="278"/>
      <c r="AQ616" s="278"/>
      <c r="AR616" s="278"/>
      <c r="AS616" s="278"/>
      <c r="AT616" s="278"/>
      <c r="AU616" s="278"/>
      <c r="AV616" s="278"/>
      <c r="AW616" s="278"/>
      <c r="AX616" s="278"/>
      <c r="AY616" s="278"/>
      <c r="AZ616" s="278"/>
      <c r="BA616" s="278"/>
      <c r="BB616" s="278"/>
      <c r="BC616" s="278"/>
      <c r="BD616" s="278"/>
      <c r="BE616" s="278"/>
      <c r="BF616" s="278"/>
      <c r="BG616" s="278"/>
      <c r="BH616" s="278"/>
      <c r="BI616" s="278"/>
      <c r="BJ616" s="278"/>
      <c r="BK616" s="278"/>
      <c r="BL616" s="278"/>
      <c r="BM616" s="278"/>
      <c r="BN616" s="278"/>
      <c r="BO616" s="278"/>
      <c r="BP616" s="278"/>
      <c r="BQ616" s="278"/>
      <c r="BR616" s="278"/>
      <c r="BS616" s="278"/>
      <c r="BT616" s="278"/>
      <c r="BU616" s="278"/>
      <c r="BV616" s="278"/>
      <c r="BW616" s="278"/>
      <c r="BX616" s="278"/>
      <c r="BY616" s="278"/>
      <c r="BZ616" s="278"/>
      <c r="CA616" s="278"/>
      <c r="CB616" s="278"/>
      <c r="CC616" s="278"/>
      <c r="CD616" s="278"/>
      <c r="CE616" s="278"/>
      <c r="CF616" s="278"/>
      <c r="CG616" s="278"/>
      <c r="CH616" s="278"/>
      <c r="CI616" s="278"/>
      <c r="CJ616" s="278"/>
      <c r="CK616" s="278"/>
      <c r="CL616" s="279"/>
      <c r="CM616" s="279"/>
      <c r="CN616" s="279"/>
      <c r="CO616" s="279"/>
      <c r="CP616" s="279"/>
      <c r="CQ616" s="279"/>
      <c r="CR616" s="279"/>
      <c r="CS616" s="279"/>
      <c r="CT616" s="279"/>
      <c r="CU616" s="279"/>
      <c r="CV616" s="279"/>
      <c r="CW616" s="279"/>
      <c r="CX616" s="279"/>
      <c r="CY616" s="279"/>
      <c r="CZ616" s="279"/>
      <c r="DA616" s="279"/>
      <c r="DB616" s="279"/>
      <c r="DC616" s="279"/>
      <c r="DD616" s="279"/>
      <c r="DE616" s="279"/>
      <c r="DF616" s="279"/>
      <c r="DG616" s="279"/>
      <c r="DH616" s="279"/>
      <c r="DI616" s="279"/>
      <c r="DJ616" s="279"/>
      <c r="DK616" s="279"/>
      <c r="DL616" s="279"/>
      <c r="DM616" s="279"/>
      <c r="DN616" s="279"/>
      <c r="DO616" s="279"/>
      <c r="DP616" s="279"/>
      <c r="DQ616" s="279"/>
      <c r="DR616" s="279"/>
      <c r="DS616" s="279"/>
      <c r="DT616" s="279"/>
      <c r="DU616" s="279"/>
    </row>
    <row r="617" spans="39:125">
      <c r="AM617" s="288">
        <f t="shared" si="40"/>
        <v>0</v>
      </c>
      <c r="AN617" s="202" t="str">
        <f t="shared" si="39"/>
        <v>EMA--</v>
      </c>
      <c r="AO617" s="278"/>
      <c r="AP617" s="278"/>
      <c r="AQ617" s="278"/>
      <c r="AR617" s="278"/>
      <c r="AS617" s="278"/>
      <c r="AT617" s="278"/>
      <c r="AU617" s="278"/>
      <c r="AV617" s="278"/>
      <c r="AW617" s="278"/>
      <c r="AX617" s="278"/>
      <c r="AY617" s="278"/>
      <c r="AZ617" s="278"/>
      <c r="BA617" s="278"/>
      <c r="BB617" s="278"/>
      <c r="BC617" s="278"/>
      <c r="BD617" s="278"/>
      <c r="BE617" s="278"/>
      <c r="BF617" s="278"/>
      <c r="BG617" s="278"/>
      <c r="BH617" s="278"/>
      <c r="BI617" s="278"/>
      <c r="BJ617" s="278"/>
      <c r="BK617" s="278"/>
      <c r="BL617" s="278"/>
      <c r="BM617" s="278"/>
      <c r="BN617" s="278"/>
      <c r="BO617" s="278"/>
      <c r="BP617" s="278"/>
      <c r="BQ617" s="278"/>
      <c r="BR617" s="278"/>
      <c r="BS617" s="278"/>
      <c r="BT617" s="278"/>
      <c r="BU617" s="278"/>
      <c r="BV617" s="278"/>
      <c r="BW617" s="278"/>
      <c r="BX617" s="278"/>
      <c r="BY617" s="278"/>
      <c r="BZ617" s="278"/>
      <c r="CA617" s="278"/>
      <c r="CB617" s="278"/>
      <c r="CC617" s="278"/>
      <c r="CD617" s="278"/>
      <c r="CE617" s="278"/>
      <c r="CF617" s="278"/>
      <c r="CG617" s="278"/>
      <c r="CH617" s="278"/>
      <c r="CI617" s="278"/>
      <c r="CJ617" s="278"/>
      <c r="CK617" s="278"/>
      <c r="CL617" s="279"/>
      <c r="CM617" s="279"/>
      <c r="CN617" s="279"/>
      <c r="CO617" s="279"/>
      <c r="CP617" s="279"/>
      <c r="CQ617" s="279"/>
      <c r="CR617" s="279"/>
      <c r="CS617" s="279"/>
      <c r="CT617" s="279"/>
      <c r="CU617" s="279"/>
      <c r="CV617" s="279"/>
      <c r="CW617" s="279"/>
      <c r="CX617" s="279"/>
      <c r="CY617" s="279"/>
      <c r="CZ617" s="279"/>
      <c r="DA617" s="279"/>
      <c r="DB617" s="279"/>
      <c r="DC617" s="279"/>
      <c r="DD617" s="279"/>
      <c r="DE617" s="279"/>
      <c r="DF617" s="279"/>
      <c r="DG617" s="279"/>
      <c r="DH617" s="279"/>
      <c r="DI617" s="279"/>
      <c r="DJ617" s="279"/>
      <c r="DK617" s="279"/>
      <c r="DL617" s="279"/>
      <c r="DM617" s="279"/>
      <c r="DN617" s="279"/>
      <c r="DO617" s="279"/>
      <c r="DP617" s="279"/>
      <c r="DQ617" s="279"/>
      <c r="DR617" s="279"/>
      <c r="DS617" s="279"/>
      <c r="DT617" s="279"/>
      <c r="DU617" s="279"/>
    </row>
    <row r="618" spans="39:125">
      <c r="AM618" s="288">
        <f t="shared" si="40"/>
        <v>0</v>
      </c>
      <c r="AN618" s="202" t="str">
        <f t="shared" si="39"/>
        <v>EMA--</v>
      </c>
      <c r="AO618" s="278"/>
      <c r="AP618" s="278"/>
      <c r="AQ618" s="278"/>
      <c r="AR618" s="278"/>
      <c r="AS618" s="278"/>
      <c r="AT618" s="278"/>
      <c r="AU618" s="278"/>
      <c r="AV618" s="278"/>
      <c r="AW618" s="278"/>
      <c r="AX618" s="278"/>
      <c r="AY618" s="278"/>
      <c r="AZ618" s="278"/>
      <c r="BA618" s="278"/>
      <c r="BB618" s="278"/>
      <c r="BC618" s="278"/>
      <c r="BD618" s="278"/>
      <c r="BE618" s="278"/>
      <c r="BF618" s="278"/>
      <c r="BG618" s="278"/>
      <c r="BH618" s="278"/>
      <c r="BI618" s="278"/>
      <c r="BJ618" s="278"/>
      <c r="BK618" s="278"/>
      <c r="BL618" s="278"/>
      <c r="BM618" s="278"/>
      <c r="BN618" s="278"/>
      <c r="BO618" s="278"/>
      <c r="BP618" s="278"/>
      <c r="BQ618" s="278"/>
      <c r="BR618" s="278"/>
      <c r="BS618" s="278"/>
      <c r="BT618" s="278"/>
      <c r="BU618" s="278"/>
      <c r="BV618" s="278"/>
      <c r="BW618" s="278"/>
      <c r="BX618" s="278"/>
      <c r="BY618" s="278"/>
      <c r="BZ618" s="278"/>
      <c r="CA618" s="278"/>
      <c r="CB618" s="278"/>
      <c r="CC618" s="278"/>
      <c r="CD618" s="278"/>
      <c r="CE618" s="278"/>
      <c r="CF618" s="278"/>
      <c r="CG618" s="278"/>
      <c r="CH618" s="278"/>
      <c r="CI618" s="278"/>
      <c r="CJ618" s="278"/>
      <c r="CK618" s="278"/>
      <c r="CL618" s="279"/>
      <c r="CM618" s="279"/>
      <c r="CN618" s="279"/>
      <c r="CO618" s="279"/>
      <c r="CP618" s="279"/>
      <c r="CQ618" s="279"/>
      <c r="CR618" s="279"/>
      <c r="CS618" s="279"/>
      <c r="CT618" s="279"/>
      <c r="CU618" s="279"/>
      <c r="CV618" s="279"/>
      <c r="CW618" s="279"/>
      <c r="CX618" s="279"/>
      <c r="CY618" s="279"/>
      <c r="CZ618" s="279"/>
      <c r="DA618" s="279"/>
      <c r="DB618" s="279"/>
      <c r="DC618" s="279"/>
      <c r="DD618" s="279"/>
      <c r="DE618" s="279"/>
      <c r="DF618" s="279"/>
      <c r="DG618" s="279"/>
      <c r="DH618" s="279"/>
      <c r="DI618" s="279"/>
      <c r="DJ618" s="279"/>
      <c r="DK618" s="279"/>
      <c r="DL618" s="279"/>
      <c r="DM618" s="279"/>
      <c r="DN618" s="279"/>
      <c r="DO618" s="279"/>
      <c r="DP618" s="279"/>
      <c r="DQ618" s="279"/>
      <c r="DR618" s="279"/>
      <c r="DS618" s="279"/>
      <c r="DT618" s="279"/>
      <c r="DU618" s="279"/>
    </row>
    <row r="619" spans="39:125">
      <c r="AM619" s="288">
        <f t="shared" si="40"/>
        <v>0</v>
      </c>
      <c r="AN619" s="202" t="str">
        <f t="shared" si="39"/>
        <v>EMA--</v>
      </c>
      <c r="AO619" s="278"/>
      <c r="AP619" s="278"/>
      <c r="AQ619" s="278"/>
      <c r="AR619" s="278"/>
      <c r="AS619" s="278"/>
      <c r="AT619" s="278"/>
      <c r="AU619" s="278"/>
      <c r="AV619" s="278"/>
      <c r="AW619" s="278"/>
      <c r="AX619" s="278"/>
      <c r="AY619" s="278"/>
      <c r="AZ619" s="278"/>
      <c r="BA619" s="278"/>
      <c r="BB619" s="278"/>
      <c r="BC619" s="278"/>
      <c r="BD619" s="278"/>
      <c r="BE619" s="278"/>
      <c r="BF619" s="278"/>
      <c r="BG619" s="278"/>
      <c r="BH619" s="278"/>
      <c r="BI619" s="278"/>
      <c r="BJ619" s="278"/>
      <c r="BK619" s="278"/>
      <c r="BL619" s="278"/>
      <c r="BM619" s="278"/>
      <c r="BN619" s="278"/>
      <c r="BO619" s="278"/>
      <c r="BP619" s="278"/>
      <c r="BQ619" s="278"/>
      <c r="BR619" s="278"/>
      <c r="BS619" s="278"/>
      <c r="BT619" s="278"/>
      <c r="BU619" s="278"/>
      <c r="BV619" s="278"/>
      <c r="BW619" s="278"/>
      <c r="BX619" s="278"/>
      <c r="BY619" s="278"/>
      <c r="BZ619" s="278"/>
      <c r="CA619" s="278"/>
      <c r="CB619" s="278"/>
      <c r="CC619" s="278"/>
      <c r="CD619" s="278"/>
      <c r="CE619" s="278"/>
      <c r="CF619" s="278"/>
      <c r="CG619" s="278"/>
      <c r="CH619" s="278"/>
      <c r="CI619" s="278"/>
      <c r="CJ619" s="278"/>
      <c r="CK619" s="278"/>
      <c r="CL619" s="279"/>
      <c r="CM619" s="279"/>
      <c r="CN619" s="279"/>
      <c r="CO619" s="279"/>
      <c r="CP619" s="279"/>
      <c r="CQ619" s="279"/>
      <c r="CR619" s="279"/>
      <c r="CS619" s="279"/>
      <c r="CT619" s="279"/>
      <c r="CU619" s="279"/>
      <c r="CV619" s="279"/>
      <c r="CW619" s="279"/>
      <c r="CX619" s="279"/>
      <c r="CY619" s="279"/>
      <c r="CZ619" s="279"/>
      <c r="DA619" s="279"/>
      <c r="DB619" s="279"/>
      <c r="DC619" s="279"/>
      <c r="DD619" s="279"/>
      <c r="DE619" s="279"/>
      <c r="DF619" s="279"/>
      <c r="DG619" s="279"/>
      <c r="DH619" s="279"/>
      <c r="DI619" s="279"/>
      <c r="DJ619" s="279"/>
      <c r="DK619" s="279"/>
      <c r="DL619" s="279"/>
      <c r="DM619" s="279"/>
      <c r="DN619" s="279"/>
      <c r="DO619" s="279"/>
      <c r="DP619" s="279"/>
      <c r="DQ619" s="279"/>
      <c r="DR619" s="279"/>
      <c r="DS619" s="279"/>
      <c r="DT619" s="279"/>
      <c r="DU619" s="279"/>
    </row>
    <row r="620" spans="39:125">
      <c r="AM620" s="288">
        <f t="shared" si="40"/>
        <v>0</v>
      </c>
      <c r="AN620" s="202" t="str">
        <f t="shared" si="39"/>
        <v>EMA--</v>
      </c>
      <c r="AO620" s="278"/>
      <c r="AP620" s="278"/>
      <c r="AQ620" s="278"/>
      <c r="AR620" s="278"/>
      <c r="AS620" s="278"/>
      <c r="AT620" s="278"/>
      <c r="AU620" s="278"/>
      <c r="AV620" s="278"/>
      <c r="AW620" s="278"/>
      <c r="AX620" s="278"/>
      <c r="AY620" s="278"/>
      <c r="AZ620" s="278"/>
      <c r="BA620" s="278"/>
      <c r="BB620" s="278"/>
      <c r="BC620" s="278"/>
      <c r="BD620" s="278"/>
      <c r="BE620" s="278"/>
      <c r="BF620" s="278"/>
      <c r="BG620" s="278"/>
      <c r="BH620" s="278"/>
      <c r="BI620" s="278"/>
      <c r="BJ620" s="278"/>
      <c r="BK620" s="278"/>
      <c r="BL620" s="278"/>
      <c r="BM620" s="278"/>
      <c r="BN620" s="278"/>
      <c r="BO620" s="278"/>
      <c r="BP620" s="278"/>
      <c r="BQ620" s="278"/>
      <c r="BR620" s="278"/>
      <c r="BS620" s="278"/>
      <c r="BT620" s="278"/>
      <c r="BU620" s="278"/>
      <c r="BV620" s="278"/>
      <c r="BW620" s="278"/>
      <c r="BX620" s="278"/>
      <c r="BY620" s="278"/>
      <c r="BZ620" s="278"/>
      <c r="CA620" s="278"/>
      <c r="CB620" s="278"/>
      <c r="CC620" s="278"/>
      <c r="CD620" s="278"/>
      <c r="CE620" s="278"/>
      <c r="CF620" s="278"/>
      <c r="CG620" s="278"/>
      <c r="CH620" s="278"/>
      <c r="CI620" s="278"/>
      <c r="CJ620" s="278"/>
      <c r="CK620" s="278"/>
      <c r="CL620" s="279"/>
      <c r="CM620" s="279"/>
      <c r="CN620" s="279"/>
      <c r="CO620" s="279"/>
      <c r="CP620" s="279"/>
      <c r="CQ620" s="279"/>
      <c r="CR620" s="279"/>
      <c r="CS620" s="279"/>
      <c r="CT620" s="279"/>
      <c r="CU620" s="279"/>
      <c r="CV620" s="279"/>
      <c r="CW620" s="279"/>
      <c r="CX620" s="279"/>
      <c r="CY620" s="279"/>
      <c r="CZ620" s="279"/>
      <c r="DA620" s="279"/>
      <c r="DB620" s="279"/>
      <c r="DC620" s="279"/>
      <c r="DD620" s="279"/>
      <c r="DE620" s="279"/>
      <c r="DF620" s="279"/>
      <c r="DG620" s="279"/>
      <c r="DH620" s="279"/>
      <c r="DI620" s="279"/>
      <c r="DJ620" s="279"/>
      <c r="DK620" s="279"/>
      <c r="DL620" s="279"/>
      <c r="DM620" s="279"/>
      <c r="DN620" s="279"/>
      <c r="DO620" s="279"/>
      <c r="DP620" s="279"/>
      <c r="DQ620" s="279"/>
      <c r="DR620" s="279"/>
      <c r="DS620" s="279"/>
      <c r="DT620" s="279"/>
      <c r="DU620" s="279"/>
    </row>
    <row r="621" spans="39:125">
      <c r="AM621" s="288">
        <f t="shared" si="40"/>
        <v>0</v>
      </c>
      <c r="AN621" s="202" t="str">
        <f t="shared" si="39"/>
        <v>EMA--</v>
      </c>
      <c r="AO621" s="278"/>
      <c r="AP621" s="278"/>
      <c r="AQ621" s="278"/>
      <c r="AR621" s="278"/>
      <c r="AS621" s="278"/>
      <c r="AT621" s="278"/>
      <c r="AU621" s="278"/>
      <c r="AV621" s="278"/>
      <c r="AW621" s="278"/>
      <c r="AX621" s="278"/>
      <c r="AY621" s="278"/>
      <c r="AZ621" s="278"/>
      <c r="BA621" s="278"/>
      <c r="BB621" s="278"/>
      <c r="BC621" s="278"/>
      <c r="BD621" s="278"/>
      <c r="BE621" s="278"/>
      <c r="BF621" s="278"/>
      <c r="BG621" s="278"/>
      <c r="BH621" s="278"/>
      <c r="BI621" s="278"/>
      <c r="BJ621" s="278"/>
      <c r="BK621" s="278"/>
      <c r="BL621" s="278"/>
      <c r="BM621" s="278"/>
      <c r="BN621" s="278"/>
      <c r="BO621" s="278"/>
      <c r="BP621" s="278"/>
      <c r="BQ621" s="278"/>
      <c r="BR621" s="278"/>
      <c r="BS621" s="278"/>
      <c r="BT621" s="278"/>
      <c r="BU621" s="278"/>
      <c r="BV621" s="278"/>
      <c r="BW621" s="278"/>
      <c r="BX621" s="278"/>
      <c r="BY621" s="278"/>
      <c r="BZ621" s="278"/>
      <c r="CA621" s="278"/>
      <c r="CB621" s="278"/>
      <c r="CC621" s="278"/>
      <c r="CD621" s="278"/>
      <c r="CE621" s="278"/>
      <c r="CF621" s="278"/>
      <c r="CG621" s="278"/>
      <c r="CH621" s="278"/>
      <c r="CI621" s="278"/>
      <c r="CJ621" s="278"/>
      <c r="CK621" s="278"/>
      <c r="CL621" s="279"/>
      <c r="CM621" s="279"/>
      <c r="CN621" s="279"/>
      <c r="CO621" s="279"/>
      <c r="CP621" s="279"/>
      <c r="CQ621" s="279"/>
      <c r="CR621" s="279"/>
      <c r="CS621" s="279"/>
      <c r="CT621" s="279"/>
      <c r="CU621" s="279"/>
      <c r="CV621" s="279"/>
      <c r="CW621" s="279"/>
      <c r="CX621" s="279"/>
      <c r="CY621" s="279"/>
      <c r="CZ621" s="279"/>
      <c r="DA621" s="279"/>
      <c r="DB621" s="279"/>
      <c r="DC621" s="279"/>
      <c r="DD621" s="279"/>
      <c r="DE621" s="279"/>
      <c r="DF621" s="279"/>
      <c r="DG621" s="279"/>
      <c r="DH621" s="279"/>
      <c r="DI621" s="279"/>
      <c r="DJ621" s="279"/>
      <c r="DK621" s="279"/>
      <c r="DL621" s="279"/>
      <c r="DM621" s="279"/>
      <c r="DN621" s="279"/>
      <c r="DO621" s="279"/>
      <c r="DP621" s="279"/>
      <c r="DQ621" s="279"/>
      <c r="DR621" s="279"/>
      <c r="DS621" s="279"/>
      <c r="DT621" s="279"/>
      <c r="DU621" s="279"/>
    </row>
    <row r="622" spans="39:125">
      <c r="AM622" s="288">
        <f t="shared" si="40"/>
        <v>0</v>
      </c>
      <c r="AN622" s="202" t="str">
        <f t="shared" si="39"/>
        <v>EMA--</v>
      </c>
      <c r="AO622" s="278"/>
      <c r="AP622" s="278"/>
      <c r="AQ622" s="278"/>
      <c r="AR622" s="278"/>
      <c r="AS622" s="278"/>
      <c r="AT622" s="278"/>
      <c r="AU622" s="278"/>
      <c r="AV622" s="278"/>
      <c r="AW622" s="278"/>
      <c r="AX622" s="278"/>
      <c r="AY622" s="278"/>
      <c r="AZ622" s="278"/>
      <c r="BA622" s="278"/>
      <c r="BB622" s="278"/>
      <c r="BC622" s="278"/>
      <c r="BD622" s="278"/>
      <c r="BE622" s="278"/>
      <c r="BF622" s="278"/>
      <c r="BG622" s="278"/>
      <c r="BH622" s="278"/>
      <c r="BI622" s="278"/>
      <c r="BJ622" s="278"/>
      <c r="BK622" s="278"/>
      <c r="BL622" s="278"/>
      <c r="BM622" s="278"/>
      <c r="BN622" s="278"/>
      <c r="BO622" s="278"/>
      <c r="BP622" s="278"/>
      <c r="BQ622" s="278"/>
      <c r="BR622" s="278"/>
      <c r="BS622" s="278"/>
      <c r="BT622" s="278"/>
      <c r="BU622" s="278"/>
      <c r="BV622" s="278"/>
      <c r="BW622" s="278"/>
      <c r="BX622" s="278"/>
      <c r="BY622" s="278"/>
      <c r="BZ622" s="278"/>
      <c r="CA622" s="278"/>
      <c r="CB622" s="278"/>
      <c r="CC622" s="278"/>
      <c r="CD622" s="278"/>
      <c r="CE622" s="278"/>
      <c r="CF622" s="278"/>
      <c r="CG622" s="278"/>
      <c r="CH622" s="278"/>
      <c r="CI622" s="278"/>
      <c r="CJ622" s="278"/>
      <c r="CK622" s="278"/>
      <c r="CL622" s="279"/>
      <c r="CM622" s="279"/>
      <c r="CN622" s="279"/>
      <c r="CO622" s="279"/>
      <c r="CP622" s="279"/>
      <c r="CQ622" s="279"/>
      <c r="CR622" s="279"/>
      <c r="CS622" s="279"/>
      <c r="CT622" s="279"/>
      <c r="CU622" s="279"/>
      <c r="CV622" s="279"/>
      <c r="CW622" s="279"/>
      <c r="CX622" s="279"/>
      <c r="CY622" s="279"/>
      <c r="CZ622" s="279"/>
      <c r="DA622" s="279"/>
      <c r="DB622" s="279"/>
      <c r="DC622" s="279"/>
      <c r="DD622" s="279"/>
      <c r="DE622" s="279"/>
      <c r="DF622" s="279"/>
      <c r="DG622" s="279"/>
      <c r="DH622" s="279"/>
      <c r="DI622" s="279"/>
      <c r="DJ622" s="279"/>
      <c r="DK622" s="279"/>
      <c r="DL622" s="279"/>
      <c r="DM622" s="279"/>
      <c r="DN622" s="279"/>
      <c r="DO622" s="279"/>
      <c r="DP622" s="279"/>
      <c r="DQ622" s="279"/>
      <c r="DR622" s="279"/>
      <c r="DS622" s="279"/>
      <c r="DT622" s="279"/>
      <c r="DU622" s="279"/>
    </row>
    <row r="623" spans="39:125">
      <c r="AM623" s="288">
        <f t="shared" si="40"/>
        <v>0</v>
      </c>
      <c r="AN623" s="202" t="str">
        <f t="shared" si="39"/>
        <v>EMA--</v>
      </c>
      <c r="AO623" s="278"/>
      <c r="AP623" s="278"/>
      <c r="AQ623" s="278"/>
      <c r="AR623" s="278"/>
      <c r="AS623" s="278"/>
      <c r="AT623" s="278"/>
      <c r="AU623" s="278"/>
      <c r="AV623" s="278"/>
      <c r="AW623" s="278"/>
      <c r="AX623" s="278"/>
      <c r="AY623" s="278"/>
      <c r="AZ623" s="278"/>
      <c r="BA623" s="278"/>
      <c r="BB623" s="278"/>
      <c r="BC623" s="278"/>
      <c r="BD623" s="278"/>
      <c r="BE623" s="278"/>
      <c r="BF623" s="278"/>
      <c r="BG623" s="278"/>
      <c r="BH623" s="278"/>
      <c r="BI623" s="278"/>
      <c r="BJ623" s="278"/>
      <c r="BK623" s="278"/>
      <c r="BL623" s="278"/>
      <c r="BM623" s="278"/>
      <c r="BN623" s="278"/>
      <c r="BO623" s="278"/>
      <c r="BP623" s="278"/>
      <c r="BQ623" s="278"/>
      <c r="BR623" s="278"/>
      <c r="BS623" s="278"/>
      <c r="BT623" s="278"/>
      <c r="BU623" s="278"/>
      <c r="BV623" s="278"/>
      <c r="BW623" s="278"/>
      <c r="BX623" s="278"/>
      <c r="BY623" s="278"/>
      <c r="BZ623" s="278"/>
      <c r="CA623" s="278"/>
      <c r="CB623" s="278"/>
      <c r="CC623" s="278"/>
      <c r="CD623" s="278"/>
      <c r="CE623" s="278"/>
      <c r="CF623" s="278"/>
      <c r="CG623" s="278"/>
      <c r="CH623" s="278"/>
      <c r="CI623" s="278"/>
      <c r="CJ623" s="278"/>
      <c r="CK623" s="278"/>
      <c r="CL623" s="279"/>
      <c r="CM623" s="279"/>
      <c r="CN623" s="279"/>
      <c r="CO623" s="279"/>
      <c r="CP623" s="279"/>
      <c r="CQ623" s="279"/>
      <c r="CR623" s="279"/>
      <c r="CS623" s="279"/>
      <c r="CT623" s="279"/>
      <c r="CU623" s="279"/>
      <c r="CV623" s="279"/>
      <c r="CW623" s="279"/>
      <c r="CX623" s="279"/>
      <c r="CY623" s="279"/>
      <c r="CZ623" s="279"/>
      <c r="DA623" s="279"/>
      <c r="DB623" s="279"/>
      <c r="DC623" s="279"/>
      <c r="DD623" s="279"/>
      <c r="DE623" s="279"/>
      <c r="DF623" s="279"/>
      <c r="DG623" s="279"/>
      <c r="DH623" s="279"/>
      <c r="DI623" s="279"/>
      <c r="DJ623" s="279"/>
      <c r="DK623" s="279"/>
      <c r="DL623" s="279"/>
      <c r="DM623" s="279"/>
      <c r="DN623" s="279"/>
      <c r="DO623" s="279"/>
      <c r="DP623" s="279"/>
      <c r="DQ623" s="279"/>
      <c r="DR623" s="279"/>
      <c r="DS623" s="279"/>
      <c r="DT623" s="279"/>
      <c r="DU623" s="279"/>
    </row>
    <row r="624" spans="39:125">
      <c r="AM624" s="288">
        <f t="shared" si="40"/>
        <v>0</v>
      </c>
      <c r="AN624" s="202" t="str">
        <f t="shared" si="39"/>
        <v>EMA--</v>
      </c>
      <c r="AO624" s="278"/>
      <c r="AP624" s="278"/>
      <c r="AQ624" s="278"/>
      <c r="AR624" s="278"/>
      <c r="AS624" s="278"/>
      <c r="AT624" s="278"/>
      <c r="AU624" s="278"/>
      <c r="AV624" s="278"/>
      <c r="AW624" s="278"/>
      <c r="AX624" s="278"/>
      <c r="AY624" s="278"/>
      <c r="AZ624" s="278"/>
      <c r="BA624" s="278"/>
      <c r="BB624" s="278"/>
      <c r="BC624" s="278"/>
      <c r="BD624" s="278"/>
      <c r="BE624" s="278"/>
      <c r="BF624" s="278"/>
      <c r="BG624" s="278"/>
      <c r="BH624" s="278"/>
      <c r="BI624" s="278"/>
      <c r="BJ624" s="278"/>
      <c r="BK624" s="278"/>
      <c r="BL624" s="278"/>
      <c r="BM624" s="278"/>
      <c r="BN624" s="278"/>
      <c r="BO624" s="278"/>
      <c r="BP624" s="278"/>
      <c r="BQ624" s="278"/>
      <c r="BR624" s="278"/>
      <c r="BS624" s="278"/>
      <c r="BT624" s="278"/>
      <c r="BU624" s="278"/>
      <c r="BV624" s="278"/>
      <c r="BW624" s="278"/>
      <c r="BX624" s="278"/>
      <c r="BY624" s="278"/>
      <c r="BZ624" s="278"/>
      <c r="CA624" s="278"/>
      <c r="CB624" s="278"/>
      <c r="CC624" s="278"/>
      <c r="CD624" s="278"/>
      <c r="CE624" s="278"/>
      <c r="CF624" s="278"/>
      <c r="CG624" s="278"/>
      <c r="CH624" s="278"/>
      <c r="CI624" s="278"/>
      <c r="CJ624" s="278"/>
      <c r="CK624" s="278"/>
      <c r="CL624" s="279"/>
      <c r="CM624" s="279"/>
      <c r="CN624" s="279"/>
      <c r="CO624" s="279"/>
      <c r="CP624" s="279"/>
      <c r="CQ624" s="279"/>
      <c r="CR624" s="279"/>
      <c r="CS624" s="279"/>
      <c r="CT624" s="279"/>
      <c r="CU624" s="279"/>
      <c r="CV624" s="279"/>
      <c r="CW624" s="279"/>
      <c r="CX624" s="279"/>
      <c r="CY624" s="279"/>
      <c r="CZ624" s="279"/>
      <c r="DA624" s="279"/>
      <c r="DB624" s="279"/>
      <c r="DC624" s="279"/>
      <c r="DD624" s="279"/>
      <c r="DE624" s="279"/>
      <c r="DF624" s="279"/>
      <c r="DG624" s="279"/>
      <c r="DH624" s="279"/>
      <c r="DI624" s="279"/>
      <c r="DJ624" s="279"/>
      <c r="DK624" s="279"/>
      <c r="DL624" s="279"/>
      <c r="DM624" s="279"/>
      <c r="DN624" s="279"/>
      <c r="DO624" s="279"/>
      <c r="DP624" s="279"/>
      <c r="DQ624" s="279"/>
      <c r="DR624" s="279"/>
      <c r="DS624" s="279"/>
      <c r="DT624" s="279"/>
      <c r="DU624" s="279"/>
    </row>
    <row r="625" spans="39:125">
      <c r="AM625" s="288">
        <f t="shared" si="40"/>
        <v>0</v>
      </c>
      <c r="AN625" s="202" t="str">
        <f t="shared" si="39"/>
        <v>EMA--</v>
      </c>
      <c r="AO625" s="278"/>
      <c r="AP625" s="278"/>
      <c r="AQ625" s="278"/>
      <c r="AR625" s="278"/>
      <c r="AS625" s="278"/>
      <c r="AT625" s="278"/>
      <c r="AU625" s="278"/>
      <c r="AV625" s="278"/>
      <c r="AW625" s="278"/>
      <c r="AX625" s="278"/>
      <c r="AY625" s="278"/>
      <c r="AZ625" s="278"/>
      <c r="BA625" s="278"/>
      <c r="BB625" s="278"/>
      <c r="BC625" s="278"/>
      <c r="BD625" s="278"/>
      <c r="BE625" s="278"/>
      <c r="BF625" s="278"/>
      <c r="BG625" s="278"/>
      <c r="BH625" s="278"/>
      <c r="BI625" s="278"/>
      <c r="BJ625" s="278"/>
      <c r="BK625" s="278"/>
      <c r="BL625" s="278"/>
      <c r="BM625" s="278"/>
      <c r="BN625" s="278"/>
      <c r="BO625" s="278"/>
      <c r="BP625" s="278"/>
      <c r="BQ625" s="278"/>
      <c r="BR625" s="278"/>
      <c r="BS625" s="278"/>
      <c r="BT625" s="278"/>
      <c r="BU625" s="278"/>
      <c r="BV625" s="278"/>
      <c r="BW625" s="278"/>
      <c r="BX625" s="278"/>
      <c r="BY625" s="278"/>
      <c r="BZ625" s="278"/>
      <c r="CA625" s="278"/>
      <c r="CB625" s="278"/>
      <c r="CC625" s="278"/>
      <c r="CD625" s="278"/>
      <c r="CE625" s="278"/>
      <c r="CF625" s="278"/>
      <c r="CG625" s="278"/>
      <c r="CH625" s="278"/>
      <c r="CI625" s="278"/>
      <c r="CJ625" s="278"/>
      <c r="CK625" s="278"/>
      <c r="CL625" s="279"/>
      <c r="CM625" s="279"/>
      <c r="CN625" s="279"/>
      <c r="CO625" s="279"/>
      <c r="CP625" s="279"/>
      <c r="CQ625" s="279"/>
      <c r="CR625" s="279"/>
      <c r="CS625" s="279"/>
      <c r="CT625" s="279"/>
      <c r="CU625" s="279"/>
      <c r="CV625" s="279"/>
      <c r="CW625" s="279"/>
      <c r="CX625" s="279"/>
      <c r="CY625" s="279"/>
      <c r="CZ625" s="279"/>
      <c r="DA625" s="279"/>
      <c r="DB625" s="279"/>
      <c r="DC625" s="279"/>
      <c r="DD625" s="279"/>
      <c r="DE625" s="279"/>
      <c r="DF625" s="279"/>
      <c r="DG625" s="279"/>
      <c r="DH625" s="279"/>
      <c r="DI625" s="279"/>
      <c r="DJ625" s="279"/>
      <c r="DK625" s="279"/>
      <c r="DL625" s="279"/>
      <c r="DM625" s="279"/>
      <c r="DN625" s="279"/>
      <c r="DO625" s="279"/>
      <c r="DP625" s="279"/>
      <c r="DQ625" s="279"/>
      <c r="DR625" s="279"/>
      <c r="DS625" s="279"/>
      <c r="DT625" s="279"/>
      <c r="DU625" s="279"/>
    </row>
    <row r="626" spans="39:125">
      <c r="AM626" s="288">
        <f t="shared" si="40"/>
        <v>0</v>
      </c>
      <c r="AN626" s="202" t="str">
        <f t="shared" si="39"/>
        <v>EMA--</v>
      </c>
      <c r="AO626" s="278"/>
      <c r="AP626" s="278"/>
      <c r="AQ626" s="278"/>
      <c r="AR626" s="278"/>
      <c r="AS626" s="278"/>
      <c r="AT626" s="278"/>
      <c r="AU626" s="278"/>
      <c r="AV626" s="278"/>
      <c r="AW626" s="278"/>
      <c r="AX626" s="278"/>
      <c r="AY626" s="278"/>
      <c r="AZ626" s="278"/>
      <c r="BA626" s="278"/>
      <c r="BB626" s="278"/>
      <c r="BC626" s="278"/>
      <c r="BD626" s="278"/>
      <c r="BE626" s="278"/>
      <c r="BF626" s="278"/>
      <c r="BG626" s="278"/>
      <c r="BH626" s="278"/>
      <c r="BI626" s="278"/>
      <c r="BJ626" s="278"/>
      <c r="BK626" s="278"/>
      <c r="BL626" s="278"/>
      <c r="BM626" s="278"/>
      <c r="BN626" s="278"/>
      <c r="BO626" s="278"/>
      <c r="BP626" s="278"/>
      <c r="BQ626" s="278"/>
      <c r="BR626" s="278"/>
      <c r="BS626" s="278"/>
      <c r="BT626" s="278"/>
      <c r="BU626" s="278"/>
      <c r="BV626" s="278"/>
      <c r="BW626" s="278"/>
      <c r="BX626" s="278"/>
      <c r="BY626" s="278"/>
      <c r="BZ626" s="278"/>
      <c r="CA626" s="278"/>
      <c r="CB626" s="278"/>
      <c r="CC626" s="278"/>
      <c r="CD626" s="278"/>
      <c r="CE626" s="278"/>
      <c r="CF626" s="278"/>
      <c r="CG626" s="278"/>
      <c r="CH626" s="278"/>
      <c r="CI626" s="278"/>
      <c r="CJ626" s="278"/>
      <c r="CK626" s="278"/>
      <c r="CL626" s="279"/>
      <c r="CM626" s="279"/>
      <c r="CN626" s="279"/>
      <c r="CO626" s="279"/>
      <c r="CP626" s="279"/>
      <c r="CQ626" s="279"/>
      <c r="CR626" s="279"/>
      <c r="CS626" s="279"/>
      <c r="CT626" s="279"/>
      <c r="CU626" s="279"/>
      <c r="CV626" s="279"/>
      <c r="CW626" s="279"/>
      <c r="CX626" s="279"/>
      <c r="CY626" s="279"/>
      <c r="CZ626" s="279"/>
      <c r="DA626" s="279"/>
      <c r="DB626" s="279"/>
      <c r="DC626" s="279"/>
      <c r="DD626" s="279"/>
      <c r="DE626" s="279"/>
      <c r="DF626" s="279"/>
      <c r="DG626" s="279"/>
      <c r="DH626" s="279"/>
      <c r="DI626" s="279"/>
      <c r="DJ626" s="279"/>
      <c r="DK626" s="279"/>
      <c r="DL626" s="279"/>
      <c r="DM626" s="279"/>
      <c r="DN626" s="279"/>
      <c r="DO626" s="279"/>
      <c r="DP626" s="279"/>
      <c r="DQ626" s="279"/>
      <c r="DR626" s="279"/>
      <c r="DS626" s="279"/>
      <c r="DT626" s="279"/>
      <c r="DU626" s="279"/>
    </row>
    <row r="627" spans="39:125">
      <c r="AM627" s="288">
        <f t="shared" si="40"/>
        <v>0</v>
      </c>
      <c r="AN627" s="202" t="str">
        <f t="shared" si="39"/>
        <v>EMA--</v>
      </c>
      <c r="AO627" s="278"/>
      <c r="AP627" s="278"/>
      <c r="AQ627" s="278"/>
      <c r="AR627" s="278"/>
      <c r="AS627" s="278"/>
      <c r="AT627" s="278"/>
      <c r="AU627" s="278"/>
      <c r="AV627" s="278"/>
      <c r="AW627" s="278"/>
      <c r="AX627" s="278"/>
      <c r="AY627" s="278"/>
      <c r="AZ627" s="278"/>
      <c r="BA627" s="278"/>
      <c r="BB627" s="278"/>
      <c r="BC627" s="278"/>
      <c r="BD627" s="278"/>
      <c r="BE627" s="278"/>
      <c r="BF627" s="278"/>
      <c r="BG627" s="278"/>
      <c r="BH627" s="278"/>
      <c r="BI627" s="278"/>
      <c r="BJ627" s="278"/>
      <c r="BK627" s="278"/>
      <c r="BL627" s="278"/>
      <c r="BM627" s="278"/>
      <c r="BN627" s="278"/>
      <c r="BO627" s="278"/>
      <c r="BP627" s="278"/>
      <c r="BQ627" s="278"/>
      <c r="BR627" s="278"/>
      <c r="BS627" s="278"/>
      <c r="BT627" s="278"/>
      <c r="BU627" s="278"/>
      <c r="BV627" s="278"/>
      <c r="BW627" s="278"/>
      <c r="BX627" s="278"/>
      <c r="BY627" s="278"/>
      <c r="BZ627" s="278"/>
      <c r="CA627" s="278"/>
      <c r="CB627" s="278"/>
      <c r="CC627" s="278"/>
      <c r="CD627" s="278"/>
      <c r="CE627" s="278"/>
      <c r="CF627" s="278"/>
      <c r="CG627" s="278"/>
      <c r="CH627" s="278"/>
      <c r="CI627" s="278"/>
      <c r="CJ627" s="278"/>
      <c r="CK627" s="278"/>
      <c r="CL627" s="279"/>
      <c r="CM627" s="279"/>
      <c r="CN627" s="279"/>
      <c r="CO627" s="279"/>
      <c r="CP627" s="279"/>
      <c r="CQ627" s="279"/>
      <c r="CR627" s="279"/>
      <c r="CS627" s="279"/>
      <c r="CT627" s="279"/>
      <c r="CU627" s="279"/>
      <c r="CV627" s="279"/>
      <c r="CW627" s="279"/>
      <c r="CX627" s="279"/>
      <c r="CY627" s="279"/>
      <c r="CZ627" s="279"/>
      <c r="DA627" s="279"/>
      <c r="DB627" s="279"/>
      <c r="DC627" s="279"/>
      <c r="DD627" s="279"/>
      <c r="DE627" s="279"/>
      <c r="DF627" s="279"/>
      <c r="DG627" s="279"/>
      <c r="DH627" s="279"/>
      <c r="DI627" s="279"/>
      <c r="DJ627" s="279"/>
      <c r="DK627" s="279"/>
      <c r="DL627" s="279"/>
      <c r="DM627" s="279"/>
      <c r="DN627" s="279"/>
      <c r="DO627" s="279"/>
      <c r="DP627" s="279"/>
      <c r="DQ627" s="279"/>
      <c r="DR627" s="279"/>
      <c r="DS627" s="279"/>
      <c r="DT627" s="279"/>
      <c r="DU627" s="279"/>
    </row>
    <row r="628" spans="39:125">
      <c r="AM628" s="288">
        <f t="shared" si="40"/>
        <v>0</v>
      </c>
      <c r="AN628" s="202" t="str">
        <f t="shared" si="39"/>
        <v>EMA--</v>
      </c>
      <c r="AO628" s="278"/>
      <c r="AP628" s="278"/>
      <c r="AQ628" s="278"/>
      <c r="AR628" s="278"/>
      <c r="AS628" s="278"/>
      <c r="AT628" s="278"/>
      <c r="AU628" s="278"/>
      <c r="AV628" s="278"/>
      <c r="AW628" s="278"/>
      <c r="AX628" s="278"/>
      <c r="AY628" s="278"/>
      <c r="AZ628" s="278"/>
      <c r="BA628" s="278"/>
      <c r="BB628" s="278"/>
      <c r="BC628" s="278"/>
      <c r="BD628" s="278"/>
      <c r="BE628" s="278"/>
      <c r="BF628" s="278"/>
      <c r="BG628" s="278"/>
      <c r="BH628" s="278"/>
      <c r="BI628" s="278"/>
      <c r="BJ628" s="278"/>
      <c r="BK628" s="278"/>
      <c r="BL628" s="278"/>
      <c r="BM628" s="278"/>
      <c r="BN628" s="278"/>
      <c r="BO628" s="278"/>
      <c r="BP628" s="278"/>
      <c r="BQ628" s="278"/>
      <c r="BR628" s="278"/>
      <c r="BS628" s="278"/>
      <c r="BT628" s="278"/>
      <c r="BU628" s="278"/>
      <c r="BV628" s="278"/>
      <c r="BW628" s="278"/>
      <c r="BX628" s="278"/>
      <c r="BY628" s="278"/>
      <c r="BZ628" s="278"/>
      <c r="CA628" s="278"/>
      <c r="CB628" s="278"/>
      <c r="CC628" s="278"/>
      <c r="CD628" s="278"/>
      <c r="CE628" s="278"/>
      <c r="CF628" s="278"/>
      <c r="CG628" s="278"/>
      <c r="CH628" s="278"/>
      <c r="CI628" s="278"/>
      <c r="CJ628" s="278"/>
      <c r="CK628" s="278"/>
      <c r="CL628" s="279"/>
      <c r="CM628" s="279"/>
      <c r="CN628" s="279"/>
      <c r="CO628" s="279"/>
      <c r="CP628" s="279"/>
      <c r="CQ628" s="279"/>
      <c r="CR628" s="279"/>
      <c r="CS628" s="279"/>
      <c r="CT628" s="279"/>
      <c r="CU628" s="279"/>
      <c r="CV628" s="279"/>
      <c r="CW628" s="279"/>
      <c r="CX628" s="279"/>
      <c r="CY628" s="279"/>
      <c r="CZ628" s="279"/>
      <c r="DA628" s="279"/>
      <c r="DB628" s="279"/>
      <c r="DC628" s="279"/>
      <c r="DD628" s="279"/>
      <c r="DE628" s="279"/>
      <c r="DF628" s="279"/>
      <c r="DG628" s="279"/>
      <c r="DH628" s="279"/>
      <c r="DI628" s="279"/>
      <c r="DJ628" s="279"/>
      <c r="DK628" s="279"/>
      <c r="DL628" s="279"/>
      <c r="DM628" s="279"/>
      <c r="DN628" s="279"/>
      <c r="DO628" s="279"/>
      <c r="DP628" s="279"/>
      <c r="DQ628" s="279"/>
      <c r="DR628" s="279"/>
      <c r="DS628" s="279"/>
      <c r="DT628" s="279"/>
      <c r="DU628" s="279"/>
    </row>
    <row r="629" spans="39:125">
      <c r="AM629" s="288">
        <f t="shared" si="40"/>
        <v>0</v>
      </c>
      <c r="AN629" s="202" t="str">
        <f t="shared" si="39"/>
        <v>EMA--</v>
      </c>
      <c r="AO629" s="278"/>
      <c r="AP629" s="278"/>
      <c r="AQ629" s="278"/>
      <c r="AR629" s="278"/>
      <c r="AS629" s="278"/>
      <c r="AT629" s="278"/>
      <c r="AU629" s="278"/>
      <c r="AV629" s="278"/>
      <c r="AW629" s="278"/>
      <c r="AX629" s="278"/>
      <c r="AY629" s="278"/>
      <c r="AZ629" s="278"/>
      <c r="BA629" s="278"/>
      <c r="BB629" s="278"/>
      <c r="BC629" s="278"/>
      <c r="BD629" s="278"/>
      <c r="BE629" s="278"/>
      <c r="BF629" s="278"/>
      <c r="BG629" s="278"/>
      <c r="BH629" s="278"/>
      <c r="BI629" s="278"/>
      <c r="BJ629" s="278"/>
      <c r="BK629" s="278"/>
      <c r="BL629" s="278"/>
      <c r="BM629" s="278"/>
      <c r="BN629" s="278"/>
      <c r="BO629" s="278"/>
      <c r="BP629" s="278"/>
      <c r="BQ629" s="278"/>
      <c r="BR629" s="278"/>
      <c r="BS629" s="278"/>
      <c r="BT629" s="278"/>
      <c r="BU629" s="278"/>
      <c r="BV629" s="278"/>
      <c r="BW629" s="278"/>
      <c r="BX629" s="278"/>
      <c r="BY629" s="278"/>
      <c r="BZ629" s="278"/>
      <c r="CA629" s="278"/>
      <c r="CB629" s="278"/>
      <c r="CC629" s="278"/>
      <c r="CD629" s="278"/>
      <c r="CE629" s="278"/>
      <c r="CF629" s="278"/>
      <c r="CG629" s="278"/>
      <c r="CH629" s="278"/>
      <c r="CI629" s="278"/>
      <c r="CJ629" s="278"/>
      <c r="CK629" s="278"/>
      <c r="CL629" s="279"/>
      <c r="CM629" s="279"/>
      <c r="CN629" s="279"/>
      <c r="CO629" s="279"/>
      <c r="CP629" s="279"/>
      <c r="CQ629" s="279"/>
      <c r="CR629" s="279"/>
      <c r="CS629" s="279"/>
      <c r="CT629" s="279"/>
      <c r="CU629" s="279"/>
      <c r="CV629" s="279"/>
      <c r="CW629" s="279"/>
      <c r="CX629" s="279"/>
      <c r="CY629" s="279"/>
      <c r="CZ629" s="279"/>
      <c r="DA629" s="279"/>
      <c r="DB629" s="279"/>
      <c r="DC629" s="279"/>
      <c r="DD629" s="279"/>
      <c r="DE629" s="279"/>
      <c r="DF629" s="279"/>
      <c r="DG629" s="279"/>
      <c r="DH629" s="279"/>
      <c r="DI629" s="279"/>
      <c r="DJ629" s="279"/>
      <c r="DK629" s="279"/>
      <c r="DL629" s="279"/>
      <c r="DM629" s="279"/>
      <c r="DN629" s="279"/>
      <c r="DO629" s="279"/>
      <c r="DP629" s="279"/>
      <c r="DQ629" s="279"/>
      <c r="DR629" s="279"/>
      <c r="DS629" s="279"/>
      <c r="DT629" s="279"/>
      <c r="DU629" s="279"/>
    </row>
    <row r="630" spans="39:125">
      <c r="AM630" s="288">
        <f t="shared" si="40"/>
        <v>0</v>
      </c>
      <c r="AN630" s="202" t="str">
        <f t="shared" si="39"/>
        <v>EMA--</v>
      </c>
      <c r="AO630" s="278"/>
      <c r="AP630" s="278"/>
      <c r="AQ630" s="278"/>
      <c r="AR630" s="278"/>
      <c r="AS630" s="278"/>
      <c r="AT630" s="278"/>
      <c r="AU630" s="278"/>
      <c r="AV630" s="278"/>
      <c r="AW630" s="278"/>
      <c r="AX630" s="278"/>
      <c r="AY630" s="278"/>
      <c r="AZ630" s="278"/>
      <c r="BA630" s="278"/>
      <c r="BB630" s="278"/>
      <c r="BC630" s="278"/>
      <c r="BD630" s="278"/>
      <c r="BE630" s="278"/>
      <c r="BF630" s="278"/>
      <c r="BG630" s="278"/>
      <c r="BH630" s="278"/>
      <c r="BI630" s="278"/>
      <c r="BJ630" s="278"/>
      <c r="BK630" s="278"/>
      <c r="BL630" s="278"/>
      <c r="BM630" s="278"/>
      <c r="BN630" s="278"/>
      <c r="BO630" s="278"/>
      <c r="BP630" s="278"/>
      <c r="BQ630" s="278"/>
      <c r="BR630" s="278"/>
      <c r="BS630" s="278"/>
      <c r="BT630" s="278"/>
      <c r="BU630" s="278"/>
      <c r="BV630" s="278"/>
      <c r="BW630" s="278"/>
      <c r="BX630" s="278"/>
      <c r="BY630" s="278"/>
      <c r="BZ630" s="278"/>
      <c r="CA630" s="278"/>
      <c r="CB630" s="278"/>
      <c r="CC630" s="278"/>
      <c r="CD630" s="278"/>
      <c r="CE630" s="278"/>
      <c r="CF630" s="278"/>
      <c r="CG630" s="278"/>
      <c r="CH630" s="278"/>
      <c r="CI630" s="278"/>
      <c r="CJ630" s="278"/>
      <c r="CK630" s="278"/>
      <c r="CL630" s="279"/>
      <c r="CM630" s="279"/>
      <c r="CN630" s="279"/>
      <c r="CO630" s="279"/>
      <c r="CP630" s="279"/>
      <c r="CQ630" s="279"/>
      <c r="CR630" s="279"/>
      <c r="CS630" s="279"/>
      <c r="CT630" s="279"/>
      <c r="CU630" s="279"/>
      <c r="CV630" s="279"/>
      <c r="CW630" s="279"/>
      <c r="CX630" s="279"/>
      <c r="CY630" s="279"/>
      <c r="CZ630" s="279"/>
      <c r="DA630" s="279"/>
      <c r="DB630" s="279"/>
      <c r="DC630" s="279"/>
      <c r="DD630" s="279"/>
      <c r="DE630" s="279"/>
      <c r="DF630" s="279"/>
      <c r="DG630" s="279"/>
      <c r="DH630" s="279"/>
      <c r="DI630" s="279"/>
      <c r="DJ630" s="279"/>
      <c r="DK630" s="279"/>
      <c r="DL630" s="279"/>
      <c r="DM630" s="279"/>
      <c r="DN630" s="279"/>
      <c r="DO630" s="279"/>
      <c r="DP630" s="279"/>
      <c r="DQ630" s="279"/>
      <c r="DR630" s="279"/>
      <c r="DS630" s="279"/>
      <c r="DT630" s="279"/>
      <c r="DU630" s="279"/>
    </row>
    <row r="631" spans="39:125">
      <c r="AM631" s="288">
        <f t="shared" si="40"/>
        <v>0</v>
      </c>
      <c r="AN631" s="202" t="str">
        <f t="shared" si="39"/>
        <v>EMA--</v>
      </c>
      <c r="AO631" s="278"/>
      <c r="AP631" s="278"/>
      <c r="AQ631" s="278"/>
      <c r="AR631" s="278"/>
      <c r="AS631" s="278"/>
      <c r="AT631" s="278"/>
      <c r="AU631" s="278"/>
      <c r="AV631" s="278"/>
      <c r="AW631" s="278"/>
      <c r="AX631" s="278"/>
      <c r="AY631" s="278"/>
      <c r="AZ631" s="278"/>
      <c r="BA631" s="278"/>
      <c r="BB631" s="278"/>
      <c r="BC631" s="278"/>
      <c r="BD631" s="278"/>
      <c r="BE631" s="278"/>
      <c r="BF631" s="278"/>
      <c r="BG631" s="278"/>
      <c r="BH631" s="278"/>
      <c r="BI631" s="278"/>
      <c r="BJ631" s="278"/>
      <c r="BK631" s="278"/>
      <c r="BL631" s="278"/>
      <c r="BM631" s="278"/>
      <c r="BN631" s="278"/>
      <c r="BO631" s="278"/>
      <c r="BP631" s="278"/>
      <c r="BQ631" s="278"/>
      <c r="BR631" s="278"/>
      <c r="BS631" s="278"/>
      <c r="BT631" s="278"/>
      <c r="BU631" s="278"/>
      <c r="BV631" s="278"/>
      <c r="BW631" s="278"/>
      <c r="BX631" s="278"/>
      <c r="BY631" s="278"/>
      <c r="BZ631" s="278"/>
      <c r="CA631" s="278"/>
      <c r="CB631" s="278"/>
      <c r="CC631" s="278"/>
      <c r="CD631" s="278"/>
      <c r="CE631" s="278"/>
      <c r="CF631" s="278"/>
      <c r="CG631" s="278"/>
      <c r="CH631" s="278"/>
      <c r="CI631" s="278"/>
      <c r="CJ631" s="278"/>
      <c r="CK631" s="278"/>
      <c r="CL631" s="279"/>
      <c r="CM631" s="279"/>
      <c r="CN631" s="279"/>
      <c r="CO631" s="279"/>
      <c r="CP631" s="279"/>
      <c r="CQ631" s="279"/>
      <c r="CR631" s="279"/>
      <c r="CS631" s="279"/>
      <c r="CT631" s="279"/>
      <c r="CU631" s="279"/>
      <c r="CV631" s="279"/>
      <c r="CW631" s="279"/>
      <c r="CX631" s="279"/>
      <c r="CY631" s="279"/>
      <c r="CZ631" s="279"/>
      <c r="DA631" s="279"/>
      <c r="DB631" s="279"/>
      <c r="DC631" s="279"/>
      <c r="DD631" s="279"/>
      <c r="DE631" s="279"/>
      <c r="DF631" s="279"/>
      <c r="DG631" s="279"/>
      <c r="DH631" s="279"/>
      <c r="DI631" s="279"/>
      <c r="DJ631" s="279"/>
      <c r="DK631" s="279"/>
      <c r="DL631" s="279"/>
      <c r="DM631" s="279"/>
      <c r="DN631" s="279"/>
      <c r="DO631" s="279"/>
      <c r="DP631" s="279"/>
      <c r="DQ631" s="279"/>
      <c r="DR631" s="279"/>
      <c r="DS631" s="279"/>
      <c r="DT631" s="279"/>
      <c r="DU631" s="279"/>
    </row>
    <row r="632" spans="39:125">
      <c r="AM632" s="288">
        <f t="shared" si="40"/>
        <v>0</v>
      </c>
      <c r="AN632" s="202" t="str">
        <f t="shared" si="39"/>
        <v>EMA--</v>
      </c>
      <c r="AO632" s="278"/>
      <c r="AP632" s="278"/>
      <c r="AQ632" s="278"/>
      <c r="AR632" s="278"/>
      <c r="AS632" s="278"/>
      <c r="AT632" s="278"/>
      <c r="AU632" s="278"/>
      <c r="AV632" s="278"/>
      <c r="AW632" s="278"/>
      <c r="AX632" s="278"/>
      <c r="AY632" s="278"/>
      <c r="AZ632" s="278"/>
      <c r="BA632" s="278"/>
      <c r="BB632" s="278"/>
      <c r="BC632" s="278"/>
      <c r="BD632" s="278"/>
      <c r="BE632" s="278"/>
      <c r="BF632" s="278"/>
      <c r="BG632" s="278"/>
      <c r="BH632" s="278"/>
      <c r="BI632" s="278"/>
      <c r="BJ632" s="278"/>
      <c r="BK632" s="278"/>
      <c r="BL632" s="278"/>
      <c r="BM632" s="278"/>
      <c r="BN632" s="278"/>
      <c r="BO632" s="278"/>
      <c r="BP632" s="278"/>
      <c r="BQ632" s="278"/>
      <c r="BR632" s="278"/>
      <c r="BS632" s="278"/>
      <c r="BT632" s="278"/>
      <c r="BU632" s="278"/>
      <c r="BV632" s="278"/>
      <c r="BW632" s="278"/>
      <c r="BX632" s="278"/>
      <c r="BY632" s="278"/>
      <c r="BZ632" s="278"/>
      <c r="CA632" s="278"/>
      <c r="CB632" s="278"/>
      <c r="CC632" s="278"/>
      <c r="CD632" s="278"/>
      <c r="CE632" s="278"/>
      <c r="CF632" s="278"/>
      <c r="CG632" s="278"/>
      <c r="CH632" s="278"/>
      <c r="CI632" s="278"/>
      <c r="CJ632" s="278"/>
      <c r="CK632" s="278"/>
      <c r="CL632" s="279"/>
      <c r="CM632" s="279"/>
      <c r="CN632" s="279"/>
      <c r="CO632" s="279"/>
      <c r="CP632" s="279"/>
      <c r="CQ632" s="279"/>
      <c r="CR632" s="279"/>
      <c r="CS632" s="279"/>
      <c r="CT632" s="279"/>
      <c r="CU632" s="279"/>
      <c r="CV632" s="279"/>
      <c r="CW632" s="279"/>
      <c r="CX632" s="279"/>
      <c r="CY632" s="279"/>
      <c r="CZ632" s="279"/>
      <c r="DA632" s="279"/>
      <c r="DB632" s="279"/>
      <c r="DC632" s="279"/>
      <c r="DD632" s="279"/>
      <c r="DE632" s="279"/>
      <c r="DF632" s="279"/>
      <c r="DG632" s="279"/>
      <c r="DH632" s="279"/>
      <c r="DI632" s="279"/>
      <c r="DJ632" s="279"/>
      <c r="DK632" s="279"/>
      <c r="DL632" s="279"/>
      <c r="DM632" s="279"/>
      <c r="DN632" s="279"/>
      <c r="DO632" s="279"/>
      <c r="DP632" s="279"/>
      <c r="DQ632" s="279"/>
      <c r="DR632" s="279"/>
      <c r="DS632" s="279"/>
      <c r="DT632" s="279"/>
      <c r="DU632" s="279"/>
    </row>
    <row r="633" spans="39:125">
      <c r="AM633" s="288">
        <f t="shared" si="40"/>
        <v>0</v>
      </c>
      <c r="AN633" s="202" t="str">
        <f t="shared" ref="AN633:AN696" si="41">$F$4&amp;TEXT("-",1)&amp;F633&amp;TEXT("-",1)&amp;G633</f>
        <v>EMA--</v>
      </c>
      <c r="AO633" s="278"/>
      <c r="AP633" s="278"/>
      <c r="AQ633" s="278"/>
      <c r="AR633" s="278"/>
      <c r="AS633" s="278"/>
      <c r="AT633" s="278"/>
      <c r="AU633" s="278"/>
      <c r="AV633" s="278"/>
      <c r="AW633" s="278"/>
      <c r="AX633" s="278"/>
      <c r="AY633" s="278"/>
      <c r="AZ633" s="278"/>
      <c r="BA633" s="278"/>
      <c r="BB633" s="278"/>
      <c r="BC633" s="278"/>
      <c r="BD633" s="278"/>
      <c r="BE633" s="278"/>
      <c r="BF633" s="278"/>
      <c r="BG633" s="278"/>
      <c r="BH633" s="278"/>
      <c r="BI633" s="278"/>
      <c r="BJ633" s="278"/>
      <c r="BK633" s="278"/>
      <c r="BL633" s="278"/>
      <c r="BM633" s="278"/>
      <c r="BN633" s="278"/>
      <c r="BO633" s="278"/>
      <c r="BP633" s="278"/>
      <c r="BQ633" s="278"/>
      <c r="BR633" s="278"/>
      <c r="BS633" s="278"/>
      <c r="BT633" s="278"/>
      <c r="BU633" s="278"/>
      <c r="BV633" s="278"/>
      <c r="BW633" s="278"/>
      <c r="BX633" s="278"/>
      <c r="BY633" s="278"/>
      <c r="BZ633" s="278"/>
      <c r="CA633" s="278"/>
      <c r="CB633" s="278"/>
      <c r="CC633" s="278"/>
      <c r="CD633" s="278"/>
      <c r="CE633" s="278"/>
      <c r="CF633" s="278"/>
      <c r="CG633" s="278"/>
      <c r="CH633" s="278"/>
      <c r="CI633" s="278"/>
      <c r="CJ633" s="278"/>
      <c r="CK633" s="278"/>
      <c r="CL633" s="279"/>
      <c r="CM633" s="279"/>
      <c r="CN633" s="279"/>
      <c r="CO633" s="279"/>
      <c r="CP633" s="279"/>
      <c r="CQ633" s="279"/>
      <c r="CR633" s="279"/>
      <c r="CS633" s="279"/>
      <c r="CT633" s="279"/>
      <c r="CU633" s="279"/>
      <c r="CV633" s="279"/>
      <c r="CW633" s="279"/>
      <c r="CX633" s="279"/>
      <c r="CY633" s="279"/>
      <c r="CZ633" s="279"/>
      <c r="DA633" s="279"/>
      <c r="DB633" s="279"/>
      <c r="DC633" s="279"/>
      <c r="DD633" s="279"/>
      <c r="DE633" s="279"/>
      <c r="DF633" s="279"/>
      <c r="DG633" s="279"/>
      <c r="DH633" s="279"/>
      <c r="DI633" s="279"/>
      <c r="DJ633" s="279"/>
      <c r="DK633" s="279"/>
      <c r="DL633" s="279"/>
      <c r="DM633" s="279"/>
      <c r="DN633" s="279"/>
      <c r="DO633" s="279"/>
      <c r="DP633" s="279"/>
      <c r="DQ633" s="279"/>
      <c r="DR633" s="279"/>
      <c r="DS633" s="279"/>
      <c r="DT633" s="279"/>
      <c r="DU633" s="279"/>
    </row>
    <row r="634" spans="39:125">
      <c r="AM634" s="288">
        <f t="shared" ref="AM634:AM697" si="42">G634</f>
        <v>0</v>
      </c>
      <c r="AN634" s="202" t="str">
        <f t="shared" si="41"/>
        <v>EMA--</v>
      </c>
      <c r="AO634" s="278"/>
      <c r="AP634" s="278"/>
      <c r="AQ634" s="278"/>
      <c r="AR634" s="278"/>
      <c r="AS634" s="278"/>
      <c r="AT634" s="278"/>
      <c r="AU634" s="278"/>
      <c r="AV634" s="278"/>
      <c r="AW634" s="278"/>
      <c r="AX634" s="278"/>
      <c r="AY634" s="278"/>
      <c r="AZ634" s="278"/>
      <c r="BA634" s="278"/>
      <c r="BB634" s="278"/>
      <c r="BC634" s="278"/>
      <c r="BD634" s="278"/>
      <c r="BE634" s="278"/>
      <c r="BF634" s="278"/>
      <c r="BG634" s="278"/>
      <c r="BH634" s="278"/>
      <c r="BI634" s="278"/>
      <c r="BJ634" s="278"/>
      <c r="BK634" s="278"/>
      <c r="BL634" s="278"/>
      <c r="BM634" s="278"/>
      <c r="BN634" s="278"/>
      <c r="BO634" s="278"/>
      <c r="BP634" s="278"/>
      <c r="BQ634" s="278"/>
      <c r="BR634" s="278"/>
      <c r="BS634" s="278"/>
      <c r="BT634" s="278"/>
      <c r="BU634" s="278"/>
      <c r="BV634" s="278"/>
      <c r="BW634" s="278"/>
      <c r="BX634" s="278"/>
      <c r="BY634" s="278"/>
      <c r="BZ634" s="278"/>
      <c r="CA634" s="278"/>
      <c r="CB634" s="278"/>
      <c r="CC634" s="278"/>
      <c r="CD634" s="278"/>
      <c r="CE634" s="278"/>
      <c r="CF634" s="278"/>
      <c r="CG634" s="278"/>
      <c r="CH634" s="278"/>
      <c r="CI634" s="278"/>
      <c r="CJ634" s="278"/>
      <c r="CK634" s="278"/>
      <c r="CL634" s="279"/>
      <c r="CM634" s="279"/>
      <c r="CN634" s="279"/>
      <c r="CO634" s="279"/>
      <c r="CP634" s="279"/>
      <c r="CQ634" s="279"/>
      <c r="CR634" s="279"/>
      <c r="CS634" s="279"/>
      <c r="CT634" s="279"/>
      <c r="CU634" s="279"/>
      <c r="CV634" s="279"/>
      <c r="CW634" s="279"/>
      <c r="CX634" s="279"/>
      <c r="CY634" s="279"/>
      <c r="CZ634" s="279"/>
      <c r="DA634" s="279"/>
      <c r="DB634" s="279"/>
      <c r="DC634" s="279"/>
      <c r="DD634" s="279"/>
      <c r="DE634" s="279"/>
      <c r="DF634" s="279"/>
      <c r="DG634" s="279"/>
      <c r="DH634" s="279"/>
      <c r="DI634" s="279"/>
      <c r="DJ634" s="279"/>
      <c r="DK634" s="279"/>
      <c r="DL634" s="279"/>
      <c r="DM634" s="279"/>
      <c r="DN634" s="279"/>
      <c r="DO634" s="279"/>
      <c r="DP634" s="279"/>
      <c r="DQ634" s="279"/>
      <c r="DR634" s="279"/>
      <c r="DS634" s="279"/>
      <c r="DT634" s="279"/>
      <c r="DU634" s="279"/>
    </row>
    <row r="635" spans="39:125">
      <c r="AM635" s="288">
        <f t="shared" si="42"/>
        <v>0</v>
      </c>
      <c r="AN635" s="202" t="str">
        <f t="shared" si="41"/>
        <v>EMA--</v>
      </c>
      <c r="AO635" s="278"/>
      <c r="AP635" s="278"/>
      <c r="AQ635" s="278"/>
      <c r="AR635" s="278"/>
      <c r="AS635" s="278"/>
      <c r="AT635" s="278"/>
      <c r="AU635" s="278"/>
      <c r="AV635" s="278"/>
      <c r="AW635" s="278"/>
      <c r="AX635" s="278"/>
      <c r="AY635" s="278"/>
      <c r="AZ635" s="278"/>
      <c r="BA635" s="278"/>
      <c r="BB635" s="278"/>
      <c r="BC635" s="278"/>
      <c r="BD635" s="278"/>
      <c r="BE635" s="278"/>
      <c r="BF635" s="278"/>
      <c r="BG635" s="278"/>
      <c r="BH635" s="278"/>
      <c r="BI635" s="278"/>
      <c r="BJ635" s="278"/>
      <c r="BK635" s="278"/>
      <c r="BL635" s="278"/>
      <c r="BM635" s="278"/>
      <c r="BN635" s="278"/>
      <c r="BO635" s="278"/>
      <c r="BP635" s="278"/>
      <c r="BQ635" s="278"/>
      <c r="BR635" s="278"/>
      <c r="BS635" s="278"/>
      <c r="BT635" s="278"/>
      <c r="BU635" s="278"/>
      <c r="BV635" s="278"/>
      <c r="BW635" s="278"/>
      <c r="BX635" s="278"/>
      <c r="BY635" s="278"/>
      <c r="BZ635" s="278"/>
      <c r="CA635" s="278"/>
      <c r="CB635" s="278"/>
      <c r="CC635" s="278"/>
      <c r="CD635" s="278"/>
      <c r="CE635" s="278"/>
      <c r="CF635" s="278"/>
      <c r="CG635" s="278"/>
      <c r="CH635" s="278"/>
      <c r="CI635" s="278"/>
      <c r="CJ635" s="278"/>
      <c r="CK635" s="278"/>
      <c r="CL635" s="279"/>
      <c r="CM635" s="279"/>
      <c r="CN635" s="279"/>
      <c r="CO635" s="279"/>
      <c r="CP635" s="279"/>
      <c r="CQ635" s="279"/>
      <c r="CR635" s="279"/>
      <c r="CS635" s="279"/>
      <c r="CT635" s="279"/>
      <c r="CU635" s="279"/>
      <c r="CV635" s="279"/>
      <c r="CW635" s="279"/>
      <c r="CX635" s="279"/>
      <c r="CY635" s="279"/>
      <c r="CZ635" s="279"/>
      <c r="DA635" s="279"/>
      <c r="DB635" s="279"/>
      <c r="DC635" s="279"/>
      <c r="DD635" s="279"/>
      <c r="DE635" s="279"/>
      <c r="DF635" s="279"/>
      <c r="DG635" s="279"/>
      <c r="DH635" s="279"/>
      <c r="DI635" s="279"/>
      <c r="DJ635" s="279"/>
      <c r="DK635" s="279"/>
      <c r="DL635" s="279"/>
      <c r="DM635" s="279"/>
      <c r="DN635" s="279"/>
      <c r="DO635" s="279"/>
      <c r="DP635" s="279"/>
      <c r="DQ635" s="279"/>
      <c r="DR635" s="279"/>
      <c r="DS635" s="279"/>
      <c r="DT635" s="279"/>
      <c r="DU635" s="279"/>
    </row>
    <row r="636" spans="39:125">
      <c r="AM636" s="288">
        <f t="shared" si="42"/>
        <v>0</v>
      </c>
      <c r="AN636" s="202" t="str">
        <f t="shared" si="41"/>
        <v>EMA--</v>
      </c>
      <c r="AO636" s="278"/>
      <c r="AP636" s="278"/>
      <c r="AQ636" s="278"/>
      <c r="AR636" s="278"/>
      <c r="AS636" s="278"/>
      <c r="AT636" s="278"/>
      <c r="AU636" s="278"/>
      <c r="AV636" s="278"/>
      <c r="AW636" s="278"/>
      <c r="AX636" s="278"/>
      <c r="AY636" s="278"/>
      <c r="AZ636" s="278"/>
      <c r="BA636" s="278"/>
      <c r="BB636" s="278"/>
      <c r="BC636" s="278"/>
      <c r="BD636" s="278"/>
      <c r="BE636" s="278"/>
      <c r="BF636" s="278"/>
      <c r="BG636" s="278"/>
      <c r="BH636" s="278"/>
      <c r="BI636" s="278"/>
      <c r="BJ636" s="278"/>
      <c r="BK636" s="278"/>
      <c r="BL636" s="278"/>
      <c r="BM636" s="278"/>
      <c r="BN636" s="278"/>
      <c r="BO636" s="278"/>
      <c r="BP636" s="278"/>
      <c r="BQ636" s="278"/>
      <c r="BR636" s="278"/>
      <c r="BS636" s="278"/>
      <c r="BT636" s="278"/>
      <c r="BU636" s="278"/>
      <c r="BV636" s="278"/>
      <c r="BW636" s="278"/>
      <c r="BX636" s="278"/>
      <c r="BY636" s="278"/>
      <c r="BZ636" s="278"/>
      <c r="CA636" s="278"/>
      <c r="CB636" s="278"/>
      <c r="CC636" s="278"/>
      <c r="CD636" s="278"/>
      <c r="CE636" s="278"/>
      <c r="CF636" s="278"/>
      <c r="CG636" s="278"/>
      <c r="CH636" s="278"/>
      <c r="CI636" s="278"/>
      <c r="CJ636" s="278"/>
      <c r="CK636" s="278"/>
      <c r="CL636" s="279"/>
      <c r="CM636" s="279"/>
      <c r="CN636" s="279"/>
      <c r="CO636" s="279"/>
      <c r="CP636" s="279"/>
      <c r="CQ636" s="279"/>
      <c r="CR636" s="279"/>
      <c r="CS636" s="279"/>
      <c r="CT636" s="279"/>
      <c r="CU636" s="279"/>
      <c r="CV636" s="279"/>
      <c r="CW636" s="279"/>
      <c r="CX636" s="279"/>
      <c r="CY636" s="279"/>
      <c r="CZ636" s="279"/>
      <c r="DA636" s="279"/>
      <c r="DB636" s="279"/>
      <c r="DC636" s="279"/>
      <c r="DD636" s="279"/>
      <c r="DE636" s="279"/>
      <c r="DF636" s="279"/>
      <c r="DG636" s="279"/>
      <c r="DH636" s="279"/>
      <c r="DI636" s="279"/>
      <c r="DJ636" s="279"/>
      <c r="DK636" s="279"/>
      <c r="DL636" s="279"/>
      <c r="DM636" s="279"/>
      <c r="DN636" s="279"/>
      <c r="DO636" s="279"/>
      <c r="DP636" s="279"/>
      <c r="DQ636" s="279"/>
      <c r="DR636" s="279"/>
      <c r="DS636" s="279"/>
      <c r="DT636" s="279"/>
      <c r="DU636" s="279"/>
    </row>
    <row r="637" spans="39:125">
      <c r="AM637" s="288">
        <f t="shared" si="42"/>
        <v>0</v>
      </c>
      <c r="AN637" s="202" t="str">
        <f t="shared" si="41"/>
        <v>EMA--</v>
      </c>
      <c r="AO637" s="278"/>
      <c r="AP637" s="278"/>
      <c r="AQ637" s="278"/>
      <c r="AR637" s="278"/>
      <c r="AS637" s="278"/>
      <c r="AT637" s="278"/>
      <c r="AU637" s="278"/>
      <c r="AV637" s="278"/>
      <c r="AW637" s="278"/>
      <c r="AX637" s="278"/>
      <c r="AY637" s="278"/>
      <c r="AZ637" s="278"/>
      <c r="BA637" s="278"/>
      <c r="BB637" s="278"/>
      <c r="BC637" s="278"/>
      <c r="BD637" s="278"/>
      <c r="BE637" s="278"/>
      <c r="BF637" s="278"/>
      <c r="BG637" s="278"/>
      <c r="BH637" s="278"/>
      <c r="BI637" s="278"/>
      <c r="BJ637" s="278"/>
      <c r="BK637" s="278"/>
      <c r="BL637" s="278"/>
      <c r="BM637" s="278"/>
      <c r="BN637" s="278"/>
      <c r="BO637" s="278"/>
      <c r="BP637" s="278"/>
      <c r="BQ637" s="278"/>
      <c r="BR637" s="278"/>
      <c r="BS637" s="278"/>
      <c r="BT637" s="278"/>
      <c r="BU637" s="278"/>
      <c r="BV637" s="278"/>
      <c r="BW637" s="278"/>
      <c r="BX637" s="278"/>
      <c r="BY637" s="278"/>
      <c r="BZ637" s="278"/>
      <c r="CA637" s="278"/>
      <c r="CB637" s="278"/>
      <c r="CC637" s="278"/>
      <c r="CD637" s="278"/>
      <c r="CE637" s="278"/>
      <c r="CF637" s="278"/>
      <c r="CG637" s="278"/>
      <c r="CH637" s="278"/>
      <c r="CI637" s="278"/>
      <c r="CJ637" s="278"/>
      <c r="CK637" s="278"/>
      <c r="CL637" s="279"/>
      <c r="CM637" s="279"/>
      <c r="CN637" s="279"/>
      <c r="CO637" s="279"/>
      <c r="CP637" s="279"/>
      <c r="CQ637" s="279"/>
      <c r="CR637" s="279"/>
      <c r="CS637" s="279"/>
      <c r="CT637" s="279"/>
      <c r="CU637" s="279"/>
      <c r="CV637" s="279"/>
      <c r="CW637" s="279"/>
      <c r="CX637" s="279"/>
      <c r="CY637" s="279"/>
      <c r="CZ637" s="279"/>
      <c r="DA637" s="279"/>
      <c r="DB637" s="279"/>
      <c r="DC637" s="279"/>
      <c r="DD637" s="279"/>
      <c r="DE637" s="279"/>
      <c r="DF637" s="279"/>
      <c r="DG637" s="279"/>
      <c r="DH637" s="279"/>
      <c r="DI637" s="279"/>
      <c r="DJ637" s="279"/>
      <c r="DK637" s="279"/>
      <c r="DL637" s="279"/>
      <c r="DM637" s="279"/>
      <c r="DN637" s="279"/>
      <c r="DO637" s="279"/>
      <c r="DP637" s="279"/>
      <c r="DQ637" s="279"/>
      <c r="DR637" s="279"/>
      <c r="DS637" s="279"/>
      <c r="DT637" s="279"/>
      <c r="DU637" s="279"/>
    </row>
    <row r="638" spans="39:125">
      <c r="AM638" s="288">
        <f t="shared" si="42"/>
        <v>0</v>
      </c>
      <c r="AN638" s="202" t="str">
        <f t="shared" si="41"/>
        <v>EMA--</v>
      </c>
      <c r="AO638" s="278"/>
      <c r="AP638" s="278"/>
      <c r="AQ638" s="278"/>
      <c r="AR638" s="278"/>
      <c r="AS638" s="278"/>
      <c r="AT638" s="278"/>
      <c r="AU638" s="278"/>
      <c r="AV638" s="278"/>
      <c r="AW638" s="278"/>
      <c r="AX638" s="278"/>
      <c r="AY638" s="278"/>
      <c r="AZ638" s="278"/>
      <c r="BA638" s="278"/>
      <c r="BB638" s="278"/>
      <c r="BC638" s="278"/>
      <c r="BD638" s="278"/>
      <c r="BE638" s="278"/>
      <c r="BF638" s="278"/>
      <c r="BG638" s="278"/>
      <c r="BH638" s="278"/>
      <c r="BI638" s="278"/>
      <c r="BJ638" s="278"/>
      <c r="BK638" s="278"/>
      <c r="BL638" s="278"/>
      <c r="BM638" s="278"/>
      <c r="BN638" s="278"/>
      <c r="BO638" s="278"/>
      <c r="BP638" s="278"/>
      <c r="BQ638" s="278"/>
      <c r="BR638" s="278"/>
      <c r="BS638" s="278"/>
      <c r="BT638" s="278"/>
      <c r="BU638" s="278"/>
      <c r="BV638" s="278"/>
      <c r="BW638" s="278"/>
      <c r="BX638" s="278"/>
      <c r="BY638" s="278"/>
      <c r="BZ638" s="278"/>
      <c r="CA638" s="278"/>
      <c r="CB638" s="278"/>
      <c r="CC638" s="278"/>
      <c r="CD638" s="278"/>
      <c r="CE638" s="278"/>
      <c r="CF638" s="278"/>
      <c r="CG638" s="278"/>
      <c r="CH638" s="278"/>
      <c r="CI638" s="278"/>
      <c r="CJ638" s="278"/>
      <c r="CK638" s="278"/>
      <c r="CL638" s="279"/>
      <c r="CM638" s="279"/>
      <c r="CN638" s="279"/>
      <c r="CO638" s="279"/>
      <c r="CP638" s="279"/>
      <c r="CQ638" s="279"/>
      <c r="CR638" s="279"/>
      <c r="CS638" s="279"/>
      <c r="CT638" s="279"/>
      <c r="CU638" s="279"/>
      <c r="CV638" s="279"/>
      <c r="CW638" s="279"/>
      <c r="CX638" s="279"/>
      <c r="CY638" s="279"/>
      <c r="CZ638" s="279"/>
      <c r="DA638" s="279"/>
      <c r="DB638" s="279"/>
      <c r="DC638" s="279"/>
      <c r="DD638" s="279"/>
      <c r="DE638" s="279"/>
      <c r="DF638" s="279"/>
      <c r="DG638" s="279"/>
      <c r="DH638" s="279"/>
      <c r="DI638" s="279"/>
      <c r="DJ638" s="279"/>
      <c r="DK638" s="279"/>
      <c r="DL638" s="279"/>
      <c r="DM638" s="279"/>
      <c r="DN638" s="279"/>
      <c r="DO638" s="279"/>
      <c r="DP638" s="279"/>
      <c r="DQ638" s="279"/>
      <c r="DR638" s="279"/>
      <c r="DS638" s="279"/>
      <c r="DT638" s="279"/>
      <c r="DU638" s="279"/>
    </row>
    <row r="639" spans="39:125">
      <c r="AM639" s="288">
        <f t="shared" si="42"/>
        <v>0</v>
      </c>
      <c r="AN639" s="202" t="str">
        <f t="shared" si="41"/>
        <v>EMA--</v>
      </c>
      <c r="AO639" s="278"/>
      <c r="AP639" s="278"/>
      <c r="AQ639" s="278"/>
      <c r="AR639" s="278"/>
      <c r="AS639" s="278"/>
      <c r="AT639" s="278"/>
      <c r="AU639" s="278"/>
      <c r="AV639" s="278"/>
      <c r="AW639" s="278"/>
      <c r="AX639" s="278"/>
      <c r="AY639" s="278"/>
      <c r="AZ639" s="278"/>
      <c r="BA639" s="278"/>
      <c r="BB639" s="278"/>
      <c r="BC639" s="278"/>
      <c r="BD639" s="278"/>
      <c r="BE639" s="278"/>
      <c r="BF639" s="278"/>
      <c r="BG639" s="278"/>
      <c r="BH639" s="278"/>
      <c r="BI639" s="278"/>
      <c r="BJ639" s="278"/>
      <c r="BK639" s="278"/>
      <c r="BL639" s="278"/>
      <c r="BM639" s="278"/>
      <c r="BN639" s="278"/>
      <c r="BO639" s="278"/>
      <c r="BP639" s="278"/>
      <c r="BQ639" s="278"/>
      <c r="BR639" s="278"/>
      <c r="BS639" s="278"/>
      <c r="BT639" s="278"/>
      <c r="BU639" s="278"/>
      <c r="BV639" s="278"/>
      <c r="BW639" s="278"/>
      <c r="BX639" s="278"/>
      <c r="BY639" s="278"/>
      <c r="BZ639" s="278"/>
      <c r="CA639" s="278"/>
      <c r="CB639" s="278"/>
      <c r="CC639" s="278"/>
      <c r="CD639" s="278"/>
      <c r="CE639" s="278"/>
      <c r="CF639" s="278"/>
      <c r="CG639" s="278"/>
      <c r="CH639" s="278"/>
      <c r="CI639" s="278"/>
      <c r="CJ639" s="278"/>
      <c r="CK639" s="278"/>
      <c r="CL639" s="279"/>
      <c r="CM639" s="279"/>
      <c r="CN639" s="279"/>
      <c r="CO639" s="279"/>
      <c r="CP639" s="279"/>
      <c r="CQ639" s="279"/>
      <c r="CR639" s="279"/>
      <c r="CS639" s="279"/>
      <c r="CT639" s="279"/>
      <c r="CU639" s="279"/>
      <c r="CV639" s="279"/>
      <c r="CW639" s="279"/>
      <c r="CX639" s="279"/>
      <c r="CY639" s="279"/>
      <c r="CZ639" s="279"/>
      <c r="DA639" s="279"/>
      <c r="DB639" s="279"/>
      <c r="DC639" s="279"/>
      <c r="DD639" s="279"/>
      <c r="DE639" s="279"/>
      <c r="DF639" s="279"/>
      <c r="DG639" s="279"/>
      <c r="DH639" s="279"/>
      <c r="DI639" s="279"/>
      <c r="DJ639" s="279"/>
      <c r="DK639" s="279"/>
      <c r="DL639" s="279"/>
      <c r="DM639" s="279"/>
      <c r="DN639" s="279"/>
      <c r="DO639" s="279"/>
      <c r="DP639" s="279"/>
      <c r="DQ639" s="279"/>
      <c r="DR639" s="279"/>
      <c r="DS639" s="279"/>
      <c r="DT639" s="279"/>
      <c r="DU639" s="279"/>
    </row>
    <row r="640" spans="39:125">
      <c r="AM640" s="288">
        <f t="shared" si="42"/>
        <v>0</v>
      </c>
      <c r="AN640" s="202" t="str">
        <f t="shared" si="41"/>
        <v>EMA--</v>
      </c>
      <c r="AO640" s="278"/>
      <c r="AP640" s="278"/>
      <c r="AQ640" s="278"/>
      <c r="AR640" s="278"/>
      <c r="AS640" s="278"/>
      <c r="AT640" s="278"/>
      <c r="AU640" s="278"/>
      <c r="AV640" s="278"/>
      <c r="AW640" s="278"/>
      <c r="AX640" s="278"/>
      <c r="AY640" s="278"/>
      <c r="AZ640" s="278"/>
      <c r="BA640" s="278"/>
      <c r="BB640" s="278"/>
      <c r="BC640" s="278"/>
      <c r="BD640" s="278"/>
      <c r="BE640" s="278"/>
      <c r="BF640" s="278"/>
      <c r="BG640" s="278"/>
      <c r="BH640" s="278"/>
      <c r="BI640" s="278"/>
      <c r="BJ640" s="278"/>
      <c r="BK640" s="278"/>
      <c r="BL640" s="278"/>
      <c r="BM640" s="278"/>
      <c r="BN640" s="278"/>
      <c r="BO640" s="278"/>
      <c r="BP640" s="278"/>
      <c r="BQ640" s="278"/>
      <c r="BR640" s="278"/>
      <c r="BS640" s="278"/>
      <c r="BT640" s="278"/>
      <c r="BU640" s="278"/>
      <c r="BV640" s="278"/>
      <c r="BW640" s="278"/>
      <c r="BX640" s="278"/>
      <c r="BY640" s="278"/>
      <c r="BZ640" s="278"/>
      <c r="CA640" s="278"/>
      <c r="CB640" s="278"/>
      <c r="CC640" s="278"/>
      <c r="CD640" s="278"/>
      <c r="CE640" s="278"/>
      <c r="CF640" s="278"/>
      <c r="CG640" s="278"/>
      <c r="CH640" s="278"/>
      <c r="CI640" s="278"/>
      <c r="CJ640" s="278"/>
      <c r="CK640" s="278"/>
      <c r="CL640" s="279"/>
      <c r="CM640" s="279"/>
      <c r="CN640" s="279"/>
      <c r="CO640" s="279"/>
      <c r="CP640" s="279"/>
      <c r="CQ640" s="279"/>
      <c r="CR640" s="279"/>
      <c r="CS640" s="279"/>
      <c r="CT640" s="279"/>
      <c r="CU640" s="279"/>
      <c r="CV640" s="279"/>
      <c r="CW640" s="279"/>
      <c r="CX640" s="279"/>
      <c r="CY640" s="279"/>
      <c r="CZ640" s="279"/>
      <c r="DA640" s="279"/>
      <c r="DB640" s="279"/>
      <c r="DC640" s="279"/>
      <c r="DD640" s="279"/>
      <c r="DE640" s="279"/>
      <c r="DF640" s="279"/>
      <c r="DG640" s="279"/>
      <c r="DH640" s="279"/>
      <c r="DI640" s="279"/>
      <c r="DJ640" s="279"/>
      <c r="DK640" s="279"/>
      <c r="DL640" s="279"/>
      <c r="DM640" s="279"/>
      <c r="DN640" s="279"/>
      <c r="DO640" s="279"/>
      <c r="DP640" s="279"/>
      <c r="DQ640" s="279"/>
      <c r="DR640" s="279"/>
      <c r="DS640" s="279"/>
      <c r="DT640" s="279"/>
      <c r="DU640" s="279"/>
    </row>
    <row r="641" spans="39:125">
      <c r="AM641" s="288">
        <f t="shared" si="42"/>
        <v>0</v>
      </c>
      <c r="AN641" s="202" t="str">
        <f t="shared" si="41"/>
        <v>EMA--</v>
      </c>
      <c r="AO641" s="278"/>
      <c r="AP641" s="278"/>
      <c r="AQ641" s="278"/>
      <c r="AR641" s="278"/>
      <c r="AS641" s="278"/>
      <c r="AT641" s="278"/>
      <c r="AU641" s="278"/>
      <c r="AV641" s="278"/>
      <c r="AW641" s="278"/>
      <c r="AX641" s="278"/>
      <c r="AY641" s="278"/>
      <c r="AZ641" s="278"/>
      <c r="BA641" s="278"/>
      <c r="BB641" s="278"/>
      <c r="BC641" s="278"/>
      <c r="BD641" s="278"/>
      <c r="BE641" s="278"/>
      <c r="BF641" s="278"/>
      <c r="BG641" s="278"/>
      <c r="BH641" s="278"/>
      <c r="BI641" s="278"/>
      <c r="BJ641" s="278"/>
      <c r="BK641" s="278"/>
      <c r="BL641" s="278"/>
      <c r="BM641" s="278"/>
      <c r="BN641" s="278"/>
      <c r="BO641" s="278"/>
      <c r="BP641" s="278"/>
      <c r="BQ641" s="278"/>
      <c r="BR641" s="278"/>
      <c r="BS641" s="278"/>
      <c r="BT641" s="278"/>
      <c r="BU641" s="278"/>
      <c r="BV641" s="278"/>
      <c r="BW641" s="278"/>
      <c r="BX641" s="278"/>
      <c r="BY641" s="278"/>
      <c r="BZ641" s="278"/>
      <c r="CA641" s="278"/>
      <c r="CB641" s="278"/>
      <c r="CC641" s="278"/>
      <c r="CD641" s="278"/>
      <c r="CE641" s="278"/>
      <c r="CF641" s="278"/>
      <c r="CG641" s="278"/>
      <c r="CH641" s="278"/>
      <c r="CI641" s="278"/>
      <c r="CJ641" s="278"/>
      <c r="CK641" s="278"/>
      <c r="CL641" s="279"/>
      <c r="CM641" s="279"/>
      <c r="CN641" s="279"/>
      <c r="CO641" s="279"/>
      <c r="CP641" s="279"/>
      <c r="CQ641" s="279"/>
      <c r="CR641" s="279"/>
      <c r="CS641" s="279"/>
      <c r="CT641" s="279"/>
      <c r="CU641" s="279"/>
      <c r="CV641" s="279"/>
      <c r="CW641" s="279"/>
      <c r="CX641" s="279"/>
      <c r="CY641" s="279"/>
      <c r="CZ641" s="279"/>
      <c r="DA641" s="279"/>
      <c r="DB641" s="279"/>
      <c r="DC641" s="279"/>
      <c r="DD641" s="279"/>
      <c r="DE641" s="279"/>
      <c r="DF641" s="279"/>
      <c r="DG641" s="279"/>
      <c r="DH641" s="279"/>
      <c r="DI641" s="279"/>
      <c r="DJ641" s="279"/>
      <c r="DK641" s="279"/>
      <c r="DL641" s="279"/>
      <c r="DM641" s="279"/>
      <c r="DN641" s="279"/>
      <c r="DO641" s="279"/>
      <c r="DP641" s="279"/>
      <c r="DQ641" s="279"/>
      <c r="DR641" s="279"/>
      <c r="DS641" s="279"/>
      <c r="DT641" s="279"/>
      <c r="DU641" s="279"/>
    </row>
    <row r="642" spans="39:125">
      <c r="AM642" s="288">
        <f t="shared" si="42"/>
        <v>0</v>
      </c>
      <c r="AN642" s="202" t="str">
        <f t="shared" si="41"/>
        <v>EMA--</v>
      </c>
      <c r="AO642" s="278"/>
      <c r="AP642" s="278"/>
      <c r="AQ642" s="278"/>
      <c r="AR642" s="278"/>
      <c r="AS642" s="278"/>
      <c r="AT642" s="278"/>
      <c r="AU642" s="278"/>
      <c r="AV642" s="278"/>
      <c r="AW642" s="278"/>
      <c r="AX642" s="278"/>
      <c r="AY642" s="278"/>
      <c r="AZ642" s="278"/>
      <c r="BA642" s="278"/>
      <c r="BB642" s="278"/>
      <c r="BC642" s="278"/>
      <c r="BD642" s="278"/>
      <c r="BE642" s="278"/>
      <c r="BF642" s="278"/>
      <c r="BG642" s="278"/>
      <c r="BH642" s="278"/>
      <c r="BI642" s="278"/>
      <c r="BJ642" s="278"/>
      <c r="BK642" s="278"/>
      <c r="BL642" s="278"/>
      <c r="BM642" s="278"/>
      <c r="BN642" s="278"/>
      <c r="BO642" s="278"/>
      <c r="BP642" s="278"/>
      <c r="BQ642" s="278"/>
      <c r="BR642" s="278"/>
      <c r="BS642" s="278"/>
      <c r="BT642" s="278"/>
      <c r="BU642" s="278"/>
      <c r="BV642" s="278"/>
      <c r="BW642" s="278"/>
      <c r="BX642" s="278"/>
      <c r="BY642" s="278"/>
      <c r="BZ642" s="278"/>
      <c r="CA642" s="278"/>
      <c r="CB642" s="278"/>
      <c r="CC642" s="278"/>
      <c r="CD642" s="278"/>
      <c r="CE642" s="278"/>
      <c r="CF642" s="278"/>
      <c r="CG642" s="278"/>
      <c r="CH642" s="278"/>
      <c r="CI642" s="278"/>
      <c r="CJ642" s="278"/>
      <c r="CK642" s="278"/>
      <c r="CL642" s="279"/>
      <c r="CM642" s="279"/>
      <c r="CN642" s="279"/>
      <c r="CO642" s="279"/>
      <c r="CP642" s="279"/>
      <c r="CQ642" s="279"/>
      <c r="CR642" s="279"/>
      <c r="CS642" s="279"/>
      <c r="CT642" s="279"/>
      <c r="CU642" s="279"/>
      <c r="CV642" s="279"/>
      <c r="CW642" s="279"/>
      <c r="CX642" s="279"/>
      <c r="CY642" s="279"/>
      <c r="CZ642" s="279"/>
      <c r="DA642" s="279"/>
      <c r="DB642" s="279"/>
      <c r="DC642" s="279"/>
      <c r="DD642" s="279"/>
      <c r="DE642" s="279"/>
      <c r="DF642" s="279"/>
      <c r="DG642" s="279"/>
      <c r="DH642" s="279"/>
      <c r="DI642" s="279"/>
      <c r="DJ642" s="279"/>
      <c r="DK642" s="279"/>
      <c r="DL642" s="279"/>
      <c r="DM642" s="279"/>
      <c r="DN642" s="279"/>
      <c r="DO642" s="279"/>
      <c r="DP642" s="279"/>
      <c r="DQ642" s="279"/>
      <c r="DR642" s="279"/>
      <c r="DS642" s="279"/>
      <c r="DT642" s="279"/>
      <c r="DU642" s="279"/>
    </row>
    <row r="643" spans="39:125">
      <c r="AM643" s="288">
        <f t="shared" si="42"/>
        <v>0</v>
      </c>
      <c r="AN643" s="202" t="str">
        <f t="shared" si="41"/>
        <v>EMA--</v>
      </c>
      <c r="AO643" s="278"/>
      <c r="AP643" s="278"/>
      <c r="AQ643" s="278"/>
      <c r="AR643" s="278"/>
      <c r="AS643" s="278"/>
      <c r="AT643" s="278"/>
      <c r="AU643" s="278"/>
      <c r="AV643" s="278"/>
      <c r="AW643" s="278"/>
      <c r="AX643" s="278"/>
      <c r="AY643" s="278"/>
      <c r="AZ643" s="278"/>
      <c r="BA643" s="278"/>
      <c r="BB643" s="278"/>
      <c r="BC643" s="278"/>
      <c r="BD643" s="278"/>
      <c r="BE643" s="278"/>
      <c r="BF643" s="278"/>
      <c r="BG643" s="278"/>
      <c r="BH643" s="278"/>
      <c r="BI643" s="278"/>
      <c r="BJ643" s="278"/>
      <c r="BK643" s="278"/>
      <c r="BL643" s="278"/>
      <c r="BM643" s="278"/>
      <c r="BN643" s="278"/>
      <c r="BO643" s="278"/>
      <c r="BP643" s="278"/>
      <c r="BQ643" s="278"/>
      <c r="BR643" s="278"/>
      <c r="BS643" s="278"/>
      <c r="BT643" s="278"/>
      <c r="BU643" s="278"/>
      <c r="BV643" s="278"/>
      <c r="BW643" s="278"/>
      <c r="BX643" s="278"/>
      <c r="BY643" s="278"/>
      <c r="BZ643" s="278"/>
      <c r="CA643" s="278"/>
      <c r="CB643" s="278"/>
      <c r="CC643" s="278"/>
      <c r="CD643" s="278"/>
      <c r="CE643" s="278"/>
      <c r="CF643" s="278"/>
      <c r="CG643" s="278"/>
      <c r="CH643" s="278"/>
      <c r="CI643" s="278"/>
      <c r="CJ643" s="278"/>
      <c r="CK643" s="278"/>
      <c r="CL643" s="279"/>
      <c r="CM643" s="279"/>
      <c r="CN643" s="279"/>
      <c r="CO643" s="279"/>
      <c r="CP643" s="279"/>
      <c r="CQ643" s="279"/>
      <c r="CR643" s="279"/>
      <c r="CS643" s="279"/>
      <c r="CT643" s="279"/>
      <c r="CU643" s="279"/>
      <c r="CV643" s="279"/>
      <c r="CW643" s="279"/>
      <c r="CX643" s="279"/>
      <c r="CY643" s="279"/>
      <c r="CZ643" s="279"/>
      <c r="DA643" s="279"/>
      <c r="DB643" s="279"/>
      <c r="DC643" s="279"/>
      <c r="DD643" s="279"/>
      <c r="DE643" s="279"/>
      <c r="DF643" s="279"/>
      <c r="DG643" s="279"/>
      <c r="DH643" s="279"/>
      <c r="DI643" s="279"/>
      <c r="DJ643" s="279"/>
      <c r="DK643" s="279"/>
      <c r="DL643" s="279"/>
      <c r="DM643" s="279"/>
      <c r="DN643" s="279"/>
      <c r="DO643" s="279"/>
      <c r="DP643" s="279"/>
      <c r="DQ643" s="279"/>
      <c r="DR643" s="279"/>
      <c r="DS643" s="279"/>
      <c r="DT643" s="279"/>
      <c r="DU643" s="279"/>
    </row>
    <row r="644" spans="39:125">
      <c r="AM644" s="288">
        <f t="shared" si="42"/>
        <v>0</v>
      </c>
      <c r="AN644" s="202" t="str">
        <f t="shared" si="41"/>
        <v>EMA--</v>
      </c>
      <c r="AO644" s="278"/>
      <c r="AP644" s="278"/>
      <c r="AQ644" s="278"/>
      <c r="AR644" s="278"/>
      <c r="AS644" s="278"/>
      <c r="AT644" s="278"/>
      <c r="AU644" s="278"/>
      <c r="AV644" s="278"/>
      <c r="AW644" s="278"/>
      <c r="AX644" s="278"/>
      <c r="AY644" s="278"/>
      <c r="AZ644" s="278"/>
      <c r="BA644" s="278"/>
      <c r="BB644" s="278"/>
      <c r="BC644" s="278"/>
      <c r="BD644" s="278"/>
      <c r="BE644" s="278"/>
      <c r="BF644" s="278"/>
      <c r="BG644" s="278"/>
      <c r="BH644" s="278"/>
      <c r="BI644" s="278"/>
      <c r="BJ644" s="278"/>
      <c r="BK644" s="278"/>
      <c r="BL644" s="278"/>
      <c r="BM644" s="278"/>
      <c r="BN644" s="278"/>
      <c r="BO644" s="278"/>
      <c r="BP644" s="278"/>
      <c r="BQ644" s="278"/>
      <c r="BR644" s="278"/>
      <c r="BS644" s="278"/>
      <c r="BT644" s="278"/>
      <c r="BU644" s="278"/>
      <c r="BV644" s="278"/>
      <c r="BW644" s="278"/>
      <c r="BX644" s="278"/>
      <c r="BY644" s="278"/>
      <c r="BZ644" s="278"/>
      <c r="CA644" s="278"/>
      <c r="CB644" s="278"/>
      <c r="CC644" s="278"/>
      <c r="CD644" s="278"/>
      <c r="CE644" s="278"/>
      <c r="CF644" s="278"/>
      <c r="CG644" s="278"/>
      <c r="CH644" s="278"/>
      <c r="CI644" s="278"/>
      <c r="CJ644" s="278"/>
      <c r="CK644" s="278"/>
      <c r="CL644" s="279"/>
      <c r="CM644" s="279"/>
      <c r="CN644" s="279"/>
      <c r="CO644" s="279"/>
      <c r="CP644" s="279"/>
      <c r="CQ644" s="279"/>
      <c r="CR644" s="279"/>
      <c r="CS644" s="279"/>
      <c r="CT644" s="279"/>
      <c r="CU644" s="279"/>
      <c r="CV644" s="279"/>
      <c r="CW644" s="279"/>
      <c r="CX644" s="279"/>
      <c r="CY644" s="279"/>
      <c r="CZ644" s="279"/>
      <c r="DA644" s="279"/>
      <c r="DB644" s="279"/>
      <c r="DC644" s="279"/>
      <c r="DD644" s="279"/>
      <c r="DE644" s="279"/>
      <c r="DF644" s="279"/>
      <c r="DG644" s="279"/>
      <c r="DH644" s="279"/>
      <c r="DI644" s="279"/>
      <c r="DJ644" s="279"/>
      <c r="DK644" s="279"/>
      <c r="DL644" s="279"/>
      <c r="DM644" s="279"/>
      <c r="DN644" s="279"/>
      <c r="DO644" s="279"/>
      <c r="DP644" s="279"/>
      <c r="DQ644" s="279"/>
      <c r="DR644" s="279"/>
      <c r="DS644" s="279"/>
      <c r="DT644" s="279"/>
      <c r="DU644" s="279"/>
    </row>
    <row r="645" spans="39:125">
      <c r="AM645" s="288">
        <f t="shared" si="42"/>
        <v>0</v>
      </c>
      <c r="AN645" s="202" t="str">
        <f t="shared" si="41"/>
        <v>EMA--</v>
      </c>
      <c r="AO645" s="278"/>
      <c r="AP645" s="278"/>
      <c r="AQ645" s="278"/>
      <c r="AR645" s="278"/>
      <c r="AS645" s="278"/>
      <c r="AT645" s="278"/>
      <c r="AU645" s="278"/>
      <c r="AV645" s="278"/>
      <c r="AW645" s="278"/>
      <c r="AX645" s="278"/>
      <c r="AY645" s="278"/>
      <c r="AZ645" s="278"/>
      <c r="BA645" s="278"/>
      <c r="BB645" s="278"/>
      <c r="BC645" s="278"/>
      <c r="BD645" s="278"/>
      <c r="BE645" s="278"/>
      <c r="BF645" s="278"/>
      <c r="BG645" s="278"/>
      <c r="BH645" s="278"/>
      <c r="BI645" s="278"/>
      <c r="BJ645" s="278"/>
      <c r="BK645" s="278"/>
      <c r="BL645" s="278"/>
      <c r="BM645" s="278"/>
      <c r="BN645" s="278"/>
      <c r="BO645" s="278"/>
      <c r="BP645" s="278"/>
      <c r="BQ645" s="278"/>
      <c r="BR645" s="278"/>
      <c r="BS645" s="278"/>
      <c r="BT645" s="278"/>
      <c r="BU645" s="278"/>
      <c r="BV645" s="278"/>
      <c r="BW645" s="278"/>
      <c r="BX645" s="278"/>
      <c r="BY645" s="278"/>
      <c r="BZ645" s="278"/>
      <c r="CA645" s="278"/>
      <c r="CB645" s="278"/>
      <c r="CC645" s="278"/>
      <c r="CD645" s="278"/>
      <c r="CE645" s="278"/>
      <c r="CF645" s="278"/>
      <c r="CG645" s="278"/>
      <c r="CH645" s="278"/>
      <c r="CI645" s="278"/>
      <c r="CJ645" s="278"/>
      <c r="CK645" s="278"/>
      <c r="CL645" s="279"/>
      <c r="CM645" s="279"/>
      <c r="CN645" s="279"/>
      <c r="CO645" s="279"/>
      <c r="CP645" s="279"/>
      <c r="CQ645" s="279"/>
      <c r="CR645" s="279"/>
      <c r="CS645" s="279"/>
      <c r="CT645" s="279"/>
      <c r="CU645" s="279"/>
      <c r="CV645" s="279"/>
      <c r="CW645" s="279"/>
      <c r="CX645" s="279"/>
      <c r="CY645" s="279"/>
      <c r="CZ645" s="279"/>
      <c r="DA645" s="279"/>
      <c r="DB645" s="279"/>
      <c r="DC645" s="279"/>
      <c r="DD645" s="279"/>
      <c r="DE645" s="279"/>
      <c r="DF645" s="279"/>
      <c r="DG645" s="279"/>
      <c r="DH645" s="279"/>
      <c r="DI645" s="279"/>
      <c r="DJ645" s="279"/>
      <c r="DK645" s="279"/>
      <c r="DL645" s="279"/>
      <c r="DM645" s="279"/>
      <c r="DN645" s="279"/>
      <c r="DO645" s="279"/>
      <c r="DP645" s="279"/>
      <c r="DQ645" s="279"/>
      <c r="DR645" s="279"/>
      <c r="DS645" s="279"/>
      <c r="DT645" s="279"/>
      <c r="DU645" s="279"/>
    </row>
    <row r="646" spans="39:125">
      <c r="AM646" s="288">
        <f t="shared" si="42"/>
        <v>0</v>
      </c>
      <c r="AN646" s="202" t="str">
        <f t="shared" si="41"/>
        <v>EMA--</v>
      </c>
      <c r="AO646" s="278"/>
      <c r="AP646" s="278"/>
      <c r="AQ646" s="278"/>
      <c r="AR646" s="278"/>
      <c r="AS646" s="278"/>
      <c r="AT646" s="278"/>
      <c r="AU646" s="278"/>
      <c r="AV646" s="278"/>
      <c r="AW646" s="278"/>
      <c r="AX646" s="278"/>
      <c r="AY646" s="278"/>
      <c r="AZ646" s="278"/>
      <c r="BA646" s="278"/>
      <c r="BB646" s="278"/>
      <c r="BC646" s="278"/>
      <c r="BD646" s="278"/>
      <c r="BE646" s="278"/>
      <c r="BF646" s="278"/>
      <c r="BG646" s="278"/>
      <c r="BH646" s="278"/>
      <c r="BI646" s="278"/>
      <c r="BJ646" s="278"/>
      <c r="BK646" s="278"/>
      <c r="BL646" s="278"/>
      <c r="BM646" s="278"/>
      <c r="BN646" s="278"/>
      <c r="BO646" s="278"/>
      <c r="BP646" s="278"/>
      <c r="BQ646" s="278"/>
      <c r="BR646" s="278"/>
      <c r="BS646" s="278"/>
      <c r="BT646" s="278"/>
      <c r="BU646" s="278"/>
      <c r="BV646" s="278"/>
      <c r="BW646" s="278"/>
      <c r="BX646" s="278"/>
      <c r="BY646" s="278"/>
      <c r="BZ646" s="278"/>
      <c r="CA646" s="278"/>
      <c r="CB646" s="278"/>
      <c r="CC646" s="278"/>
      <c r="CD646" s="278"/>
      <c r="CE646" s="278"/>
      <c r="CF646" s="278"/>
      <c r="CG646" s="278"/>
      <c r="CH646" s="278"/>
      <c r="CI646" s="278"/>
      <c r="CJ646" s="278"/>
      <c r="CK646" s="278"/>
      <c r="CL646" s="279"/>
      <c r="CM646" s="279"/>
      <c r="CN646" s="279"/>
      <c r="CO646" s="279"/>
      <c r="CP646" s="279"/>
      <c r="CQ646" s="279"/>
      <c r="CR646" s="279"/>
      <c r="CS646" s="279"/>
      <c r="CT646" s="279"/>
      <c r="CU646" s="279"/>
      <c r="CV646" s="279"/>
      <c r="CW646" s="279"/>
      <c r="CX646" s="279"/>
      <c r="CY646" s="279"/>
      <c r="CZ646" s="279"/>
      <c r="DA646" s="279"/>
      <c r="DB646" s="279"/>
      <c r="DC646" s="279"/>
      <c r="DD646" s="279"/>
      <c r="DE646" s="279"/>
      <c r="DF646" s="279"/>
      <c r="DG646" s="279"/>
      <c r="DH646" s="279"/>
      <c r="DI646" s="279"/>
      <c r="DJ646" s="279"/>
      <c r="DK646" s="279"/>
      <c r="DL646" s="279"/>
      <c r="DM646" s="279"/>
      <c r="DN646" s="279"/>
      <c r="DO646" s="279"/>
      <c r="DP646" s="279"/>
      <c r="DQ646" s="279"/>
      <c r="DR646" s="279"/>
      <c r="DS646" s="279"/>
      <c r="DT646" s="279"/>
      <c r="DU646" s="279"/>
    </row>
    <row r="647" spans="39:125">
      <c r="AM647" s="288">
        <f t="shared" si="42"/>
        <v>0</v>
      </c>
      <c r="AN647" s="202" t="str">
        <f t="shared" si="41"/>
        <v>EMA--</v>
      </c>
      <c r="AO647" s="278"/>
      <c r="AP647" s="278"/>
      <c r="AQ647" s="278"/>
      <c r="AR647" s="278"/>
      <c r="AS647" s="278"/>
      <c r="AT647" s="278"/>
      <c r="AU647" s="278"/>
      <c r="AV647" s="278"/>
      <c r="AW647" s="278"/>
      <c r="AX647" s="278"/>
      <c r="AY647" s="278"/>
      <c r="AZ647" s="278"/>
      <c r="BA647" s="278"/>
      <c r="BB647" s="278"/>
      <c r="BC647" s="278"/>
      <c r="BD647" s="278"/>
      <c r="BE647" s="278"/>
      <c r="BF647" s="278"/>
      <c r="BG647" s="278"/>
      <c r="BH647" s="278"/>
      <c r="BI647" s="278"/>
      <c r="BJ647" s="278"/>
      <c r="BK647" s="278"/>
      <c r="BL647" s="278"/>
      <c r="BM647" s="278"/>
      <c r="BN647" s="278"/>
      <c r="BO647" s="278"/>
      <c r="BP647" s="278"/>
      <c r="BQ647" s="278"/>
      <c r="BR647" s="278"/>
      <c r="BS647" s="278"/>
      <c r="BT647" s="278"/>
      <c r="BU647" s="278"/>
      <c r="BV647" s="278"/>
      <c r="BW647" s="278"/>
      <c r="BX647" s="278"/>
      <c r="BY647" s="278"/>
      <c r="BZ647" s="278"/>
      <c r="CA647" s="278"/>
      <c r="CB647" s="278"/>
      <c r="CC647" s="278"/>
      <c r="CD647" s="278"/>
      <c r="CE647" s="278"/>
      <c r="CF647" s="278"/>
      <c r="CG647" s="278"/>
      <c r="CH647" s="278"/>
      <c r="CI647" s="278"/>
      <c r="CJ647" s="278"/>
      <c r="CK647" s="278"/>
      <c r="CL647" s="279"/>
      <c r="CM647" s="279"/>
      <c r="CN647" s="279"/>
      <c r="CO647" s="279"/>
      <c r="CP647" s="279"/>
      <c r="CQ647" s="279"/>
      <c r="CR647" s="279"/>
      <c r="CS647" s="279"/>
      <c r="CT647" s="279"/>
      <c r="CU647" s="279"/>
      <c r="CV647" s="279"/>
      <c r="CW647" s="279"/>
      <c r="CX647" s="279"/>
      <c r="CY647" s="279"/>
      <c r="CZ647" s="279"/>
      <c r="DA647" s="279"/>
      <c r="DB647" s="279"/>
      <c r="DC647" s="279"/>
      <c r="DD647" s="279"/>
      <c r="DE647" s="279"/>
      <c r="DF647" s="279"/>
      <c r="DG647" s="279"/>
      <c r="DH647" s="279"/>
      <c r="DI647" s="279"/>
      <c r="DJ647" s="279"/>
      <c r="DK647" s="279"/>
      <c r="DL647" s="279"/>
      <c r="DM647" s="279"/>
      <c r="DN647" s="279"/>
      <c r="DO647" s="279"/>
      <c r="DP647" s="279"/>
      <c r="DQ647" s="279"/>
      <c r="DR647" s="279"/>
      <c r="DS647" s="279"/>
      <c r="DT647" s="279"/>
      <c r="DU647" s="279"/>
    </row>
    <row r="648" spans="39:125">
      <c r="AM648" s="288">
        <f t="shared" si="42"/>
        <v>0</v>
      </c>
      <c r="AN648" s="202" t="str">
        <f t="shared" si="41"/>
        <v>EMA--</v>
      </c>
      <c r="AO648" s="278"/>
      <c r="AP648" s="278"/>
      <c r="AQ648" s="278"/>
      <c r="AR648" s="278"/>
      <c r="AS648" s="278"/>
      <c r="AT648" s="278"/>
      <c r="AU648" s="278"/>
      <c r="AV648" s="278"/>
      <c r="AW648" s="278"/>
      <c r="AX648" s="278"/>
      <c r="AY648" s="278"/>
      <c r="AZ648" s="278"/>
      <c r="BA648" s="278"/>
      <c r="BB648" s="278"/>
      <c r="BC648" s="278"/>
      <c r="BD648" s="278"/>
      <c r="BE648" s="278"/>
      <c r="BF648" s="278"/>
      <c r="BG648" s="278"/>
      <c r="BH648" s="278"/>
      <c r="BI648" s="278"/>
      <c r="BJ648" s="278"/>
      <c r="BK648" s="278"/>
      <c r="BL648" s="278"/>
      <c r="BM648" s="278"/>
      <c r="BN648" s="278"/>
      <c r="BO648" s="278"/>
      <c r="BP648" s="278"/>
      <c r="BQ648" s="278"/>
      <c r="BR648" s="278"/>
      <c r="BS648" s="278"/>
      <c r="BT648" s="278"/>
      <c r="BU648" s="278"/>
      <c r="BV648" s="278"/>
      <c r="BW648" s="278"/>
      <c r="BX648" s="278"/>
      <c r="BY648" s="278"/>
      <c r="BZ648" s="278"/>
      <c r="CA648" s="278"/>
      <c r="CB648" s="278"/>
      <c r="CC648" s="278"/>
      <c r="CD648" s="278"/>
      <c r="CE648" s="278"/>
      <c r="CF648" s="278"/>
      <c r="CG648" s="278"/>
      <c r="CH648" s="278"/>
      <c r="CI648" s="278"/>
      <c r="CJ648" s="278"/>
      <c r="CK648" s="278"/>
      <c r="CL648" s="279"/>
      <c r="CM648" s="279"/>
      <c r="CN648" s="279"/>
      <c r="CO648" s="279"/>
      <c r="CP648" s="279"/>
      <c r="CQ648" s="279"/>
      <c r="CR648" s="279"/>
      <c r="CS648" s="279"/>
      <c r="CT648" s="279"/>
      <c r="CU648" s="279"/>
      <c r="CV648" s="279"/>
      <c r="CW648" s="279"/>
      <c r="CX648" s="279"/>
      <c r="CY648" s="279"/>
      <c r="CZ648" s="279"/>
      <c r="DA648" s="279"/>
      <c r="DB648" s="279"/>
      <c r="DC648" s="279"/>
      <c r="DD648" s="279"/>
      <c r="DE648" s="279"/>
      <c r="DF648" s="279"/>
      <c r="DG648" s="279"/>
      <c r="DH648" s="279"/>
      <c r="DI648" s="279"/>
      <c r="DJ648" s="279"/>
      <c r="DK648" s="279"/>
      <c r="DL648" s="279"/>
      <c r="DM648" s="279"/>
      <c r="DN648" s="279"/>
      <c r="DO648" s="279"/>
      <c r="DP648" s="279"/>
      <c r="DQ648" s="279"/>
      <c r="DR648" s="279"/>
      <c r="DS648" s="279"/>
      <c r="DT648" s="279"/>
      <c r="DU648" s="279"/>
    </row>
    <row r="649" spans="39:125">
      <c r="AM649" s="288">
        <f t="shared" si="42"/>
        <v>0</v>
      </c>
      <c r="AN649" s="202" t="str">
        <f t="shared" si="41"/>
        <v>EMA--</v>
      </c>
      <c r="AO649" s="278"/>
      <c r="AP649" s="278"/>
      <c r="AQ649" s="278"/>
      <c r="AR649" s="278"/>
      <c r="AS649" s="278"/>
      <c r="AT649" s="278"/>
      <c r="AU649" s="278"/>
      <c r="AV649" s="278"/>
      <c r="AW649" s="278"/>
      <c r="AX649" s="278"/>
      <c r="AY649" s="278"/>
      <c r="AZ649" s="278"/>
      <c r="BA649" s="278"/>
      <c r="BB649" s="278"/>
      <c r="BC649" s="278"/>
      <c r="BD649" s="278"/>
      <c r="BE649" s="278"/>
      <c r="BF649" s="278"/>
      <c r="BG649" s="278"/>
      <c r="BH649" s="278"/>
      <c r="BI649" s="278"/>
      <c r="BJ649" s="278"/>
      <c r="BK649" s="278"/>
      <c r="BL649" s="278"/>
      <c r="BM649" s="278"/>
      <c r="BN649" s="278"/>
      <c r="BO649" s="278"/>
      <c r="BP649" s="278"/>
      <c r="BQ649" s="278"/>
      <c r="BR649" s="278"/>
      <c r="BS649" s="278"/>
      <c r="BT649" s="278"/>
      <c r="BU649" s="278"/>
      <c r="BV649" s="278"/>
      <c r="BW649" s="278"/>
      <c r="BX649" s="278"/>
      <c r="BY649" s="278"/>
      <c r="BZ649" s="278"/>
      <c r="CA649" s="278"/>
      <c r="CB649" s="278"/>
      <c r="CC649" s="278"/>
      <c r="CD649" s="278"/>
      <c r="CE649" s="278"/>
      <c r="CF649" s="278"/>
      <c r="CG649" s="278"/>
      <c r="CH649" s="278"/>
      <c r="CI649" s="278"/>
      <c r="CJ649" s="278"/>
      <c r="CK649" s="278"/>
      <c r="CL649" s="279"/>
      <c r="CM649" s="279"/>
      <c r="CN649" s="279"/>
      <c r="CO649" s="279"/>
      <c r="CP649" s="279"/>
      <c r="CQ649" s="279"/>
      <c r="CR649" s="279"/>
      <c r="CS649" s="279"/>
      <c r="CT649" s="279"/>
      <c r="CU649" s="279"/>
      <c r="CV649" s="279"/>
      <c r="CW649" s="279"/>
      <c r="CX649" s="279"/>
      <c r="CY649" s="279"/>
      <c r="CZ649" s="279"/>
      <c r="DA649" s="279"/>
      <c r="DB649" s="279"/>
      <c r="DC649" s="279"/>
      <c r="DD649" s="279"/>
      <c r="DE649" s="279"/>
      <c r="DF649" s="279"/>
      <c r="DG649" s="279"/>
      <c r="DH649" s="279"/>
      <c r="DI649" s="279"/>
      <c r="DJ649" s="279"/>
      <c r="DK649" s="279"/>
      <c r="DL649" s="279"/>
      <c r="DM649" s="279"/>
      <c r="DN649" s="279"/>
      <c r="DO649" s="279"/>
      <c r="DP649" s="279"/>
      <c r="DQ649" s="279"/>
      <c r="DR649" s="279"/>
      <c r="DS649" s="279"/>
      <c r="DT649" s="279"/>
      <c r="DU649" s="279"/>
    </row>
    <row r="650" spans="39:125">
      <c r="AM650" s="288">
        <f t="shared" si="42"/>
        <v>0</v>
      </c>
      <c r="AN650" s="202" t="str">
        <f t="shared" si="41"/>
        <v>EMA--</v>
      </c>
      <c r="AO650" s="278"/>
      <c r="AP650" s="278"/>
      <c r="AQ650" s="278"/>
      <c r="AR650" s="278"/>
      <c r="AS650" s="278"/>
      <c r="AT650" s="278"/>
      <c r="AU650" s="278"/>
      <c r="AV650" s="278"/>
      <c r="AW650" s="278"/>
      <c r="AX650" s="278"/>
      <c r="AY650" s="278"/>
      <c r="AZ650" s="278"/>
      <c r="BA650" s="278"/>
      <c r="BB650" s="278"/>
      <c r="BC650" s="278"/>
      <c r="BD650" s="278"/>
      <c r="BE650" s="278"/>
      <c r="BF650" s="278"/>
      <c r="BG650" s="278"/>
      <c r="BH650" s="278"/>
      <c r="BI650" s="278"/>
      <c r="BJ650" s="278"/>
      <c r="BK650" s="278"/>
      <c r="BL650" s="278"/>
      <c r="BM650" s="278"/>
      <c r="BN650" s="278"/>
      <c r="BO650" s="278"/>
      <c r="BP650" s="278"/>
      <c r="BQ650" s="278"/>
      <c r="BR650" s="278"/>
      <c r="BS650" s="278"/>
      <c r="BT650" s="278"/>
      <c r="BU650" s="278"/>
      <c r="BV650" s="278"/>
      <c r="BW650" s="278"/>
      <c r="BX650" s="278"/>
      <c r="BY650" s="278"/>
      <c r="BZ650" s="278"/>
      <c r="CA650" s="278"/>
      <c r="CB650" s="278"/>
      <c r="CC650" s="278"/>
      <c r="CD650" s="278"/>
      <c r="CE650" s="278"/>
      <c r="CF650" s="278"/>
      <c r="CG650" s="278"/>
      <c r="CH650" s="278"/>
      <c r="CI650" s="278"/>
      <c r="CJ650" s="278"/>
      <c r="CK650" s="278"/>
      <c r="CL650" s="279"/>
      <c r="CM650" s="279"/>
      <c r="CN650" s="279"/>
      <c r="CO650" s="279"/>
      <c r="CP650" s="279"/>
      <c r="CQ650" s="279"/>
      <c r="CR650" s="279"/>
      <c r="CS650" s="279"/>
      <c r="CT650" s="279"/>
      <c r="CU650" s="279"/>
      <c r="CV650" s="279"/>
      <c r="CW650" s="279"/>
      <c r="CX650" s="279"/>
      <c r="CY650" s="279"/>
      <c r="CZ650" s="279"/>
      <c r="DA650" s="279"/>
      <c r="DB650" s="279"/>
      <c r="DC650" s="279"/>
      <c r="DD650" s="279"/>
      <c r="DE650" s="279"/>
      <c r="DF650" s="279"/>
      <c r="DG650" s="279"/>
      <c r="DH650" s="279"/>
      <c r="DI650" s="279"/>
      <c r="DJ650" s="279"/>
      <c r="DK650" s="279"/>
      <c r="DL650" s="279"/>
      <c r="DM650" s="279"/>
      <c r="DN650" s="279"/>
      <c r="DO650" s="279"/>
      <c r="DP650" s="279"/>
      <c r="DQ650" s="279"/>
      <c r="DR650" s="279"/>
      <c r="DS650" s="279"/>
      <c r="DT650" s="279"/>
      <c r="DU650" s="279"/>
    </row>
    <row r="651" spans="39:125">
      <c r="AM651" s="288">
        <f t="shared" si="42"/>
        <v>0</v>
      </c>
      <c r="AN651" s="202" t="str">
        <f t="shared" si="41"/>
        <v>EMA--</v>
      </c>
      <c r="AO651" s="278"/>
      <c r="AP651" s="278"/>
      <c r="AQ651" s="278"/>
      <c r="AR651" s="278"/>
      <c r="AS651" s="278"/>
      <c r="AT651" s="278"/>
      <c r="AU651" s="278"/>
      <c r="AV651" s="278"/>
      <c r="AW651" s="278"/>
      <c r="AX651" s="278"/>
      <c r="AY651" s="278"/>
      <c r="AZ651" s="278"/>
      <c r="BA651" s="278"/>
      <c r="BB651" s="278"/>
      <c r="BC651" s="278"/>
      <c r="BD651" s="278"/>
      <c r="BE651" s="278"/>
      <c r="BF651" s="278"/>
      <c r="BG651" s="278"/>
      <c r="BH651" s="278"/>
      <c r="BI651" s="278"/>
      <c r="BJ651" s="278"/>
      <c r="BK651" s="278"/>
      <c r="BL651" s="278"/>
      <c r="BM651" s="278"/>
      <c r="BN651" s="278"/>
      <c r="BO651" s="278"/>
      <c r="BP651" s="278"/>
      <c r="BQ651" s="278"/>
      <c r="BR651" s="278"/>
      <c r="BS651" s="278"/>
      <c r="BT651" s="278"/>
      <c r="BU651" s="278"/>
      <c r="BV651" s="278"/>
      <c r="BW651" s="278"/>
      <c r="BX651" s="278"/>
      <c r="BY651" s="278"/>
      <c r="BZ651" s="278"/>
      <c r="CA651" s="278"/>
      <c r="CB651" s="278"/>
      <c r="CC651" s="278"/>
      <c r="CD651" s="278"/>
      <c r="CE651" s="278"/>
      <c r="CF651" s="278"/>
      <c r="CG651" s="278"/>
      <c r="CH651" s="278"/>
      <c r="CI651" s="278"/>
      <c r="CJ651" s="278"/>
      <c r="CK651" s="278"/>
      <c r="CL651" s="279"/>
      <c r="CM651" s="279"/>
      <c r="CN651" s="279"/>
      <c r="CO651" s="279"/>
      <c r="CP651" s="279"/>
      <c r="CQ651" s="279"/>
      <c r="CR651" s="279"/>
      <c r="CS651" s="279"/>
      <c r="CT651" s="279"/>
      <c r="CU651" s="279"/>
      <c r="CV651" s="279"/>
      <c r="CW651" s="279"/>
      <c r="CX651" s="279"/>
      <c r="CY651" s="279"/>
      <c r="CZ651" s="279"/>
      <c r="DA651" s="279"/>
      <c r="DB651" s="279"/>
      <c r="DC651" s="279"/>
      <c r="DD651" s="279"/>
      <c r="DE651" s="279"/>
      <c r="DF651" s="279"/>
      <c r="DG651" s="279"/>
      <c r="DH651" s="279"/>
      <c r="DI651" s="279"/>
      <c r="DJ651" s="279"/>
      <c r="DK651" s="279"/>
      <c r="DL651" s="279"/>
      <c r="DM651" s="279"/>
      <c r="DN651" s="279"/>
      <c r="DO651" s="279"/>
      <c r="DP651" s="279"/>
      <c r="DQ651" s="279"/>
      <c r="DR651" s="279"/>
      <c r="DS651" s="279"/>
      <c r="DT651" s="279"/>
      <c r="DU651" s="279"/>
    </row>
    <row r="652" spans="39:125">
      <c r="AM652" s="288">
        <f t="shared" si="42"/>
        <v>0</v>
      </c>
      <c r="AN652" s="202" t="str">
        <f t="shared" si="41"/>
        <v>EMA--</v>
      </c>
      <c r="AO652" s="278"/>
      <c r="AP652" s="278"/>
      <c r="AQ652" s="278"/>
      <c r="AR652" s="278"/>
      <c r="AS652" s="278"/>
      <c r="AT652" s="278"/>
      <c r="AU652" s="278"/>
      <c r="AV652" s="278"/>
      <c r="AW652" s="278"/>
      <c r="AX652" s="278"/>
      <c r="AY652" s="278"/>
      <c r="AZ652" s="278"/>
      <c r="BA652" s="278"/>
      <c r="BB652" s="278"/>
      <c r="BC652" s="278"/>
      <c r="BD652" s="278"/>
      <c r="BE652" s="278"/>
      <c r="BF652" s="278"/>
      <c r="BG652" s="278"/>
      <c r="BH652" s="278"/>
      <c r="BI652" s="278"/>
      <c r="BJ652" s="278"/>
      <c r="BK652" s="278"/>
      <c r="BL652" s="278"/>
      <c r="BM652" s="278"/>
      <c r="BN652" s="278"/>
      <c r="BO652" s="278"/>
      <c r="BP652" s="278"/>
      <c r="BQ652" s="278"/>
      <c r="BR652" s="278"/>
      <c r="BS652" s="278"/>
      <c r="BT652" s="278"/>
      <c r="BU652" s="278"/>
      <c r="BV652" s="278"/>
      <c r="BW652" s="278"/>
      <c r="BX652" s="278"/>
      <c r="BY652" s="278"/>
      <c r="BZ652" s="278"/>
      <c r="CA652" s="278"/>
      <c r="CB652" s="278"/>
      <c r="CC652" s="278"/>
      <c r="CD652" s="278"/>
      <c r="CE652" s="278"/>
      <c r="CF652" s="278"/>
      <c r="CG652" s="278"/>
      <c r="CH652" s="278"/>
      <c r="CI652" s="278"/>
      <c r="CJ652" s="278"/>
      <c r="CK652" s="278"/>
      <c r="CL652" s="279"/>
      <c r="CM652" s="279"/>
      <c r="CN652" s="279"/>
      <c r="CO652" s="279"/>
      <c r="CP652" s="279"/>
      <c r="CQ652" s="279"/>
      <c r="CR652" s="279"/>
      <c r="CS652" s="279"/>
      <c r="CT652" s="279"/>
      <c r="CU652" s="279"/>
      <c r="CV652" s="279"/>
      <c r="CW652" s="279"/>
      <c r="CX652" s="279"/>
      <c r="CY652" s="279"/>
      <c r="CZ652" s="279"/>
      <c r="DA652" s="279"/>
      <c r="DB652" s="279"/>
      <c r="DC652" s="279"/>
      <c r="DD652" s="279"/>
      <c r="DE652" s="279"/>
      <c r="DF652" s="279"/>
      <c r="DG652" s="279"/>
      <c r="DH652" s="279"/>
      <c r="DI652" s="279"/>
      <c r="DJ652" s="279"/>
      <c r="DK652" s="279"/>
      <c r="DL652" s="279"/>
      <c r="DM652" s="279"/>
      <c r="DN652" s="279"/>
      <c r="DO652" s="279"/>
      <c r="DP652" s="279"/>
      <c r="DQ652" s="279"/>
      <c r="DR652" s="279"/>
      <c r="DS652" s="279"/>
      <c r="DT652" s="279"/>
      <c r="DU652" s="279"/>
    </row>
    <row r="653" spans="39:125">
      <c r="AM653" s="288">
        <f t="shared" si="42"/>
        <v>0</v>
      </c>
      <c r="AN653" s="202" t="str">
        <f t="shared" si="41"/>
        <v>EMA--</v>
      </c>
      <c r="AO653" s="278"/>
      <c r="AP653" s="278"/>
      <c r="AQ653" s="278"/>
      <c r="AR653" s="278"/>
      <c r="AS653" s="278"/>
      <c r="AT653" s="278"/>
      <c r="AU653" s="278"/>
      <c r="AV653" s="278"/>
      <c r="AW653" s="278"/>
      <c r="AX653" s="278"/>
      <c r="AY653" s="278"/>
      <c r="AZ653" s="278"/>
      <c r="BA653" s="278"/>
      <c r="BB653" s="278"/>
      <c r="BC653" s="278"/>
      <c r="BD653" s="278"/>
      <c r="BE653" s="278"/>
      <c r="BF653" s="278"/>
      <c r="BG653" s="278"/>
      <c r="BH653" s="278"/>
      <c r="BI653" s="278"/>
      <c r="BJ653" s="278"/>
      <c r="BK653" s="278"/>
      <c r="BL653" s="278"/>
      <c r="BM653" s="278"/>
      <c r="BN653" s="278"/>
      <c r="BO653" s="278"/>
      <c r="BP653" s="278"/>
      <c r="BQ653" s="278"/>
      <c r="BR653" s="278"/>
      <c r="BS653" s="278"/>
      <c r="BT653" s="278"/>
      <c r="BU653" s="278"/>
      <c r="BV653" s="278"/>
      <c r="BW653" s="278"/>
      <c r="BX653" s="278"/>
      <c r="BY653" s="278"/>
      <c r="BZ653" s="278"/>
      <c r="CA653" s="278"/>
      <c r="CB653" s="278"/>
      <c r="CC653" s="278"/>
      <c r="CD653" s="278"/>
      <c r="CE653" s="278"/>
      <c r="CF653" s="278"/>
      <c r="CG653" s="278"/>
      <c r="CH653" s="278"/>
      <c r="CI653" s="278"/>
      <c r="CJ653" s="278"/>
      <c r="CK653" s="278"/>
      <c r="CL653" s="279"/>
      <c r="CM653" s="279"/>
      <c r="CN653" s="279"/>
      <c r="CO653" s="279"/>
      <c r="CP653" s="279"/>
      <c r="CQ653" s="279"/>
      <c r="CR653" s="279"/>
      <c r="CS653" s="279"/>
      <c r="CT653" s="279"/>
      <c r="CU653" s="279"/>
      <c r="CV653" s="279"/>
      <c r="CW653" s="279"/>
      <c r="CX653" s="279"/>
      <c r="CY653" s="279"/>
      <c r="CZ653" s="279"/>
      <c r="DA653" s="279"/>
      <c r="DB653" s="279"/>
      <c r="DC653" s="279"/>
      <c r="DD653" s="279"/>
      <c r="DE653" s="279"/>
      <c r="DF653" s="279"/>
      <c r="DG653" s="279"/>
      <c r="DH653" s="279"/>
      <c r="DI653" s="279"/>
      <c r="DJ653" s="279"/>
      <c r="DK653" s="279"/>
      <c r="DL653" s="279"/>
      <c r="DM653" s="279"/>
      <c r="DN653" s="279"/>
      <c r="DO653" s="279"/>
      <c r="DP653" s="279"/>
      <c r="DQ653" s="279"/>
      <c r="DR653" s="279"/>
      <c r="DS653" s="279"/>
      <c r="DT653" s="279"/>
      <c r="DU653" s="279"/>
    </row>
    <row r="654" spans="39:125">
      <c r="AM654" s="288">
        <f t="shared" si="42"/>
        <v>0</v>
      </c>
      <c r="AN654" s="202" t="str">
        <f t="shared" si="41"/>
        <v>EMA--</v>
      </c>
      <c r="AO654" s="278"/>
      <c r="AP654" s="278"/>
      <c r="AQ654" s="278"/>
      <c r="AR654" s="278"/>
      <c r="AS654" s="278"/>
      <c r="AT654" s="278"/>
      <c r="AU654" s="278"/>
      <c r="AV654" s="278"/>
      <c r="AW654" s="278"/>
      <c r="AX654" s="278"/>
      <c r="AY654" s="278"/>
      <c r="AZ654" s="278"/>
      <c r="BA654" s="278"/>
      <c r="BB654" s="278"/>
      <c r="BC654" s="278"/>
      <c r="BD654" s="278"/>
      <c r="BE654" s="278"/>
      <c r="BF654" s="278"/>
      <c r="BG654" s="278"/>
      <c r="BH654" s="278"/>
      <c r="BI654" s="278"/>
      <c r="BJ654" s="278"/>
      <c r="BK654" s="278"/>
      <c r="BL654" s="278"/>
      <c r="BM654" s="278"/>
      <c r="BN654" s="278"/>
      <c r="BO654" s="278"/>
      <c r="BP654" s="278"/>
      <c r="BQ654" s="278"/>
      <c r="BR654" s="278"/>
      <c r="BS654" s="278"/>
      <c r="BT654" s="278"/>
      <c r="BU654" s="278"/>
      <c r="BV654" s="278"/>
      <c r="BW654" s="278"/>
      <c r="BX654" s="278"/>
      <c r="BY654" s="278"/>
      <c r="BZ654" s="278"/>
      <c r="CA654" s="278"/>
      <c r="CB654" s="278"/>
      <c r="CC654" s="278"/>
      <c r="CD654" s="278"/>
      <c r="CE654" s="278"/>
      <c r="CF654" s="278"/>
      <c r="CG654" s="278"/>
      <c r="CH654" s="278"/>
      <c r="CI654" s="278"/>
      <c r="CJ654" s="278"/>
      <c r="CK654" s="278"/>
      <c r="CL654" s="279"/>
      <c r="CM654" s="279"/>
      <c r="CN654" s="279"/>
      <c r="CO654" s="279"/>
      <c r="CP654" s="279"/>
      <c r="CQ654" s="279"/>
      <c r="CR654" s="279"/>
      <c r="CS654" s="279"/>
      <c r="CT654" s="279"/>
      <c r="CU654" s="279"/>
      <c r="CV654" s="279"/>
      <c r="CW654" s="279"/>
      <c r="CX654" s="279"/>
      <c r="CY654" s="279"/>
      <c r="CZ654" s="279"/>
      <c r="DA654" s="279"/>
      <c r="DB654" s="279"/>
      <c r="DC654" s="279"/>
      <c r="DD654" s="279"/>
      <c r="DE654" s="279"/>
      <c r="DF654" s="279"/>
      <c r="DG654" s="279"/>
      <c r="DH654" s="279"/>
      <c r="DI654" s="279"/>
      <c r="DJ654" s="279"/>
      <c r="DK654" s="279"/>
      <c r="DL654" s="279"/>
      <c r="DM654" s="279"/>
      <c r="DN654" s="279"/>
      <c r="DO654" s="279"/>
      <c r="DP654" s="279"/>
      <c r="DQ654" s="279"/>
      <c r="DR654" s="279"/>
      <c r="DS654" s="279"/>
      <c r="DT654" s="279"/>
      <c r="DU654" s="279"/>
    </row>
    <row r="655" spans="39:125">
      <c r="AM655" s="288">
        <f t="shared" si="42"/>
        <v>0</v>
      </c>
      <c r="AN655" s="202" t="str">
        <f t="shared" si="41"/>
        <v>EMA--</v>
      </c>
      <c r="AO655" s="278"/>
      <c r="AP655" s="278"/>
      <c r="AQ655" s="278"/>
      <c r="AR655" s="278"/>
      <c r="AS655" s="278"/>
      <c r="AT655" s="278"/>
      <c r="AU655" s="278"/>
      <c r="AV655" s="278"/>
      <c r="AW655" s="278"/>
      <c r="AX655" s="278"/>
      <c r="AY655" s="278"/>
      <c r="AZ655" s="278"/>
      <c r="BA655" s="278"/>
      <c r="BB655" s="278"/>
      <c r="BC655" s="278"/>
      <c r="BD655" s="278"/>
      <c r="BE655" s="278"/>
      <c r="BF655" s="278"/>
      <c r="BG655" s="278"/>
      <c r="BH655" s="278"/>
      <c r="BI655" s="278"/>
      <c r="BJ655" s="278"/>
      <c r="BK655" s="278"/>
      <c r="BL655" s="278"/>
      <c r="BM655" s="278"/>
      <c r="BN655" s="278"/>
      <c r="BO655" s="278"/>
      <c r="BP655" s="278"/>
      <c r="BQ655" s="278"/>
      <c r="BR655" s="278"/>
      <c r="BS655" s="278"/>
      <c r="BT655" s="278"/>
      <c r="BU655" s="278"/>
      <c r="BV655" s="278"/>
      <c r="BW655" s="278"/>
      <c r="BX655" s="278"/>
      <c r="BY655" s="278"/>
      <c r="BZ655" s="278"/>
      <c r="CA655" s="278"/>
      <c r="CB655" s="278"/>
      <c r="CC655" s="278"/>
      <c r="CD655" s="278"/>
      <c r="CE655" s="278"/>
      <c r="CF655" s="278"/>
      <c r="CG655" s="278"/>
      <c r="CH655" s="278"/>
      <c r="CI655" s="278"/>
      <c r="CJ655" s="278"/>
      <c r="CK655" s="278"/>
      <c r="CL655" s="279"/>
      <c r="CM655" s="279"/>
      <c r="CN655" s="279"/>
      <c r="CO655" s="279"/>
      <c r="CP655" s="279"/>
      <c r="CQ655" s="279"/>
      <c r="CR655" s="279"/>
      <c r="CS655" s="279"/>
      <c r="CT655" s="279"/>
      <c r="CU655" s="279"/>
      <c r="CV655" s="279"/>
      <c r="CW655" s="279"/>
      <c r="CX655" s="279"/>
      <c r="CY655" s="279"/>
      <c r="CZ655" s="279"/>
      <c r="DA655" s="279"/>
      <c r="DB655" s="279"/>
      <c r="DC655" s="279"/>
      <c r="DD655" s="279"/>
      <c r="DE655" s="279"/>
      <c r="DF655" s="279"/>
      <c r="DG655" s="279"/>
      <c r="DH655" s="279"/>
      <c r="DI655" s="279"/>
      <c r="DJ655" s="279"/>
      <c r="DK655" s="279"/>
      <c r="DL655" s="279"/>
      <c r="DM655" s="279"/>
      <c r="DN655" s="279"/>
      <c r="DO655" s="279"/>
      <c r="DP655" s="279"/>
      <c r="DQ655" s="279"/>
      <c r="DR655" s="279"/>
      <c r="DS655" s="279"/>
      <c r="DT655" s="279"/>
      <c r="DU655" s="279"/>
    </row>
    <row r="656" spans="39:125">
      <c r="AM656" s="288">
        <f t="shared" si="42"/>
        <v>0</v>
      </c>
      <c r="AN656" s="202" t="str">
        <f t="shared" si="41"/>
        <v>EMA--</v>
      </c>
      <c r="AO656" s="278"/>
      <c r="AP656" s="278"/>
      <c r="AQ656" s="278"/>
      <c r="AR656" s="278"/>
      <c r="AS656" s="278"/>
      <c r="AT656" s="278"/>
      <c r="AU656" s="278"/>
      <c r="AV656" s="278"/>
      <c r="AW656" s="278"/>
      <c r="AX656" s="278"/>
      <c r="AY656" s="278"/>
      <c r="AZ656" s="278"/>
      <c r="BA656" s="278"/>
      <c r="BB656" s="278"/>
      <c r="BC656" s="278"/>
      <c r="BD656" s="278"/>
      <c r="BE656" s="278"/>
      <c r="BF656" s="278"/>
      <c r="BG656" s="278"/>
      <c r="BH656" s="278"/>
      <c r="BI656" s="278"/>
      <c r="BJ656" s="278"/>
      <c r="BK656" s="278"/>
      <c r="BL656" s="278"/>
      <c r="BM656" s="278"/>
      <c r="BN656" s="278"/>
      <c r="BO656" s="278"/>
      <c r="BP656" s="278"/>
      <c r="BQ656" s="278"/>
      <c r="BR656" s="278"/>
      <c r="BS656" s="278"/>
      <c r="BT656" s="278"/>
      <c r="BU656" s="278"/>
      <c r="BV656" s="278"/>
      <c r="BW656" s="278"/>
      <c r="BX656" s="278"/>
      <c r="BY656" s="278"/>
      <c r="BZ656" s="278"/>
      <c r="CA656" s="278"/>
      <c r="CB656" s="278"/>
      <c r="CC656" s="278"/>
      <c r="CD656" s="278"/>
      <c r="CE656" s="278"/>
      <c r="CF656" s="278"/>
      <c r="CG656" s="278"/>
      <c r="CH656" s="278"/>
      <c r="CI656" s="278"/>
      <c r="CJ656" s="278"/>
      <c r="CK656" s="278"/>
      <c r="CL656" s="279"/>
      <c r="CM656" s="279"/>
      <c r="CN656" s="279"/>
      <c r="CO656" s="279"/>
      <c r="CP656" s="279"/>
      <c r="CQ656" s="279"/>
      <c r="CR656" s="279"/>
      <c r="CS656" s="279"/>
      <c r="CT656" s="279"/>
      <c r="CU656" s="279"/>
      <c r="CV656" s="279"/>
      <c r="CW656" s="279"/>
      <c r="CX656" s="279"/>
      <c r="CY656" s="279"/>
      <c r="CZ656" s="279"/>
      <c r="DA656" s="279"/>
      <c r="DB656" s="279"/>
      <c r="DC656" s="279"/>
      <c r="DD656" s="279"/>
      <c r="DE656" s="279"/>
      <c r="DF656" s="279"/>
      <c r="DG656" s="279"/>
      <c r="DH656" s="279"/>
      <c r="DI656" s="279"/>
      <c r="DJ656" s="279"/>
      <c r="DK656" s="279"/>
      <c r="DL656" s="279"/>
      <c r="DM656" s="279"/>
      <c r="DN656" s="279"/>
      <c r="DO656" s="279"/>
      <c r="DP656" s="279"/>
      <c r="DQ656" s="279"/>
      <c r="DR656" s="279"/>
      <c r="DS656" s="279"/>
      <c r="DT656" s="279"/>
      <c r="DU656" s="279"/>
    </row>
    <row r="657" spans="39:125">
      <c r="AM657" s="288">
        <f t="shared" si="42"/>
        <v>0</v>
      </c>
      <c r="AN657" s="202" t="str">
        <f t="shared" si="41"/>
        <v>EMA--</v>
      </c>
      <c r="AO657" s="278"/>
      <c r="AP657" s="278"/>
      <c r="AQ657" s="278"/>
      <c r="AR657" s="278"/>
      <c r="AS657" s="278"/>
      <c r="AT657" s="278"/>
      <c r="AU657" s="278"/>
      <c r="AV657" s="278"/>
      <c r="AW657" s="278"/>
      <c r="AX657" s="278"/>
      <c r="AY657" s="278"/>
      <c r="AZ657" s="278"/>
      <c r="BA657" s="278"/>
      <c r="BB657" s="278"/>
      <c r="BC657" s="278"/>
      <c r="BD657" s="278"/>
      <c r="BE657" s="278"/>
      <c r="BF657" s="278"/>
      <c r="BG657" s="278"/>
      <c r="BH657" s="278"/>
      <c r="BI657" s="278"/>
      <c r="BJ657" s="278"/>
      <c r="BK657" s="278"/>
      <c r="BL657" s="278"/>
      <c r="BM657" s="278"/>
      <c r="BN657" s="278"/>
      <c r="BO657" s="278"/>
      <c r="BP657" s="278"/>
      <c r="BQ657" s="278"/>
      <c r="BR657" s="278"/>
      <c r="BS657" s="278"/>
      <c r="BT657" s="278"/>
      <c r="BU657" s="278"/>
      <c r="BV657" s="278"/>
      <c r="BW657" s="278"/>
      <c r="BX657" s="278"/>
      <c r="BY657" s="278"/>
      <c r="BZ657" s="278"/>
      <c r="CA657" s="278"/>
      <c r="CB657" s="278"/>
      <c r="CC657" s="278"/>
      <c r="CD657" s="278"/>
      <c r="CE657" s="278"/>
      <c r="CF657" s="278"/>
      <c r="CG657" s="278"/>
      <c r="CH657" s="278"/>
      <c r="CI657" s="278"/>
      <c r="CJ657" s="278"/>
      <c r="CK657" s="278"/>
      <c r="CL657" s="279"/>
      <c r="CM657" s="279"/>
      <c r="CN657" s="279"/>
      <c r="CO657" s="279"/>
      <c r="CP657" s="279"/>
      <c r="CQ657" s="279"/>
      <c r="CR657" s="279"/>
      <c r="CS657" s="279"/>
      <c r="CT657" s="279"/>
      <c r="CU657" s="279"/>
      <c r="CV657" s="279"/>
      <c r="CW657" s="279"/>
      <c r="CX657" s="279"/>
      <c r="CY657" s="279"/>
      <c r="CZ657" s="279"/>
      <c r="DA657" s="279"/>
      <c r="DB657" s="279"/>
      <c r="DC657" s="279"/>
      <c r="DD657" s="279"/>
      <c r="DE657" s="279"/>
      <c r="DF657" s="279"/>
      <c r="DG657" s="279"/>
      <c r="DH657" s="279"/>
      <c r="DI657" s="279"/>
      <c r="DJ657" s="279"/>
      <c r="DK657" s="279"/>
      <c r="DL657" s="279"/>
      <c r="DM657" s="279"/>
      <c r="DN657" s="279"/>
      <c r="DO657" s="279"/>
      <c r="DP657" s="279"/>
      <c r="DQ657" s="279"/>
      <c r="DR657" s="279"/>
      <c r="DS657" s="279"/>
      <c r="DT657" s="279"/>
      <c r="DU657" s="279"/>
    </row>
    <row r="658" spans="39:125">
      <c r="AM658" s="288">
        <f t="shared" si="42"/>
        <v>0</v>
      </c>
      <c r="AN658" s="202" t="str">
        <f t="shared" si="41"/>
        <v>EMA--</v>
      </c>
      <c r="AO658" s="278"/>
      <c r="AP658" s="278"/>
      <c r="AQ658" s="278"/>
      <c r="AR658" s="278"/>
      <c r="AS658" s="278"/>
      <c r="AT658" s="278"/>
      <c r="AU658" s="278"/>
      <c r="AV658" s="278"/>
      <c r="AW658" s="278"/>
      <c r="AX658" s="278"/>
      <c r="AY658" s="278"/>
      <c r="AZ658" s="278"/>
      <c r="BA658" s="278"/>
      <c r="BB658" s="278"/>
      <c r="BC658" s="278"/>
      <c r="BD658" s="278"/>
      <c r="BE658" s="278"/>
      <c r="BF658" s="278"/>
      <c r="BG658" s="278"/>
      <c r="BH658" s="278"/>
      <c r="BI658" s="278"/>
      <c r="BJ658" s="278"/>
      <c r="BK658" s="278"/>
      <c r="BL658" s="278"/>
      <c r="BM658" s="278"/>
      <c r="BN658" s="278"/>
      <c r="BO658" s="278"/>
      <c r="BP658" s="278"/>
      <c r="BQ658" s="278"/>
      <c r="BR658" s="278"/>
      <c r="BS658" s="278"/>
      <c r="BT658" s="278"/>
      <c r="BU658" s="278"/>
      <c r="BV658" s="278"/>
      <c r="BW658" s="278"/>
      <c r="BX658" s="278"/>
      <c r="BY658" s="278"/>
      <c r="BZ658" s="278"/>
      <c r="CA658" s="278"/>
      <c r="CB658" s="278"/>
      <c r="CC658" s="278"/>
      <c r="CD658" s="278"/>
      <c r="CE658" s="278"/>
      <c r="CF658" s="278"/>
      <c r="CG658" s="278"/>
      <c r="CH658" s="278"/>
      <c r="CI658" s="278"/>
      <c r="CJ658" s="278"/>
      <c r="CK658" s="278"/>
      <c r="CL658" s="279"/>
      <c r="CM658" s="279"/>
      <c r="CN658" s="279"/>
      <c r="CO658" s="279"/>
      <c r="CP658" s="279"/>
      <c r="CQ658" s="279"/>
      <c r="CR658" s="279"/>
      <c r="CS658" s="279"/>
      <c r="CT658" s="279"/>
      <c r="CU658" s="279"/>
      <c r="CV658" s="279"/>
      <c r="CW658" s="279"/>
      <c r="CX658" s="279"/>
      <c r="CY658" s="279"/>
      <c r="CZ658" s="279"/>
      <c r="DA658" s="279"/>
      <c r="DB658" s="279"/>
      <c r="DC658" s="279"/>
      <c r="DD658" s="279"/>
      <c r="DE658" s="279"/>
      <c r="DF658" s="279"/>
      <c r="DG658" s="279"/>
      <c r="DH658" s="279"/>
      <c r="DI658" s="279"/>
      <c r="DJ658" s="279"/>
      <c r="DK658" s="279"/>
      <c r="DL658" s="279"/>
      <c r="DM658" s="279"/>
      <c r="DN658" s="279"/>
      <c r="DO658" s="279"/>
      <c r="DP658" s="279"/>
      <c r="DQ658" s="279"/>
      <c r="DR658" s="279"/>
      <c r="DS658" s="279"/>
      <c r="DT658" s="279"/>
      <c r="DU658" s="279"/>
    </row>
    <row r="659" spans="39:125">
      <c r="AM659" s="288">
        <f t="shared" si="42"/>
        <v>0</v>
      </c>
      <c r="AN659" s="202" t="str">
        <f t="shared" si="41"/>
        <v>EMA--</v>
      </c>
      <c r="AO659" s="278"/>
      <c r="AP659" s="278"/>
      <c r="AQ659" s="278"/>
      <c r="AR659" s="278"/>
      <c r="AS659" s="278"/>
      <c r="AT659" s="278"/>
      <c r="AU659" s="278"/>
      <c r="AV659" s="278"/>
      <c r="AW659" s="278"/>
      <c r="AX659" s="278"/>
      <c r="AY659" s="278"/>
      <c r="AZ659" s="278"/>
      <c r="BA659" s="278"/>
      <c r="BB659" s="278"/>
      <c r="BC659" s="278"/>
      <c r="BD659" s="278"/>
      <c r="BE659" s="278"/>
      <c r="BF659" s="278"/>
      <c r="BG659" s="278"/>
      <c r="BH659" s="278"/>
      <c r="BI659" s="278"/>
      <c r="BJ659" s="278"/>
      <c r="BK659" s="278"/>
      <c r="BL659" s="278"/>
      <c r="BM659" s="278"/>
      <c r="BN659" s="278"/>
      <c r="BO659" s="278"/>
      <c r="BP659" s="278"/>
      <c r="BQ659" s="278"/>
      <c r="BR659" s="278"/>
      <c r="BS659" s="278"/>
      <c r="BT659" s="278"/>
      <c r="BU659" s="278"/>
      <c r="BV659" s="278"/>
      <c r="BW659" s="278"/>
      <c r="BX659" s="278"/>
      <c r="BY659" s="278"/>
      <c r="BZ659" s="278"/>
      <c r="CA659" s="278"/>
      <c r="CB659" s="278"/>
      <c r="CC659" s="278"/>
      <c r="CD659" s="278"/>
      <c r="CE659" s="278"/>
      <c r="CF659" s="278"/>
      <c r="CG659" s="278"/>
      <c r="CH659" s="278"/>
      <c r="CI659" s="278"/>
      <c r="CJ659" s="278"/>
      <c r="CK659" s="278"/>
      <c r="CL659" s="279"/>
      <c r="CM659" s="279"/>
      <c r="CN659" s="279"/>
      <c r="CO659" s="279"/>
      <c r="CP659" s="279"/>
      <c r="CQ659" s="279"/>
      <c r="CR659" s="279"/>
      <c r="CS659" s="279"/>
      <c r="CT659" s="279"/>
      <c r="CU659" s="279"/>
      <c r="CV659" s="279"/>
      <c r="CW659" s="279"/>
      <c r="CX659" s="279"/>
      <c r="CY659" s="279"/>
      <c r="CZ659" s="279"/>
      <c r="DA659" s="279"/>
      <c r="DB659" s="279"/>
      <c r="DC659" s="279"/>
      <c r="DD659" s="279"/>
      <c r="DE659" s="279"/>
      <c r="DF659" s="279"/>
      <c r="DG659" s="279"/>
      <c r="DH659" s="279"/>
      <c r="DI659" s="279"/>
      <c r="DJ659" s="279"/>
      <c r="DK659" s="279"/>
      <c r="DL659" s="279"/>
      <c r="DM659" s="279"/>
      <c r="DN659" s="279"/>
      <c r="DO659" s="279"/>
      <c r="DP659" s="279"/>
      <c r="DQ659" s="279"/>
      <c r="DR659" s="279"/>
      <c r="DS659" s="279"/>
      <c r="DT659" s="279"/>
      <c r="DU659" s="279"/>
    </row>
    <row r="660" spans="39:125">
      <c r="AM660" s="288">
        <f t="shared" si="42"/>
        <v>0</v>
      </c>
      <c r="AN660" s="202" t="str">
        <f t="shared" si="41"/>
        <v>EMA--</v>
      </c>
      <c r="AO660" s="278"/>
      <c r="AP660" s="278"/>
      <c r="AQ660" s="278"/>
      <c r="AR660" s="278"/>
      <c r="AS660" s="278"/>
      <c r="AT660" s="278"/>
      <c r="AU660" s="278"/>
      <c r="AV660" s="278"/>
      <c r="AW660" s="278"/>
      <c r="AX660" s="278"/>
      <c r="AY660" s="278"/>
      <c r="AZ660" s="278"/>
      <c r="BA660" s="278"/>
      <c r="BB660" s="278"/>
      <c r="BC660" s="278"/>
      <c r="BD660" s="278"/>
      <c r="BE660" s="278"/>
      <c r="BF660" s="278"/>
      <c r="BG660" s="278"/>
      <c r="BH660" s="278"/>
      <c r="BI660" s="278"/>
      <c r="BJ660" s="278"/>
      <c r="BK660" s="278"/>
      <c r="BL660" s="278"/>
      <c r="BM660" s="278"/>
      <c r="BN660" s="278"/>
      <c r="BO660" s="278"/>
      <c r="BP660" s="278"/>
      <c r="BQ660" s="278"/>
      <c r="BR660" s="278"/>
      <c r="BS660" s="278"/>
      <c r="BT660" s="278"/>
      <c r="BU660" s="278"/>
      <c r="BV660" s="278"/>
      <c r="BW660" s="278"/>
      <c r="BX660" s="278"/>
      <c r="BY660" s="278"/>
      <c r="BZ660" s="278"/>
      <c r="CA660" s="278"/>
      <c r="CB660" s="278"/>
      <c r="CC660" s="278"/>
      <c r="CD660" s="278"/>
      <c r="CE660" s="278"/>
      <c r="CF660" s="278"/>
      <c r="CG660" s="278"/>
      <c r="CH660" s="278"/>
      <c r="CI660" s="278"/>
      <c r="CJ660" s="278"/>
      <c r="CK660" s="278"/>
      <c r="CL660" s="279"/>
      <c r="CM660" s="279"/>
      <c r="CN660" s="279"/>
      <c r="CO660" s="279"/>
      <c r="CP660" s="279"/>
      <c r="CQ660" s="279"/>
      <c r="CR660" s="279"/>
      <c r="CS660" s="279"/>
      <c r="CT660" s="279"/>
      <c r="CU660" s="279"/>
      <c r="CV660" s="279"/>
      <c r="CW660" s="279"/>
      <c r="CX660" s="279"/>
      <c r="CY660" s="279"/>
      <c r="CZ660" s="279"/>
      <c r="DA660" s="279"/>
      <c r="DB660" s="279"/>
      <c r="DC660" s="279"/>
      <c r="DD660" s="279"/>
      <c r="DE660" s="279"/>
      <c r="DF660" s="279"/>
      <c r="DG660" s="279"/>
      <c r="DH660" s="279"/>
      <c r="DI660" s="279"/>
      <c r="DJ660" s="279"/>
      <c r="DK660" s="279"/>
      <c r="DL660" s="279"/>
      <c r="DM660" s="279"/>
      <c r="DN660" s="279"/>
      <c r="DO660" s="279"/>
      <c r="DP660" s="279"/>
      <c r="DQ660" s="279"/>
      <c r="DR660" s="279"/>
      <c r="DS660" s="279"/>
      <c r="DT660" s="279"/>
      <c r="DU660" s="279"/>
    </row>
    <row r="661" spans="39:125">
      <c r="AM661" s="288">
        <f t="shared" si="42"/>
        <v>0</v>
      </c>
      <c r="AN661" s="202" t="str">
        <f t="shared" si="41"/>
        <v>EMA--</v>
      </c>
      <c r="AO661" s="278"/>
      <c r="AP661" s="278"/>
      <c r="AQ661" s="278"/>
      <c r="AR661" s="278"/>
      <c r="AS661" s="278"/>
      <c r="AT661" s="278"/>
      <c r="AU661" s="278"/>
      <c r="AV661" s="278"/>
      <c r="AW661" s="278"/>
      <c r="AX661" s="278"/>
      <c r="AY661" s="278"/>
      <c r="AZ661" s="278"/>
      <c r="BA661" s="278"/>
      <c r="BB661" s="278"/>
      <c r="BC661" s="278"/>
      <c r="BD661" s="278"/>
      <c r="BE661" s="278"/>
      <c r="BF661" s="278"/>
      <c r="BG661" s="278"/>
      <c r="BH661" s="278"/>
      <c r="BI661" s="278"/>
      <c r="BJ661" s="278"/>
      <c r="BK661" s="278"/>
      <c r="BL661" s="278"/>
      <c r="BM661" s="278"/>
      <c r="BN661" s="278"/>
      <c r="BO661" s="278"/>
      <c r="BP661" s="278"/>
      <c r="BQ661" s="278"/>
      <c r="BR661" s="278"/>
      <c r="BS661" s="278"/>
      <c r="BT661" s="278"/>
      <c r="BU661" s="278"/>
      <c r="BV661" s="278"/>
      <c r="BW661" s="278"/>
      <c r="BX661" s="278"/>
      <c r="BY661" s="278"/>
      <c r="BZ661" s="278"/>
      <c r="CA661" s="278"/>
      <c r="CB661" s="278"/>
      <c r="CC661" s="278"/>
      <c r="CD661" s="278"/>
      <c r="CE661" s="278"/>
      <c r="CF661" s="278"/>
      <c r="CG661" s="278"/>
      <c r="CH661" s="278"/>
      <c r="CI661" s="278"/>
      <c r="CJ661" s="278"/>
      <c r="CK661" s="278"/>
      <c r="CL661" s="279"/>
      <c r="CM661" s="279"/>
      <c r="CN661" s="279"/>
      <c r="CO661" s="279"/>
      <c r="CP661" s="279"/>
      <c r="CQ661" s="279"/>
      <c r="CR661" s="279"/>
      <c r="CS661" s="279"/>
      <c r="CT661" s="279"/>
      <c r="CU661" s="279"/>
      <c r="CV661" s="279"/>
      <c r="CW661" s="279"/>
      <c r="CX661" s="279"/>
      <c r="CY661" s="279"/>
      <c r="CZ661" s="279"/>
      <c r="DA661" s="279"/>
      <c r="DB661" s="279"/>
      <c r="DC661" s="279"/>
      <c r="DD661" s="279"/>
      <c r="DE661" s="279"/>
      <c r="DF661" s="279"/>
      <c r="DG661" s="279"/>
      <c r="DH661" s="279"/>
      <c r="DI661" s="279"/>
      <c r="DJ661" s="279"/>
      <c r="DK661" s="279"/>
      <c r="DL661" s="279"/>
      <c r="DM661" s="279"/>
      <c r="DN661" s="279"/>
      <c r="DO661" s="279"/>
      <c r="DP661" s="279"/>
      <c r="DQ661" s="279"/>
      <c r="DR661" s="279"/>
      <c r="DS661" s="279"/>
      <c r="DT661" s="279"/>
      <c r="DU661" s="279"/>
    </row>
    <row r="662" spans="39:125">
      <c r="AM662" s="288">
        <f t="shared" si="42"/>
        <v>0</v>
      </c>
      <c r="AN662" s="202" t="str">
        <f t="shared" si="41"/>
        <v>EMA--</v>
      </c>
      <c r="AO662" s="278"/>
      <c r="AP662" s="278"/>
      <c r="AQ662" s="278"/>
      <c r="AR662" s="278"/>
      <c r="AS662" s="278"/>
      <c r="AT662" s="278"/>
      <c r="AU662" s="278"/>
      <c r="AV662" s="278"/>
      <c r="AW662" s="278"/>
      <c r="AX662" s="278"/>
      <c r="AY662" s="278"/>
      <c r="AZ662" s="278"/>
      <c r="BA662" s="278"/>
      <c r="BB662" s="278"/>
      <c r="BC662" s="278"/>
      <c r="BD662" s="278"/>
      <c r="BE662" s="278"/>
      <c r="BF662" s="278"/>
      <c r="BG662" s="278"/>
      <c r="BH662" s="278"/>
      <c r="BI662" s="278"/>
      <c r="BJ662" s="278"/>
      <c r="BK662" s="278"/>
      <c r="BL662" s="278"/>
      <c r="BM662" s="278"/>
      <c r="BN662" s="278"/>
      <c r="BO662" s="278"/>
      <c r="BP662" s="278"/>
      <c r="BQ662" s="278"/>
      <c r="BR662" s="278"/>
      <c r="BS662" s="278"/>
      <c r="BT662" s="278"/>
      <c r="BU662" s="278"/>
      <c r="BV662" s="278"/>
      <c r="BW662" s="278"/>
      <c r="BX662" s="278"/>
      <c r="BY662" s="278"/>
      <c r="BZ662" s="278"/>
      <c r="CA662" s="278"/>
      <c r="CB662" s="278"/>
      <c r="CC662" s="278"/>
      <c r="CD662" s="278"/>
      <c r="CE662" s="278"/>
      <c r="CF662" s="278"/>
      <c r="CG662" s="278"/>
      <c r="CH662" s="278"/>
      <c r="CI662" s="278"/>
      <c r="CJ662" s="278"/>
      <c r="CK662" s="278"/>
      <c r="CL662" s="279"/>
      <c r="CM662" s="279"/>
      <c r="CN662" s="279"/>
      <c r="CO662" s="279"/>
      <c r="CP662" s="279"/>
      <c r="CQ662" s="279"/>
      <c r="CR662" s="279"/>
      <c r="CS662" s="279"/>
      <c r="CT662" s="279"/>
      <c r="CU662" s="279"/>
      <c r="CV662" s="279"/>
      <c r="CW662" s="279"/>
      <c r="CX662" s="279"/>
      <c r="CY662" s="279"/>
      <c r="CZ662" s="279"/>
      <c r="DA662" s="279"/>
      <c r="DB662" s="279"/>
      <c r="DC662" s="279"/>
      <c r="DD662" s="279"/>
      <c r="DE662" s="279"/>
      <c r="DF662" s="279"/>
      <c r="DG662" s="279"/>
      <c r="DH662" s="279"/>
      <c r="DI662" s="279"/>
      <c r="DJ662" s="279"/>
      <c r="DK662" s="279"/>
      <c r="DL662" s="279"/>
      <c r="DM662" s="279"/>
      <c r="DN662" s="279"/>
      <c r="DO662" s="279"/>
      <c r="DP662" s="279"/>
      <c r="DQ662" s="279"/>
      <c r="DR662" s="279"/>
      <c r="DS662" s="279"/>
      <c r="DT662" s="279"/>
      <c r="DU662" s="279"/>
    </row>
    <row r="663" spans="39:125">
      <c r="AM663" s="288">
        <f t="shared" si="42"/>
        <v>0</v>
      </c>
      <c r="AN663" s="202" t="str">
        <f t="shared" si="41"/>
        <v>EMA--</v>
      </c>
      <c r="AO663" s="278"/>
      <c r="AP663" s="278"/>
      <c r="AQ663" s="278"/>
      <c r="AR663" s="278"/>
      <c r="AS663" s="278"/>
      <c r="AT663" s="278"/>
      <c r="AU663" s="278"/>
      <c r="AV663" s="278"/>
      <c r="AW663" s="278"/>
      <c r="AX663" s="278"/>
      <c r="AY663" s="278"/>
      <c r="AZ663" s="278"/>
      <c r="BA663" s="278"/>
      <c r="BB663" s="278"/>
      <c r="BC663" s="278"/>
      <c r="BD663" s="278"/>
      <c r="BE663" s="278"/>
      <c r="BF663" s="278"/>
      <c r="BG663" s="278"/>
      <c r="BH663" s="278"/>
      <c r="BI663" s="278"/>
      <c r="BJ663" s="278"/>
      <c r="BK663" s="278"/>
      <c r="BL663" s="278"/>
      <c r="BM663" s="278"/>
      <c r="BN663" s="278"/>
      <c r="BO663" s="278"/>
      <c r="BP663" s="278"/>
      <c r="BQ663" s="278"/>
      <c r="BR663" s="278"/>
      <c r="BS663" s="278"/>
      <c r="BT663" s="278"/>
      <c r="BU663" s="278"/>
      <c r="BV663" s="278"/>
      <c r="BW663" s="278"/>
      <c r="BX663" s="278"/>
      <c r="BY663" s="278"/>
      <c r="BZ663" s="278"/>
      <c r="CA663" s="278"/>
      <c r="CB663" s="278"/>
      <c r="CC663" s="278"/>
      <c r="CD663" s="278"/>
      <c r="CE663" s="278"/>
      <c r="CF663" s="278"/>
      <c r="CG663" s="278"/>
      <c r="CH663" s="278"/>
      <c r="CI663" s="278"/>
      <c r="CJ663" s="278"/>
      <c r="CK663" s="278"/>
      <c r="CL663" s="279"/>
      <c r="CM663" s="279"/>
      <c r="CN663" s="279"/>
      <c r="CO663" s="279"/>
      <c r="CP663" s="279"/>
      <c r="CQ663" s="279"/>
      <c r="CR663" s="279"/>
      <c r="CS663" s="279"/>
      <c r="CT663" s="279"/>
      <c r="CU663" s="279"/>
      <c r="CV663" s="279"/>
      <c r="CW663" s="279"/>
      <c r="CX663" s="279"/>
      <c r="CY663" s="279"/>
      <c r="CZ663" s="279"/>
      <c r="DA663" s="279"/>
      <c r="DB663" s="279"/>
      <c r="DC663" s="279"/>
      <c r="DD663" s="279"/>
      <c r="DE663" s="279"/>
      <c r="DF663" s="279"/>
      <c r="DG663" s="279"/>
      <c r="DH663" s="279"/>
      <c r="DI663" s="279"/>
      <c r="DJ663" s="279"/>
      <c r="DK663" s="279"/>
      <c r="DL663" s="279"/>
      <c r="DM663" s="279"/>
      <c r="DN663" s="279"/>
      <c r="DO663" s="279"/>
      <c r="DP663" s="279"/>
      <c r="DQ663" s="279"/>
      <c r="DR663" s="279"/>
      <c r="DS663" s="279"/>
      <c r="DT663" s="279"/>
      <c r="DU663" s="279"/>
    </row>
    <row r="664" spans="39:125">
      <c r="AM664" s="288">
        <f t="shared" si="42"/>
        <v>0</v>
      </c>
      <c r="AN664" s="202" t="str">
        <f t="shared" si="41"/>
        <v>EMA--</v>
      </c>
      <c r="AO664" s="278"/>
      <c r="AP664" s="278"/>
      <c r="AQ664" s="278"/>
      <c r="AR664" s="278"/>
      <c r="AS664" s="278"/>
      <c r="AT664" s="278"/>
      <c r="AU664" s="278"/>
      <c r="AV664" s="278"/>
      <c r="AW664" s="278"/>
      <c r="AX664" s="278"/>
      <c r="AY664" s="278"/>
      <c r="AZ664" s="278"/>
      <c r="BA664" s="278"/>
      <c r="BB664" s="278"/>
      <c r="BC664" s="278"/>
      <c r="BD664" s="278"/>
      <c r="BE664" s="278"/>
      <c r="BF664" s="278"/>
      <c r="BG664" s="278"/>
      <c r="BH664" s="278"/>
      <c r="BI664" s="278"/>
      <c r="BJ664" s="278"/>
      <c r="BK664" s="278"/>
      <c r="BL664" s="278"/>
      <c r="BM664" s="278"/>
      <c r="BN664" s="278"/>
      <c r="BO664" s="278"/>
      <c r="BP664" s="278"/>
      <c r="BQ664" s="278"/>
      <c r="BR664" s="278"/>
      <c r="BS664" s="278"/>
      <c r="BT664" s="278"/>
      <c r="BU664" s="278"/>
      <c r="BV664" s="278"/>
      <c r="BW664" s="278"/>
      <c r="BX664" s="278"/>
      <c r="BY664" s="278"/>
      <c r="BZ664" s="278"/>
      <c r="CA664" s="278"/>
      <c r="CB664" s="278"/>
      <c r="CC664" s="278"/>
      <c r="CD664" s="278"/>
      <c r="CE664" s="278"/>
      <c r="CF664" s="278"/>
      <c r="CG664" s="278"/>
      <c r="CH664" s="278"/>
      <c r="CI664" s="278"/>
      <c r="CJ664" s="278"/>
      <c r="CK664" s="278"/>
      <c r="CL664" s="279"/>
      <c r="CM664" s="279"/>
      <c r="CN664" s="279"/>
      <c r="CO664" s="279"/>
      <c r="CP664" s="279"/>
      <c r="CQ664" s="279"/>
      <c r="CR664" s="279"/>
      <c r="CS664" s="279"/>
      <c r="CT664" s="279"/>
      <c r="CU664" s="279"/>
      <c r="CV664" s="279"/>
      <c r="CW664" s="279"/>
      <c r="CX664" s="279"/>
      <c r="CY664" s="279"/>
      <c r="CZ664" s="279"/>
      <c r="DA664" s="279"/>
      <c r="DB664" s="279"/>
      <c r="DC664" s="279"/>
      <c r="DD664" s="279"/>
      <c r="DE664" s="279"/>
      <c r="DF664" s="279"/>
      <c r="DG664" s="279"/>
      <c r="DH664" s="279"/>
      <c r="DI664" s="279"/>
      <c r="DJ664" s="279"/>
      <c r="DK664" s="279"/>
      <c r="DL664" s="279"/>
      <c r="DM664" s="279"/>
      <c r="DN664" s="279"/>
      <c r="DO664" s="279"/>
      <c r="DP664" s="279"/>
      <c r="DQ664" s="279"/>
      <c r="DR664" s="279"/>
      <c r="DS664" s="279"/>
      <c r="DT664" s="279"/>
      <c r="DU664" s="279"/>
    </row>
    <row r="665" spans="39:125">
      <c r="AM665" s="288">
        <f t="shared" si="42"/>
        <v>0</v>
      </c>
      <c r="AN665" s="202" t="str">
        <f t="shared" si="41"/>
        <v>EMA--</v>
      </c>
      <c r="AO665" s="278"/>
      <c r="AP665" s="278"/>
      <c r="AQ665" s="278"/>
      <c r="AR665" s="278"/>
      <c r="AS665" s="278"/>
      <c r="AT665" s="278"/>
      <c r="AU665" s="278"/>
      <c r="AV665" s="278"/>
      <c r="AW665" s="278"/>
      <c r="AX665" s="278"/>
      <c r="AY665" s="278"/>
      <c r="AZ665" s="278"/>
      <c r="BA665" s="278"/>
      <c r="BB665" s="278"/>
      <c r="BC665" s="278"/>
      <c r="BD665" s="278"/>
      <c r="BE665" s="278"/>
      <c r="BF665" s="278"/>
      <c r="BG665" s="278"/>
      <c r="BH665" s="278"/>
      <c r="BI665" s="278"/>
      <c r="BJ665" s="278"/>
      <c r="BK665" s="278"/>
      <c r="BL665" s="278"/>
      <c r="BM665" s="278"/>
      <c r="BN665" s="278"/>
      <c r="BO665" s="278"/>
      <c r="BP665" s="278"/>
      <c r="BQ665" s="278"/>
      <c r="BR665" s="278"/>
      <c r="BS665" s="278"/>
      <c r="BT665" s="278"/>
      <c r="BU665" s="278"/>
      <c r="BV665" s="278"/>
      <c r="BW665" s="278"/>
      <c r="BX665" s="278"/>
      <c r="BY665" s="278"/>
      <c r="BZ665" s="278"/>
      <c r="CA665" s="278"/>
      <c r="CB665" s="278"/>
      <c r="CC665" s="278"/>
      <c r="CD665" s="278"/>
      <c r="CE665" s="278"/>
      <c r="CF665" s="278"/>
      <c r="CG665" s="278"/>
      <c r="CH665" s="278"/>
      <c r="CI665" s="278"/>
      <c r="CJ665" s="278"/>
      <c r="CK665" s="278"/>
      <c r="CL665" s="279"/>
      <c r="CM665" s="279"/>
      <c r="CN665" s="279"/>
      <c r="CO665" s="279"/>
      <c r="CP665" s="279"/>
      <c r="CQ665" s="279"/>
      <c r="CR665" s="279"/>
      <c r="CS665" s="279"/>
      <c r="CT665" s="279"/>
      <c r="CU665" s="279"/>
      <c r="CV665" s="279"/>
      <c r="CW665" s="279"/>
      <c r="CX665" s="279"/>
      <c r="CY665" s="279"/>
      <c r="CZ665" s="279"/>
      <c r="DA665" s="279"/>
      <c r="DB665" s="279"/>
      <c r="DC665" s="279"/>
      <c r="DD665" s="279"/>
      <c r="DE665" s="279"/>
      <c r="DF665" s="279"/>
      <c r="DG665" s="279"/>
      <c r="DH665" s="279"/>
      <c r="DI665" s="279"/>
      <c r="DJ665" s="279"/>
      <c r="DK665" s="279"/>
      <c r="DL665" s="279"/>
      <c r="DM665" s="279"/>
      <c r="DN665" s="279"/>
      <c r="DO665" s="279"/>
      <c r="DP665" s="279"/>
      <c r="DQ665" s="279"/>
      <c r="DR665" s="279"/>
      <c r="DS665" s="279"/>
      <c r="DT665" s="279"/>
      <c r="DU665" s="279"/>
    </row>
    <row r="666" spans="39:125">
      <c r="AM666" s="288">
        <f t="shared" si="42"/>
        <v>0</v>
      </c>
      <c r="AN666" s="202" t="str">
        <f t="shared" si="41"/>
        <v>EMA--</v>
      </c>
      <c r="AO666" s="278"/>
      <c r="AP666" s="278"/>
      <c r="AQ666" s="278"/>
      <c r="AR666" s="278"/>
      <c r="AS666" s="278"/>
      <c r="AT666" s="278"/>
      <c r="AU666" s="278"/>
      <c r="AV666" s="278"/>
      <c r="AW666" s="278"/>
      <c r="AX666" s="278"/>
      <c r="AY666" s="278"/>
      <c r="AZ666" s="278"/>
      <c r="BA666" s="278"/>
      <c r="BB666" s="278"/>
      <c r="BC666" s="278"/>
      <c r="BD666" s="278"/>
      <c r="BE666" s="278"/>
      <c r="BF666" s="278"/>
      <c r="BG666" s="278"/>
      <c r="BH666" s="278"/>
      <c r="BI666" s="278"/>
      <c r="BJ666" s="278"/>
      <c r="BK666" s="278"/>
      <c r="BL666" s="278"/>
      <c r="BM666" s="278"/>
      <c r="BN666" s="278"/>
      <c r="BO666" s="278"/>
      <c r="BP666" s="278"/>
      <c r="BQ666" s="278"/>
      <c r="BR666" s="278"/>
      <c r="BS666" s="278"/>
      <c r="BT666" s="278"/>
      <c r="BU666" s="278"/>
      <c r="BV666" s="278"/>
      <c r="BW666" s="278"/>
      <c r="BX666" s="278"/>
      <c r="BY666" s="278"/>
      <c r="BZ666" s="278"/>
      <c r="CA666" s="278"/>
      <c r="CB666" s="278"/>
      <c r="CC666" s="278"/>
      <c r="CD666" s="278"/>
      <c r="CE666" s="278"/>
      <c r="CF666" s="278"/>
      <c r="CG666" s="278"/>
      <c r="CH666" s="278"/>
      <c r="CI666" s="278"/>
      <c r="CJ666" s="278"/>
      <c r="CK666" s="278"/>
      <c r="CL666" s="279"/>
      <c r="CM666" s="279"/>
      <c r="CN666" s="279"/>
      <c r="CO666" s="279"/>
      <c r="CP666" s="279"/>
      <c r="CQ666" s="279"/>
      <c r="CR666" s="279"/>
      <c r="CS666" s="279"/>
      <c r="CT666" s="279"/>
      <c r="CU666" s="279"/>
      <c r="CV666" s="279"/>
      <c r="CW666" s="279"/>
      <c r="CX666" s="279"/>
      <c r="CY666" s="279"/>
      <c r="CZ666" s="279"/>
      <c r="DA666" s="279"/>
      <c r="DB666" s="279"/>
      <c r="DC666" s="279"/>
      <c r="DD666" s="279"/>
      <c r="DE666" s="279"/>
      <c r="DF666" s="279"/>
      <c r="DG666" s="279"/>
      <c r="DH666" s="279"/>
      <c r="DI666" s="279"/>
      <c r="DJ666" s="279"/>
      <c r="DK666" s="279"/>
      <c r="DL666" s="279"/>
      <c r="DM666" s="279"/>
      <c r="DN666" s="279"/>
      <c r="DO666" s="279"/>
      <c r="DP666" s="279"/>
      <c r="DQ666" s="279"/>
      <c r="DR666" s="279"/>
      <c r="DS666" s="279"/>
      <c r="DT666" s="279"/>
      <c r="DU666" s="279"/>
    </row>
    <row r="667" spans="39:125">
      <c r="AM667" s="288">
        <f t="shared" si="42"/>
        <v>0</v>
      </c>
      <c r="AN667" s="202" t="str">
        <f t="shared" si="41"/>
        <v>EMA--</v>
      </c>
      <c r="AO667" s="278"/>
      <c r="AP667" s="278"/>
      <c r="AQ667" s="278"/>
      <c r="AR667" s="278"/>
      <c r="AS667" s="278"/>
      <c r="AT667" s="278"/>
      <c r="AU667" s="278"/>
      <c r="AV667" s="278"/>
      <c r="AW667" s="278"/>
      <c r="AX667" s="278"/>
      <c r="AY667" s="278"/>
      <c r="AZ667" s="278"/>
      <c r="BA667" s="278"/>
      <c r="BB667" s="278"/>
      <c r="BC667" s="278"/>
      <c r="BD667" s="278"/>
      <c r="BE667" s="278"/>
      <c r="BF667" s="278"/>
      <c r="BG667" s="278"/>
      <c r="BH667" s="278"/>
      <c r="BI667" s="278"/>
      <c r="BJ667" s="278"/>
      <c r="BK667" s="278"/>
      <c r="BL667" s="278"/>
      <c r="BM667" s="278"/>
      <c r="BN667" s="278"/>
      <c r="BO667" s="278"/>
      <c r="BP667" s="278"/>
      <c r="BQ667" s="278"/>
      <c r="BR667" s="278"/>
      <c r="BS667" s="278"/>
      <c r="BT667" s="278"/>
      <c r="BU667" s="278"/>
      <c r="BV667" s="278"/>
      <c r="BW667" s="278"/>
      <c r="BX667" s="278"/>
      <c r="BY667" s="278"/>
      <c r="BZ667" s="278"/>
      <c r="CA667" s="278"/>
      <c r="CB667" s="278"/>
      <c r="CC667" s="278"/>
      <c r="CD667" s="278"/>
      <c r="CE667" s="278"/>
      <c r="CF667" s="278"/>
      <c r="CG667" s="278"/>
      <c r="CH667" s="278"/>
      <c r="CI667" s="278"/>
      <c r="CJ667" s="278"/>
      <c r="CK667" s="278"/>
      <c r="CL667" s="279"/>
      <c r="CM667" s="279"/>
      <c r="CN667" s="279"/>
      <c r="CO667" s="279"/>
      <c r="CP667" s="279"/>
      <c r="CQ667" s="279"/>
      <c r="CR667" s="279"/>
      <c r="CS667" s="279"/>
      <c r="CT667" s="279"/>
      <c r="CU667" s="279"/>
      <c r="CV667" s="279"/>
      <c r="CW667" s="279"/>
      <c r="CX667" s="279"/>
      <c r="CY667" s="279"/>
      <c r="CZ667" s="279"/>
      <c r="DA667" s="279"/>
      <c r="DB667" s="279"/>
      <c r="DC667" s="279"/>
      <c r="DD667" s="279"/>
      <c r="DE667" s="279"/>
      <c r="DF667" s="279"/>
      <c r="DG667" s="279"/>
      <c r="DH667" s="279"/>
      <c r="DI667" s="279"/>
      <c r="DJ667" s="279"/>
      <c r="DK667" s="279"/>
      <c r="DL667" s="279"/>
      <c r="DM667" s="279"/>
      <c r="DN667" s="279"/>
      <c r="DO667" s="279"/>
      <c r="DP667" s="279"/>
      <c r="DQ667" s="279"/>
      <c r="DR667" s="279"/>
      <c r="DS667" s="279"/>
      <c r="DT667" s="279"/>
      <c r="DU667" s="279"/>
    </row>
    <row r="668" spans="39:125">
      <c r="AM668" s="288">
        <f t="shared" si="42"/>
        <v>0</v>
      </c>
      <c r="AN668" s="202" t="str">
        <f t="shared" si="41"/>
        <v>EMA--</v>
      </c>
      <c r="AO668" s="278"/>
      <c r="AP668" s="278"/>
      <c r="AQ668" s="278"/>
      <c r="AR668" s="278"/>
      <c r="AS668" s="278"/>
      <c r="AT668" s="278"/>
      <c r="AU668" s="278"/>
      <c r="AV668" s="278"/>
      <c r="AW668" s="278"/>
      <c r="AX668" s="278"/>
      <c r="AY668" s="278"/>
      <c r="AZ668" s="278"/>
      <c r="BA668" s="278"/>
      <c r="BB668" s="278"/>
      <c r="BC668" s="278"/>
      <c r="BD668" s="278"/>
      <c r="BE668" s="278"/>
      <c r="BF668" s="278"/>
      <c r="BG668" s="278"/>
      <c r="BH668" s="278"/>
      <c r="BI668" s="278"/>
      <c r="BJ668" s="278"/>
      <c r="BK668" s="278"/>
      <c r="BL668" s="278"/>
      <c r="BM668" s="278"/>
      <c r="BN668" s="278"/>
      <c r="BO668" s="278"/>
      <c r="BP668" s="278"/>
      <c r="BQ668" s="278"/>
      <c r="BR668" s="278"/>
      <c r="BS668" s="278"/>
      <c r="BT668" s="278"/>
      <c r="BU668" s="278"/>
      <c r="BV668" s="278"/>
      <c r="BW668" s="278"/>
      <c r="BX668" s="278"/>
      <c r="BY668" s="278"/>
      <c r="BZ668" s="278"/>
      <c r="CA668" s="278"/>
      <c r="CB668" s="278"/>
      <c r="CC668" s="278"/>
      <c r="CD668" s="278"/>
      <c r="CE668" s="278"/>
      <c r="CF668" s="278"/>
      <c r="CG668" s="278"/>
      <c r="CH668" s="278"/>
      <c r="CI668" s="278"/>
      <c r="CJ668" s="278"/>
      <c r="CK668" s="278"/>
      <c r="CL668" s="279"/>
      <c r="CM668" s="279"/>
      <c r="CN668" s="279"/>
      <c r="CO668" s="279"/>
      <c r="CP668" s="279"/>
      <c r="CQ668" s="279"/>
      <c r="CR668" s="279"/>
      <c r="CS668" s="279"/>
      <c r="CT668" s="279"/>
      <c r="CU668" s="279"/>
      <c r="CV668" s="279"/>
      <c r="CW668" s="279"/>
      <c r="CX668" s="279"/>
      <c r="CY668" s="279"/>
      <c r="CZ668" s="279"/>
      <c r="DA668" s="279"/>
      <c r="DB668" s="279"/>
      <c r="DC668" s="279"/>
      <c r="DD668" s="279"/>
      <c r="DE668" s="279"/>
      <c r="DF668" s="279"/>
      <c r="DG668" s="279"/>
      <c r="DH668" s="279"/>
      <c r="DI668" s="279"/>
      <c r="DJ668" s="279"/>
      <c r="DK668" s="279"/>
      <c r="DL668" s="279"/>
      <c r="DM668" s="279"/>
      <c r="DN668" s="279"/>
      <c r="DO668" s="279"/>
      <c r="DP668" s="279"/>
      <c r="DQ668" s="279"/>
      <c r="DR668" s="279"/>
      <c r="DS668" s="279"/>
      <c r="DT668" s="279"/>
      <c r="DU668" s="279"/>
    </row>
    <row r="669" spans="39:125">
      <c r="AM669" s="288">
        <f t="shared" si="42"/>
        <v>0</v>
      </c>
      <c r="AN669" s="202" t="str">
        <f t="shared" si="41"/>
        <v>EMA--</v>
      </c>
      <c r="AO669" s="278"/>
      <c r="AP669" s="278"/>
      <c r="AQ669" s="278"/>
      <c r="AR669" s="278"/>
      <c r="AS669" s="278"/>
      <c r="AT669" s="278"/>
      <c r="AU669" s="278"/>
      <c r="AV669" s="278"/>
      <c r="AW669" s="278"/>
      <c r="AX669" s="278"/>
      <c r="AY669" s="278"/>
      <c r="AZ669" s="278"/>
      <c r="BA669" s="278"/>
      <c r="BB669" s="278"/>
      <c r="BC669" s="278"/>
      <c r="BD669" s="278"/>
      <c r="BE669" s="278"/>
      <c r="BF669" s="278"/>
      <c r="BG669" s="278"/>
      <c r="BH669" s="278"/>
      <c r="BI669" s="278"/>
      <c r="BJ669" s="278"/>
      <c r="BK669" s="278"/>
      <c r="BL669" s="278"/>
      <c r="BM669" s="278"/>
      <c r="BN669" s="278"/>
      <c r="BO669" s="278"/>
      <c r="BP669" s="278"/>
      <c r="BQ669" s="278"/>
      <c r="BR669" s="278"/>
      <c r="BS669" s="278"/>
      <c r="BT669" s="278"/>
      <c r="BU669" s="278"/>
      <c r="BV669" s="278"/>
      <c r="BW669" s="278"/>
      <c r="BX669" s="278"/>
      <c r="BY669" s="278"/>
      <c r="BZ669" s="278"/>
      <c r="CA669" s="278"/>
      <c r="CB669" s="278"/>
      <c r="CC669" s="278"/>
      <c r="CD669" s="278"/>
      <c r="CE669" s="278"/>
      <c r="CF669" s="278"/>
      <c r="CG669" s="278"/>
      <c r="CH669" s="278"/>
      <c r="CI669" s="278"/>
      <c r="CJ669" s="278"/>
      <c r="CK669" s="278"/>
      <c r="CL669" s="279"/>
      <c r="CM669" s="279"/>
      <c r="CN669" s="279"/>
      <c r="CO669" s="279"/>
      <c r="CP669" s="279"/>
      <c r="CQ669" s="279"/>
      <c r="CR669" s="279"/>
      <c r="CS669" s="279"/>
      <c r="CT669" s="279"/>
      <c r="CU669" s="279"/>
      <c r="CV669" s="279"/>
      <c r="CW669" s="279"/>
      <c r="CX669" s="279"/>
      <c r="CY669" s="279"/>
      <c r="CZ669" s="279"/>
      <c r="DA669" s="279"/>
      <c r="DB669" s="279"/>
      <c r="DC669" s="279"/>
      <c r="DD669" s="279"/>
      <c r="DE669" s="279"/>
      <c r="DF669" s="279"/>
      <c r="DG669" s="279"/>
      <c r="DH669" s="279"/>
      <c r="DI669" s="279"/>
      <c r="DJ669" s="279"/>
      <c r="DK669" s="279"/>
      <c r="DL669" s="279"/>
      <c r="DM669" s="279"/>
      <c r="DN669" s="279"/>
      <c r="DO669" s="279"/>
      <c r="DP669" s="279"/>
      <c r="DQ669" s="279"/>
      <c r="DR669" s="279"/>
      <c r="DS669" s="279"/>
      <c r="DT669" s="279"/>
      <c r="DU669" s="279"/>
    </row>
    <row r="670" spans="39:125">
      <c r="AM670" s="288">
        <f t="shared" si="42"/>
        <v>0</v>
      </c>
      <c r="AN670" s="202" t="str">
        <f t="shared" si="41"/>
        <v>EMA--</v>
      </c>
      <c r="AO670" s="278"/>
      <c r="AP670" s="278"/>
      <c r="AQ670" s="278"/>
      <c r="AR670" s="278"/>
      <c r="AS670" s="278"/>
      <c r="AT670" s="278"/>
      <c r="AU670" s="278"/>
      <c r="AV670" s="278"/>
      <c r="AW670" s="278"/>
      <c r="AX670" s="278"/>
      <c r="AY670" s="278"/>
      <c r="AZ670" s="278"/>
      <c r="BA670" s="278"/>
      <c r="BB670" s="278"/>
      <c r="BC670" s="278"/>
      <c r="BD670" s="278"/>
      <c r="BE670" s="278"/>
      <c r="BF670" s="278"/>
      <c r="BG670" s="278"/>
      <c r="BH670" s="278"/>
      <c r="BI670" s="278"/>
      <c r="BJ670" s="278"/>
      <c r="BK670" s="278"/>
      <c r="BL670" s="278"/>
      <c r="BM670" s="278"/>
      <c r="BN670" s="278"/>
      <c r="BO670" s="278"/>
      <c r="BP670" s="278"/>
      <c r="BQ670" s="278"/>
      <c r="BR670" s="278"/>
      <c r="BS670" s="278"/>
      <c r="BT670" s="278"/>
      <c r="BU670" s="278"/>
      <c r="BV670" s="278"/>
      <c r="BW670" s="278"/>
      <c r="BX670" s="278"/>
      <c r="BY670" s="278"/>
      <c r="BZ670" s="278"/>
      <c r="CA670" s="278"/>
      <c r="CB670" s="278"/>
      <c r="CC670" s="278"/>
      <c r="CD670" s="278"/>
      <c r="CE670" s="278"/>
      <c r="CF670" s="278"/>
      <c r="CG670" s="278"/>
      <c r="CH670" s="278"/>
      <c r="CI670" s="278"/>
      <c r="CJ670" s="278"/>
      <c r="CK670" s="278"/>
      <c r="CL670" s="279"/>
      <c r="CM670" s="279"/>
      <c r="CN670" s="279"/>
      <c r="CO670" s="279"/>
      <c r="CP670" s="279"/>
      <c r="CQ670" s="279"/>
      <c r="CR670" s="279"/>
      <c r="CS670" s="279"/>
      <c r="CT670" s="279"/>
      <c r="CU670" s="279"/>
      <c r="CV670" s="279"/>
      <c r="CW670" s="279"/>
      <c r="CX670" s="279"/>
      <c r="CY670" s="279"/>
      <c r="CZ670" s="279"/>
      <c r="DA670" s="279"/>
      <c r="DB670" s="279"/>
      <c r="DC670" s="279"/>
      <c r="DD670" s="279"/>
      <c r="DE670" s="279"/>
      <c r="DF670" s="279"/>
      <c r="DG670" s="279"/>
      <c r="DH670" s="279"/>
      <c r="DI670" s="279"/>
      <c r="DJ670" s="279"/>
      <c r="DK670" s="279"/>
      <c r="DL670" s="279"/>
      <c r="DM670" s="279"/>
      <c r="DN670" s="279"/>
      <c r="DO670" s="279"/>
      <c r="DP670" s="279"/>
      <c r="DQ670" s="279"/>
      <c r="DR670" s="279"/>
      <c r="DS670" s="279"/>
      <c r="DT670" s="279"/>
      <c r="DU670" s="279"/>
    </row>
    <row r="671" spans="39:125">
      <c r="AM671" s="288">
        <f t="shared" si="42"/>
        <v>0</v>
      </c>
      <c r="AN671" s="202" t="str">
        <f t="shared" si="41"/>
        <v>EMA--</v>
      </c>
      <c r="AO671" s="278"/>
      <c r="AP671" s="278"/>
      <c r="AQ671" s="278"/>
      <c r="AR671" s="278"/>
      <c r="AS671" s="278"/>
      <c r="AT671" s="278"/>
      <c r="AU671" s="278"/>
      <c r="AV671" s="278"/>
      <c r="AW671" s="278"/>
      <c r="AX671" s="278"/>
      <c r="AY671" s="278"/>
      <c r="AZ671" s="278"/>
      <c r="BA671" s="278"/>
      <c r="BB671" s="278"/>
      <c r="BC671" s="278"/>
      <c r="BD671" s="278"/>
      <c r="BE671" s="278"/>
      <c r="BF671" s="278"/>
      <c r="BG671" s="278"/>
      <c r="BH671" s="278"/>
      <c r="BI671" s="278"/>
      <c r="BJ671" s="278"/>
      <c r="BK671" s="278"/>
      <c r="BL671" s="278"/>
      <c r="BM671" s="278"/>
      <c r="BN671" s="278"/>
      <c r="BO671" s="278"/>
      <c r="BP671" s="278"/>
      <c r="BQ671" s="278"/>
      <c r="BR671" s="278"/>
      <c r="BS671" s="278"/>
      <c r="BT671" s="278"/>
      <c r="BU671" s="278"/>
      <c r="BV671" s="278"/>
      <c r="BW671" s="278"/>
      <c r="BX671" s="278"/>
      <c r="BY671" s="278"/>
      <c r="BZ671" s="278"/>
      <c r="CA671" s="278"/>
      <c r="CB671" s="278"/>
      <c r="CC671" s="278"/>
      <c r="CD671" s="278"/>
      <c r="CE671" s="278"/>
      <c r="CF671" s="278"/>
      <c r="CG671" s="278"/>
      <c r="CH671" s="278"/>
      <c r="CI671" s="278"/>
      <c r="CJ671" s="278"/>
      <c r="CK671" s="278"/>
      <c r="CL671" s="279"/>
      <c r="CM671" s="279"/>
      <c r="CN671" s="279"/>
      <c r="CO671" s="279"/>
      <c r="CP671" s="279"/>
      <c r="CQ671" s="279"/>
      <c r="CR671" s="279"/>
      <c r="CS671" s="279"/>
      <c r="CT671" s="279"/>
      <c r="CU671" s="279"/>
      <c r="CV671" s="279"/>
      <c r="CW671" s="279"/>
      <c r="CX671" s="279"/>
      <c r="CY671" s="279"/>
      <c r="CZ671" s="279"/>
      <c r="DA671" s="279"/>
      <c r="DB671" s="279"/>
      <c r="DC671" s="279"/>
      <c r="DD671" s="279"/>
      <c r="DE671" s="279"/>
      <c r="DF671" s="279"/>
      <c r="DG671" s="279"/>
      <c r="DH671" s="279"/>
      <c r="DI671" s="279"/>
      <c r="DJ671" s="279"/>
      <c r="DK671" s="279"/>
      <c r="DL671" s="279"/>
      <c r="DM671" s="279"/>
      <c r="DN671" s="279"/>
      <c r="DO671" s="279"/>
      <c r="DP671" s="279"/>
      <c r="DQ671" s="279"/>
      <c r="DR671" s="279"/>
      <c r="DS671" s="279"/>
      <c r="DT671" s="279"/>
      <c r="DU671" s="279"/>
    </row>
    <row r="672" spans="39:125">
      <c r="AM672" s="288">
        <f t="shared" si="42"/>
        <v>0</v>
      </c>
      <c r="AN672" s="202" t="str">
        <f t="shared" si="41"/>
        <v>EMA--</v>
      </c>
      <c r="AO672" s="278"/>
      <c r="AP672" s="278"/>
      <c r="AQ672" s="278"/>
      <c r="AR672" s="278"/>
      <c r="AS672" s="278"/>
      <c r="AT672" s="278"/>
      <c r="AU672" s="278"/>
      <c r="AV672" s="278"/>
      <c r="AW672" s="278"/>
      <c r="AX672" s="278"/>
      <c r="AY672" s="278"/>
      <c r="AZ672" s="278"/>
      <c r="BA672" s="278"/>
      <c r="BB672" s="278"/>
      <c r="BC672" s="278"/>
      <c r="BD672" s="278"/>
      <c r="BE672" s="278"/>
      <c r="BF672" s="278"/>
      <c r="BG672" s="278"/>
      <c r="BH672" s="278"/>
      <c r="BI672" s="278"/>
      <c r="BJ672" s="278"/>
      <c r="BK672" s="278"/>
      <c r="BL672" s="278"/>
      <c r="BM672" s="278"/>
      <c r="BN672" s="278"/>
      <c r="BO672" s="278"/>
      <c r="BP672" s="278"/>
      <c r="BQ672" s="278"/>
      <c r="BR672" s="278"/>
      <c r="BS672" s="278"/>
      <c r="BT672" s="278"/>
      <c r="BU672" s="278"/>
      <c r="BV672" s="278"/>
      <c r="BW672" s="278"/>
      <c r="BX672" s="278"/>
      <c r="BY672" s="278"/>
      <c r="BZ672" s="278"/>
      <c r="CA672" s="278"/>
      <c r="CB672" s="278"/>
      <c r="CC672" s="278"/>
      <c r="CD672" s="278"/>
      <c r="CE672" s="278"/>
      <c r="CF672" s="278"/>
      <c r="CG672" s="278"/>
      <c r="CH672" s="278"/>
      <c r="CI672" s="278"/>
      <c r="CJ672" s="278"/>
      <c r="CK672" s="278"/>
      <c r="CL672" s="279"/>
      <c r="CM672" s="279"/>
      <c r="CN672" s="279"/>
      <c r="CO672" s="279"/>
      <c r="CP672" s="279"/>
      <c r="CQ672" s="279"/>
      <c r="CR672" s="279"/>
      <c r="CS672" s="279"/>
      <c r="CT672" s="279"/>
      <c r="CU672" s="279"/>
      <c r="CV672" s="279"/>
      <c r="CW672" s="279"/>
      <c r="CX672" s="279"/>
      <c r="CY672" s="279"/>
      <c r="CZ672" s="279"/>
      <c r="DA672" s="279"/>
      <c r="DB672" s="279"/>
      <c r="DC672" s="279"/>
      <c r="DD672" s="279"/>
      <c r="DE672" s="279"/>
      <c r="DF672" s="279"/>
      <c r="DG672" s="279"/>
      <c r="DH672" s="279"/>
      <c r="DI672" s="279"/>
      <c r="DJ672" s="279"/>
      <c r="DK672" s="279"/>
      <c r="DL672" s="279"/>
      <c r="DM672" s="279"/>
      <c r="DN672" s="279"/>
      <c r="DO672" s="279"/>
      <c r="DP672" s="279"/>
      <c r="DQ672" s="279"/>
      <c r="DR672" s="279"/>
      <c r="DS672" s="279"/>
      <c r="DT672" s="279"/>
      <c r="DU672" s="279"/>
    </row>
    <row r="673" spans="39:125">
      <c r="AM673" s="288">
        <f t="shared" si="42"/>
        <v>0</v>
      </c>
      <c r="AN673" s="202" t="str">
        <f t="shared" si="41"/>
        <v>EMA--</v>
      </c>
      <c r="AO673" s="278"/>
      <c r="AP673" s="278"/>
      <c r="AQ673" s="278"/>
      <c r="AR673" s="278"/>
      <c r="AS673" s="278"/>
      <c r="AT673" s="278"/>
      <c r="AU673" s="278"/>
      <c r="AV673" s="278"/>
      <c r="AW673" s="278"/>
      <c r="AX673" s="278"/>
      <c r="AY673" s="278"/>
      <c r="AZ673" s="278"/>
      <c r="BA673" s="278"/>
      <c r="BB673" s="278"/>
      <c r="BC673" s="278"/>
      <c r="BD673" s="278"/>
      <c r="BE673" s="278"/>
      <c r="BF673" s="278"/>
      <c r="BG673" s="278"/>
      <c r="BH673" s="278"/>
      <c r="BI673" s="278"/>
      <c r="BJ673" s="278"/>
      <c r="BK673" s="278"/>
      <c r="BL673" s="278"/>
      <c r="BM673" s="278"/>
      <c r="BN673" s="278"/>
      <c r="BO673" s="278"/>
      <c r="BP673" s="278"/>
      <c r="BQ673" s="278"/>
      <c r="BR673" s="278"/>
      <c r="BS673" s="278"/>
      <c r="BT673" s="278"/>
      <c r="BU673" s="278"/>
      <c r="BV673" s="278"/>
      <c r="BW673" s="278"/>
      <c r="BX673" s="278"/>
      <c r="BY673" s="278"/>
      <c r="BZ673" s="278"/>
      <c r="CA673" s="278"/>
      <c r="CB673" s="278"/>
      <c r="CC673" s="278"/>
      <c r="CD673" s="278"/>
      <c r="CE673" s="278"/>
      <c r="CF673" s="278"/>
      <c r="CG673" s="278"/>
      <c r="CH673" s="278"/>
      <c r="CI673" s="278"/>
      <c r="CJ673" s="278"/>
      <c r="CK673" s="278"/>
      <c r="CL673" s="279"/>
      <c r="CM673" s="279"/>
      <c r="CN673" s="279"/>
      <c r="CO673" s="279"/>
      <c r="CP673" s="279"/>
      <c r="CQ673" s="279"/>
      <c r="CR673" s="279"/>
      <c r="CS673" s="279"/>
      <c r="CT673" s="279"/>
      <c r="CU673" s="279"/>
      <c r="CV673" s="279"/>
      <c r="CW673" s="279"/>
      <c r="CX673" s="279"/>
      <c r="CY673" s="279"/>
      <c r="CZ673" s="279"/>
      <c r="DA673" s="279"/>
      <c r="DB673" s="279"/>
      <c r="DC673" s="279"/>
      <c r="DD673" s="279"/>
      <c r="DE673" s="279"/>
      <c r="DF673" s="279"/>
      <c r="DG673" s="279"/>
      <c r="DH673" s="279"/>
      <c r="DI673" s="279"/>
      <c r="DJ673" s="279"/>
      <c r="DK673" s="279"/>
      <c r="DL673" s="279"/>
      <c r="DM673" s="279"/>
      <c r="DN673" s="279"/>
      <c r="DO673" s="279"/>
      <c r="DP673" s="279"/>
      <c r="DQ673" s="279"/>
      <c r="DR673" s="279"/>
      <c r="DS673" s="279"/>
      <c r="DT673" s="279"/>
      <c r="DU673" s="279"/>
    </row>
    <row r="674" spans="39:125">
      <c r="AM674" s="288">
        <f t="shared" si="42"/>
        <v>0</v>
      </c>
      <c r="AN674" s="202" t="str">
        <f t="shared" si="41"/>
        <v>EMA--</v>
      </c>
      <c r="AO674" s="278"/>
      <c r="AP674" s="278"/>
      <c r="AQ674" s="278"/>
      <c r="AR674" s="278"/>
      <c r="AS674" s="278"/>
      <c r="AT674" s="278"/>
      <c r="AU674" s="278"/>
      <c r="AV674" s="278"/>
      <c r="AW674" s="278"/>
      <c r="AX674" s="278"/>
      <c r="AY674" s="278"/>
      <c r="AZ674" s="278"/>
      <c r="BA674" s="278"/>
      <c r="BB674" s="278"/>
      <c r="BC674" s="278"/>
      <c r="BD674" s="278"/>
      <c r="BE674" s="278"/>
      <c r="BF674" s="278"/>
      <c r="BG674" s="278"/>
      <c r="BH674" s="278"/>
      <c r="BI674" s="278"/>
      <c r="BJ674" s="278"/>
      <c r="BK674" s="278"/>
      <c r="BL674" s="278"/>
      <c r="BM674" s="278"/>
      <c r="BN674" s="278"/>
      <c r="BO674" s="278"/>
      <c r="BP674" s="278"/>
      <c r="BQ674" s="278"/>
      <c r="BR674" s="278"/>
      <c r="BS674" s="278"/>
      <c r="BT674" s="278"/>
      <c r="BU674" s="278"/>
      <c r="BV674" s="278"/>
      <c r="BW674" s="278"/>
      <c r="BX674" s="278"/>
      <c r="BY674" s="278"/>
      <c r="BZ674" s="278"/>
      <c r="CA674" s="278"/>
      <c r="CB674" s="278"/>
      <c r="CC674" s="278"/>
      <c r="CD674" s="278"/>
      <c r="CE674" s="278"/>
      <c r="CF674" s="278"/>
      <c r="CG674" s="278"/>
      <c r="CH674" s="278"/>
      <c r="CI674" s="278"/>
      <c r="CJ674" s="278"/>
      <c r="CK674" s="278"/>
      <c r="CL674" s="279"/>
      <c r="CM674" s="279"/>
      <c r="CN674" s="279"/>
      <c r="CO674" s="279"/>
      <c r="CP674" s="279"/>
      <c r="CQ674" s="279"/>
      <c r="CR674" s="279"/>
      <c r="CS674" s="279"/>
      <c r="CT674" s="279"/>
      <c r="CU674" s="279"/>
      <c r="CV674" s="279"/>
      <c r="CW674" s="279"/>
      <c r="CX674" s="279"/>
      <c r="CY674" s="279"/>
      <c r="CZ674" s="279"/>
      <c r="DA674" s="279"/>
      <c r="DB674" s="279"/>
      <c r="DC674" s="279"/>
      <c r="DD674" s="279"/>
      <c r="DE674" s="279"/>
      <c r="DF674" s="279"/>
      <c r="DG674" s="279"/>
      <c r="DH674" s="279"/>
      <c r="DI674" s="279"/>
      <c r="DJ674" s="279"/>
      <c r="DK674" s="279"/>
      <c r="DL674" s="279"/>
      <c r="DM674" s="279"/>
      <c r="DN674" s="279"/>
      <c r="DO674" s="279"/>
      <c r="DP674" s="279"/>
      <c r="DQ674" s="279"/>
      <c r="DR674" s="279"/>
      <c r="DS674" s="279"/>
      <c r="DT674" s="279"/>
      <c r="DU674" s="279"/>
    </row>
    <row r="675" spans="39:125">
      <c r="AM675" s="288">
        <f t="shared" si="42"/>
        <v>0</v>
      </c>
      <c r="AN675" s="202" t="str">
        <f t="shared" si="41"/>
        <v>EMA--</v>
      </c>
      <c r="AO675" s="278"/>
      <c r="AP675" s="278"/>
      <c r="AQ675" s="278"/>
      <c r="AR675" s="278"/>
      <c r="AS675" s="278"/>
      <c r="AT675" s="278"/>
      <c r="AU675" s="278"/>
      <c r="AV675" s="278"/>
      <c r="AW675" s="278"/>
      <c r="AX675" s="278"/>
      <c r="AY675" s="278"/>
      <c r="AZ675" s="278"/>
      <c r="BA675" s="278"/>
      <c r="BB675" s="278"/>
      <c r="BC675" s="278"/>
      <c r="BD675" s="278"/>
      <c r="BE675" s="278"/>
      <c r="BF675" s="278"/>
      <c r="BG675" s="278"/>
      <c r="BH675" s="278"/>
      <c r="BI675" s="278"/>
      <c r="BJ675" s="278"/>
      <c r="BK675" s="278"/>
      <c r="BL675" s="278"/>
      <c r="BM675" s="278"/>
      <c r="BN675" s="278"/>
      <c r="BO675" s="278"/>
      <c r="BP675" s="278"/>
      <c r="BQ675" s="278"/>
      <c r="BR675" s="278"/>
      <c r="BS675" s="278"/>
      <c r="BT675" s="278"/>
      <c r="BU675" s="278"/>
      <c r="BV675" s="278"/>
      <c r="BW675" s="278"/>
      <c r="BX675" s="278"/>
      <c r="BY675" s="278"/>
      <c r="BZ675" s="278"/>
      <c r="CA675" s="278"/>
      <c r="CB675" s="278"/>
      <c r="CC675" s="278"/>
      <c r="CD675" s="278"/>
      <c r="CE675" s="278"/>
      <c r="CF675" s="278"/>
      <c r="CG675" s="278"/>
      <c r="CH675" s="278"/>
      <c r="CI675" s="278"/>
      <c r="CJ675" s="278"/>
      <c r="CK675" s="278"/>
      <c r="CL675" s="279"/>
      <c r="CM675" s="279"/>
      <c r="CN675" s="279"/>
      <c r="CO675" s="279"/>
      <c r="CP675" s="279"/>
      <c r="CQ675" s="279"/>
      <c r="CR675" s="279"/>
      <c r="CS675" s="279"/>
      <c r="CT675" s="279"/>
      <c r="CU675" s="279"/>
      <c r="CV675" s="279"/>
      <c r="CW675" s="279"/>
      <c r="CX675" s="279"/>
      <c r="CY675" s="279"/>
      <c r="CZ675" s="279"/>
      <c r="DA675" s="279"/>
      <c r="DB675" s="279"/>
      <c r="DC675" s="279"/>
      <c r="DD675" s="279"/>
      <c r="DE675" s="279"/>
      <c r="DF675" s="279"/>
      <c r="DG675" s="279"/>
      <c r="DH675" s="279"/>
      <c r="DI675" s="279"/>
      <c r="DJ675" s="279"/>
      <c r="DK675" s="279"/>
      <c r="DL675" s="279"/>
      <c r="DM675" s="279"/>
      <c r="DN675" s="279"/>
      <c r="DO675" s="279"/>
      <c r="DP675" s="279"/>
      <c r="DQ675" s="279"/>
      <c r="DR675" s="279"/>
      <c r="DS675" s="279"/>
      <c r="DT675" s="279"/>
      <c r="DU675" s="279"/>
    </row>
    <row r="676" spans="39:125">
      <c r="AM676" s="288">
        <f t="shared" si="42"/>
        <v>0</v>
      </c>
      <c r="AN676" s="202" t="str">
        <f t="shared" si="41"/>
        <v>EMA--</v>
      </c>
      <c r="AO676" s="278"/>
      <c r="AP676" s="278"/>
      <c r="AQ676" s="278"/>
      <c r="AR676" s="278"/>
      <c r="AS676" s="278"/>
      <c r="AT676" s="278"/>
      <c r="AU676" s="278"/>
      <c r="AV676" s="278"/>
      <c r="AW676" s="278"/>
      <c r="AX676" s="278"/>
      <c r="AY676" s="278"/>
      <c r="AZ676" s="278"/>
      <c r="BA676" s="278"/>
      <c r="BB676" s="278"/>
      <c r="BC676" s="278"/>
      <c r="BD676" s="278"/>
      <c r="BE676" s="278"/>
      <c r="BF676" s="278"/>
      <c r="BG676" s="278"/>
      <c r="BH676" s="278"/>
      <c r="BI676" s="278"/>
      <c r="BJ676" s="278"/>
      <c r="BK676" s="278"/>
      <c r="BL676" s="278"/>
      <c r="BM676" s="278"/>
      <c r="BN676" s="278"/>
      <c r="BO676" s="278"/>
      <c r="BP676" s="278"/>
      <c r="BQ676" s="278"/>
      <c r="BR676" s="278"/>
      <c r="BS676" s="278"/>
      <c r="BT676" s="278"/>
      <c r="BU676" s="278"/>
      <c r="BV676" s="278"/>
      <c r="BW676" s="278"/>
      <c r="BX676" s="278"/>
      <c r="BY676" s="278"/>
      <c r="BZ676" s="278"/>
      <c r="CA676" s="278"/>
      <c r="CB676" s="278"/>
      <c r="CC676" s="278"/>
      <c r="CD676" s="278"/>
      <c r="CE676" s="278"/>
      <c r="CF676" s="278"/>
      <c r="CG676" s="278"/>
      <c r="CH676" s="278"/>
      <c r="CI676" s="278"/>
      <c r="CJ676" s="278"/>
      <c r="CK676" s="278"/>
      <c r="CL676" s="279"/>
      <c r="CM676" s="279"/>
      <c r="CN676" s="279"/>
      <c r="CO676" s="279"/>
      <c r="CP676" s="279"/>
      <c r="CQ676" s="279"/>
      <c r="CR676" s="279"/>
      <c r="CS676" s="279"/>
      <c r="CT676" s="279"/>
      <c r="CU676" s="279"/>
      <c r="CV676" s="279"/>
      <c r="CW676" s="279"/>
      <c r="CX676" s="279"/>
      <c r="CY676" s="279"/>
      <c r="CZ676" s="279"/>
      <c r="DA676" s="279"/>
      <c r="DB676" s="279"/>
      <c r="DC676" s="279"/>
      <c r="DD676" s="279"/>
      <c r="DE676" s="279"/>
      <c r="DF676" s="279"/>
      <c r="DG676" s="279"/>
      <c r="DH676" s="279"/>
      <c r="DI676" s="279"/>
      <c r="DJ676" s="279"/>
      <c r="DK676" s="279"/>
      <c r="DL676" s="279"/>
      <c r="DM676" s="279"/>
      <c r="DN676" s="279"/>
      <c r="DO676" s="279"/>
      <c r="DP676" s="279"/>
      <c r="DQ676" s="279"/>
      <c r="DR676" s="279"/>
      <c r="DS676" s="279"/>
      <c r="DT676" s="279"/>
      <c r="DU676" s="279"/>
    </row>
    <row r="677" spans="39:125">
      <c r="AM677" s="288">
        <f t="shared" si="42"/>
        <v>0</v>
      </c>
      <c r="AN677" s="202" t="str">
        <f t="shared" si="41"/>
        <v>EMA--</v>
      </c>
      <c r="AO677" s="278"/>
      <c r="AP677" s="278"/>
      <c r="AQ677" s="278"/>
      <c r="AR677" s="278"/>
      <c r="AS677" s="278"/>
      <c r="AT677" s="278"/>
      <c r="AU677" s="278"/>
      <c r="AV677" s="278"/>
      <c r="AW677" s="278"/>
      <c r="AX677" s="278"/>
      <c r="AY677" s="278"/>
      <c r="AZ677" s="278"/>
      <c r="BA677" s="278"/>
      <c r="BB677" s="278"/>
      <c r="BC677" s="278"/>
      <c r="BD677" s="278"/>
      <c r="BE677" s="278"/>
      <c r="BF677" s="278"/>
      <c r="BG677" s="278"/>
      <c r="BH677" s="278"/>
      <c r="BI677" s="278"/>
      <c r="BJ677" s="278"/>
      <c r="BK677" s="278"/>
      <c r="BL677" s="278"/>
      <c r="BM677" s="278"/>
      <c r="BN677" s="278"/>
      <c r="BO677" s="278"/>
      <c r="BP677" s="278"/>
      <c r="BQ677" s="278"/>
      <c r="BR677" s="278"/>
      <c r="BS677" s="278"/>
      <c r="BT677" s="278"/>
      <c r="BU677" s="278"/>
      <c r="BV677" s="278"/>
      <c r="BW677" s="278"/>
      <c r="BX677" s="278"/>
      <c r="BY677" s="278"/>
      <c r="BZ677" s="278"/>
      <c r="CA677" s="278"/>
      <c r="CB677" s="278"/>
      <c r="CC677" s="278"/>
      <c r="CD677" s="278"/>
      <c r="CE677" s="278"/>
      <c r="CF677" s="278"/>
      <c r="CG677" s="278"/>
      <c r="CH677" s="278"/>
      <c r="CI677" s="278"/>
      <c r="CJ677" s="278"/>
      <c r="CK677" s="278"/>
      <c r="CL677" s="279"/>
      <c r="CM677" s="279"/>
      <c r="CN677" s="279"/>
      <c r="CO677" s="279"/>
      <c r="CP677" s="279"/>
      <c r="CQ677" s="279"/>
      <c r="CR677" s="279"/>
      <c r="CS677" s="279"/>
      <c r="CT677" s="279"/>
      <c r="CU677" s="279"/>
      <c r="CV677" s="279"/>
      <c r="CW677" s="279"/>
      <c r="CX677" s="279"/>
      <c r="CY677" s="279"/>
      <c r="CZ677" s="279"/>
      <c r="DA677" s="279"/>
      <c r="DB677" s="279"/>
      <c r="DC677" s="279"/>
      <c r="DD677" s="279"/>
      <c r="DE677" s="279"/>
      <c r="DF677" s="279"/>
      <c r="DG677" s="279"/>
      <c r="DH677" s="279"/>
      <c r="DI677" s="279"/>
      <c r="DJ677" s="279"/>
      <c r="DK677" s="279"/>
      <c r="DL677" s="279"/>
      <c r="DM677" s="279"/>
      <c r="DN677" s="279"/>
      <c r="DO677" s="279"/>
      <c r="DP677" s="279"/>
      <c r="DQ677" s="279"/>
      <c r="DR677" s="279"/>
      <c r="DS677" s="279"/>
      <c r="DT677" s="279"/>
      <c r="DU677" s="279"/>
    </row>
    <row r="678" spans="39:125">
      <c r="AM678" s="288">
        <f t="shared" si="42"/>
        <v>0</v>
      </c>
      <c r="AN678" s="202" t="str">
        <f t="shared" si="41"/>
        <v>EMA--</v>
      </c>
      <c r="AO678" s="278"/>
      <c r="AP678" s="278"/>
      <c r="AQ678" s="278"/>
      <c r="AR678" s="278"/>
      <c r="AS678" s="278"/>
      <c r="AT678" s="278"/>
      <c r="AU678" s="278"/>
      <c r="AV678" s="278"/>
      <c r="AW678" s="278"/>
      <c r="AX678" s="278"/>
      <c r="AY678" s="278"/>
      <c r="AZ678" s="278"/>
      <c r="BA678" s="278"/>
      <c r="BB678" s="278"/>
      <c r="BC678" s="278"/>
      <c r="BD678" s="278"/>
      <c r="BE678" s="278"/>
      <c r="BF678" s="278"/>
      <c r="BG678" s="278"/>
      <c r="BH678" s="278"/>
      <c r="BI678" s="278"/>
      <c r="BJ678" s="278"/>
      <c r="BK678" s="278"/>
      <c r="BL678" s="278"/>
      <c r="BM678" s="278"/>
      <c r="BN678" s="278"/>
      <c r="BO678" s="278"/>
      <c r="BP678" s="278"/>
      <c r="BQ678" s="278"/>
      <c r="BR678" s="278"/>
      <c r="BS678" s="278"/>
      <c r="BT678" s="278"/>
      <c r="BU678" s="278"/>
      <c r="BV678" s="278"/>
      <c r="BW678" s="278"/>
      <c r="BX678" s="278"/>
      <c r="BY678" s="278"/>
      <c r="BZ678" s="278"/>
      <c r="CA678" s="278"/>
      <c r="CB678" s="278"/>
      <c r="CC678" s="278"/>
      <c r="CD678" s="278"/>
      <c r="CE678" s="278"/>
      <c r="CF678" s="278"/>
      <c r="CG678" s="278"/>
      <c r="CH678" s="278"/>
      <c r="CI678" s="278"/>
      <c r="CJ678" s="278"/>
      <c r="CK678" s="278"/>
      <c r="CL678" s="279"/>
      <c r="CM678" s="279"/>
      <c r="CN678" s="279"/>
      <c r="CO678" s="279"/>
      <c r="CP678" s="279"/>
      <c r="CQ678" s="279"/>
      <c r="CR678" s="279"/>
      <c r="CS678" s="279"/>
      <c r="CT678" s="279"/>
      <c r="CU678" s="279"/>
      <c r="CV678" s="279"/>
      <c r="CW678" s="279"/>
      <c r="CX678" s="279"/>
      <c r="CY678" s="279"/>
      <c r="CZ678" s="279"/>
      <c r="DA678" s="279"/>
      <c r="DB678" s="279"/>
      <c r="DC678" s="279"/>
      <c r="DD678" s="279"/>
      <c r="DE678" s="279"/>
      <c r="DF678" s="279"/>
      <c r="DG678" s="279"/>
      <c r="DH678" s="279"/>
      <c r="DI678" s="279"/>
      <c r="DJ678" s="279"/>
      <c r="DK678" s="279"/>
      <c r="DL678" s="279"/>
      <c r="DM678" s="279"/>
      <c r="DN678" s="279"/>
      <c r="DO678" s="279"/>
      <c r="DP678" s="279"/>
      <c r="DQ678" s="279"/>
      <c r="DR678" s="279"/>
      <c r="DS678" s="279"/>
      <c r="DT678" s="279"/>
      <c r="DU678" s="279"/>
    </row>
    <row r="679" spans="39:125">
      <c r="AM679" s="288">
        <f t="shared" si="42"/>
        <v>0</v>
      </c>
      <c r="AN679" s="202" t="str">
        <f t="shared" si="41"/>
        <v>EMA--</v>
      </c>
      <c r="AO679" s="278"/>
      <c r="AP679" s="278"/>
      <c r="AQ679" s="278"/>
      <c r="AR679" s="278"/>
      <c r="AS679" s="278"/>
      <c r="AT679" s="278"/>
      <c r="AU679" s="278"/>
      <c r="AV679" s="278"/>
      <c r="AW679" s="278"/>
      <c r="AX679" s="278"/>
      <c r="AY679" s="278"/>
      <c r="AZ679" s="278"/>
      <c r="BA679" s="278"/>
      <c r="BB679" s="278"/>
      <c r="BC679" s="278"/>
      <c r="BD679" s="278"/>
      <c r="BE679" s="278"/>
      <c r="BF679" s="278"/>
      <c r="BG679" s="278"/>
      <c r="BH679" s="278"/>
      <c r="BI679" s="278"/>
      <c r="BJ679" s="278"/>
      <c r="BK679" s="278"/>
      <c r="BL679" s="278"/>
      <c r="BM679" s="278"/>
      <c r="BN679" s="278"/>
      <c r="BO679" s="278"/>
      <c r="BP679" s="278"/>
      <c r="BQ679" s="278"/>
      <c r="BR679" s="278"/>
      <c r="BS679" s="278"/>
      <c r="BT679" s="278"/>
      <c r="BU679" s="278"/>
      <c r="BV679" s="278"/>
      <c r="BW679" s="278"/>
      <c r="BX679" s="278"/>
      <c r="BY679" s="278"/>
      <c r="BZ679" s="278"/>
      <c r="CA679" s="278"/>
      <c r="CB679" s="278"/>
      <c r="CC679" s="278"/>
      <c r="CD679" s="278"/>
      <c r="CE679" s="278"/>
      <c r="CF679" s="278"/>
      <c r="CG679" s="278"/>
      <c r="CH679" s="278"/>
      <c r="CI679" s="278"/>
      <c r="CJ679" s="278"/>
      <c r="CK679" s="278"/>
      <c r="CL679" s="279"/>
      <c r="CM679" s="279"/>
      <c r="CN679" s="279"/>
      <c r="CO679" s="279"/>
      <c r="CP679" s="279"/>
      <c r="CQ679" s="279"/>
      <c r="CR679" s="279"/>
      <c r="CS679" s="279"/>
      <c r="CT679" s="279"/>
      <c r="CU679" s="279"/>
      <c r="CV679" s="279"/>
      <c r="CW679" s="279"/>
      <c r="CX679" s="279"/>
      <c r="CY679" s="279"/>
      <c r="CZ679" s="279"/>
      <c r="DA679" s="279"/>
      <c r="DB679" s="279"/>
      <c r="DC679" s="279"/>
      <c r="DD679" s="279"/>
      <c r="DE679" s="279"/>
      <c r="DF679" s="279"/>
      <c r="DG679" s="279"/>
      <c r="DH679" s="279"/>
      <c r="DI679" s="279"/>
      <c r="DJ679" s="279"/>
      <c r="DK679" s="279"/>
      <c r="DL679" s="279"/>
      <c r="DM679" s="279"/>
      <c r="DN679" s="279"/>
      <c r="DO679" s="279"/>
      <c r="DP679" s="279"/>
      <c r="DQ679" s="279"/>
      <c r="DR679" s="279"/>
      <c r="DS679" s="279"/>
      <c r="DT679" s="279"/>
      <c r="DU679" s="279"/>
    </row>
    <row r="680" spans="39:125">
      <c r="AM680" s="288">
        <f t="shared" si="42"/>
        <v>0</v>
      </c>
      <c r="AN680" s="202" t="str">
        <f t="shared" si="41"/>
        <v>EMA--</v>
      </c>
      <c r="AO680" s="278"/>
      <c r="AP680" s="278"/>
      <c r="AQ680" s="278"/>
      <c r="AR680" s="278"/>
      <c r="AS680" s="278"/>
      <c r="AT680" s="278"/>
      <c r="AU680" s="278"/>
      <c r="AV680" s="278"/>
      <c r="AW680" s="278"/>
      <c r="AX680" s="278"/>
      <c r="AY680" s="278"/>
      <c r="AZ680" s="278"/>
      <c r="BA680" s="278"/>
      <c r="BB680" s="278"/>
      <c r="BC680" s="278"/>
      <c r="BD680" s="278"/>
      <c r="BE680" s="278"/>
      <c r="BF680" s="278"/>
      <c r="BG680" s="278"/>
      <c r="BH680" s="278"/>
      <c r="BI680" s="278"/>
      <c r="BJ680" s="278"/>
      <c r="BK680" s="278"/>
      <c r="BL680" s="278"/>
      <c r="BM680" s="278"/>
      <c r="BN680" s="278"/>
      <c r="BO680" s="278"/>
      <c r="BP680" s="278"/>
      <c r="BQ680" s="278"/>
      <c r="BR680" s="278"/>
      <c r="BS680" s="278"/>
      <c r="BT680" s="278"/>
      <c r="BU680" s="278"/>
      <c r="BV680" s="278"/>
      <c r="BW680" s="278"/>
      <c r="BX680" s="278"/>
      <c r="BY680" s="278"/>
      <c r="BZ680" s="278"/>
      <c r="CA680" s="278"/>
      <c r="CB680" s="278"/>
      <c r="CC680" s="278"/>
      <c r="CD680" s="278"/>
      <c r="CE680" s="278"/>
      <c r="CF680" s="278"/>
      <c r="CG680" s="278"/>
      <c r="CH680" s="278"/>
      <c r="CI680" s="278"/>
      <c r="CJ680" s="278"/>
      <c r="CK680" s="278"/>
      <c r="CL680" s="279"/>
      <c r="CM680" s="279"/>
      <c r="CN680" s="279"/>
      <c r="CO680" s="279"/>
      <c r="CP680" s="279"/>
      <c r="CQ680" s="279"/>
      <c r="CR680" s="279"/>
      <c r="CS680" s="279"/>
      <c r="CT680" s="279"/>
      <c r="CU680" s="279"/>
      <c r="CV680" s="279"/>
      <c r="CW680" s="279"/>
      <c r="CX680" s="279"/>
      <c r="CY680" s="279"/>
      <c r="CZ680" s="279"/>
      <c r="DA680" s="279"/>
      <c r="DB680" s="279"/>
      <c r="DC680" s="279"/>
      <c r="DD680" s="279"/>
      <c r="DE680" s="279"/>
      <c r="DF680" s="279"/>
      <c r="DG680" s="279"/>
      <c r="DH680" s="279"/>
      <c r="DI680" s="279"/>
      <c r="DJ680" s="279"/>
      <c r="DK680" s="279"/>
      <c r="DL680" s="279"/>
      <c r="DM680" s="279"/>
      <c r="DN680" s="279"/>
      <c r="DO680" s="279"/>
      <c r="DP680" s="279"/>
      <c r="DQ680" s="279"/>
      <c r="DR680" s="279"/>
      <c r="DS680" s="279"/>
      <c r="DT680" s="279"/>
      <c r="DU680" s="279"/>
    </row>
    <row r="681" spans="39:125">
      <c r="AM681" s="288">
        <f t="shared" si="42"/>
        <v>0</v>
      </c>
      <c r="AN681" s="202" t="str">
        <f t="shared" si="41"/>
        <v>EMA--</v>
      </c>
      <c r="AO681" s="278"/>
      <c r="AP681" s="278"/>
      <c r="AQ681" s="278"/>
      <c r="AR681" s="278"/>
      <c r="AS681" s="278"/>
      <c r="AT681" s="278"/>
      <c r="AU681" s="278"/>
      <c r="AV681" s="278"/>
      <c r="AW681" s="278"/>
      <c r="AX681" s="278"/>
      <c r="AY681" s="278"/>
      <c r="AZ681" s="278"/>
      <c r="BA681" s="278"/>
      <c r="BB681" s="278"/>
      <c r="BC681" s="278"/>
      <c r="BD681" s="278"/>
      <c r="BE681" s="278"/>
      <c r="BF681" s="278"/>
      <c r="BG681" s="278"/>
      <c r="BH681" s="278"/>
      <c r="BI681" s="278"/>
      <c r="BJ681" s="278"/>
      <c r="BK681" s="278"/>
      <c r="BL681" s="278"/>
      <c r="BM681" s="278"/>
      <c r="BN681" s="278"/>
      <c r="BO681" s="278"/>
      <c r="BP681" s="278"/>
      <c r="BQ681" s="278"/>
      <c r="BR681" s="278"/>
      <c r="BS681" s="278"/>
      <c r="BT681" s="278"/>
      <c r="BU681" s="278"/>
      <c r="BV681" s="278"/>
      <c r="BW681" s="278"/>
      <c r="BX681" s="278"/>
      <c r="BY681" s="278"/>
      <c r="BZ681" s="278"/>
      <c r="CA681" s="278"/>
      <c r="CB681" s="278"/>
      <c r="CC681" s="278"/>
      <c r="CD681" s="278"/>
      <c r="CE681" s="278"/>
      <c r="CF681" s="278"/>
      <c r="CG681" s="278"/>
      <c r="CH681" s="278"/>
      <c r="CI681" s="278"/>
      <c r="CJ681" s="278"/>
      <c r="CK681" s="278"/>
      <c r="CL681" s="279"/>
      <c r="CM681" s="279"/>
      <c r="CN681" s="279"/>
      <c r="CO681" s="279"/>
      <c r="CP681" s="279"/>
      <c r="CQ681" s="279"/>
      <c r="CR681" s="279"/>
      <c r="CS681" s="279"/>
      <c r="CT681" s="279"/>
      <c r="CU681" s="279"/>
      <c r="CV681" s="279"/>
      <c r="CW681" s="279"/>
      <c r="CX681" s="279"/>
      <c r="CY681" s="279"/>
      <c r="CZ681" s="279"/>
      <c r="DA681" s="279"/>
      <c r="DB681" s="279"/>
      <c r="DC681" s="279"/>
      <c r="DD681" s="279"/>
      <c r="DE681" s="279"/>
      <c r="DF681" s="279"/>
      <c r="DG681" s="279"/>
      <c r="DH681" s="279"/>
      <c r="DI681" s="279"/>
      <c r="DJ681" s="279"/>
      <c r="DK681" s="279"/>
      <c r="DL681" s="279"/>
      <c r="DM681" s="279"/>
      <c r="DN681" s="279"/>
      <c r="DO681" s="279"/>
      <c r="DP681" s="279"/>
      <c r="DQ681" s="279"/>
      <c r="DR681" s="279"/>
      <c r="DS681" s="279"/>
      <c r="DT681" s="279"/>
      <c r="DU681" s="279"/>
    </row>
    <row r="682" spans="39:125">
      <c r="AM682" s="288">
        <f t="shared" si="42"/>
        <v>0</v>
      </c>
      <c r="AN682" s="202" t="str">
        <f t="shared" si="41"/>
        <v>EMA--</v>
      </c>
      <c r="AO682" s="278"/>
      <c r="AP682" s="278"/>
      <c r="AQ682" s="278"/>
      <c r="AR682" s="278"/>
      <c r="AS682" s="278"/>
      <c r="AT682" s="278"/>
      <c r="AU682" s="278"/>
      <c r="AV682" s="278"/>
      <c r="AW682" s="278"/>
      <c r="AX682" s="278"/>
      <c r="AY682" s="278"/>
      <c r="AZ682" s="278"/>
      <c r="BA682" s="278"/>
      <c r="BB682" s="278"/>
      <c r="BC682" s="278"/>
      <c r="BD682" s="278"/>
      <c r="BE682" s="278"/>
      <c r="BF682" s="278"/>
      <c r="BG682" s="278"/>
      <c r="BH682" s="278"/>
      <c r="BI682" s="278"/>
      <c r="BJ682" s="278"/>
      <c r="BK682" s="278"/>
      <c r="BL682" s="278"/>
      <c r="BM682" s="278"/>
      <c r="BN682" s="278"/>
      <c r="BO682" s="278"/>
      <c r="BP682" s="278"/>
      <c r="BQ682" s="278"/>
      <c r="BR682" s="278"/>
      <c r="BS682" s="278"/>
      <c r="BT682" s="278"/>
      <c r="BU682" s="278"/>
      <c r="BV682" s="278"/>
      <c r="BW682" s="278"/>
      <c r="BX682" s="278"/>
      <c r="BY682" s="278"/>
      <c r="BZ682" s="278"/>
      <c r="CA682" s="278"/>
      <c r="CB682" s="278"/>
      <c r="CC682" s="278"/>
      <c r="CD682" s="278"/>
      <c r="CE682" s="278"/>
      <c r="CF682" s="278"/>
      <c r="CG682" s="278"/>
      <c r="CH682" s="278"/>
      <c r="CI682" s="278"/>
      <c r="CJ682" s="278"/>
      <c r="CK682" s="278"/>
      <c r="CL682" s="279"/>
      <c r="CM682" s="279"/>
      <c r="CN682" s="279"/>
      <c r="CO682" s="279"/>
      <c r="CP682" s="279"/>
      <c r="CQ682" s="279"/>
      <c r="CR682" s="279"/>
      <c r="CS682" s="279"/>
      <c r="CT682" s="279"/>
      <c r="CU682" s="279"/>
      <c r="CV682" s="279"/>
      <c r="CW682" s="279"/>
      <c r="CX682" s="279"/>
      <c r="CY682" s="279"/>
      <c r="CZ682" s="279"/>
      <c r="DA682" s="279"/>
      <c r="DB682" s="279"/>
      <c r="DC682" s="279"/>
      <c r="DD682" s="279"/>
      <c r="DE682" s="279"/>
      <c r="DF682" s="279"/>
      <c r="DG682" s="279"/>
      <c r="DH682" s="279"/>
      <c r="DI682" s="279"/>
      <c r="DJ682" s="279"/>
      <c r="DK682" s="279"/>
      <c r="DL682" s="279"/>
      <c r="DM682" s="279"/>
      <c r="DN682" s="279"/>
      <c r="DO682" s="279"/>
      <c r="DP682" s="279"/>
      <c r="DQ682" s="279"/>
      <c r="DR682" s="279"/>
      <c r="DS682" s="279"/>
      <c r="DT682" s="279"/>
      <c r="DU682" s="279"/>
    </row>
    <row r="683" spans="39:125">
      <c r="AM683" s="288">
        <f t="shared" si="42"/>
        <v>0</v>
      </c>
      <c r="AN683" s="202" t="str">
        <f t="shared" si="41"/>
        <v>EMA--</v>
      </c>
      <c r="AO683" s="278"/>
      <c r="AP683" s="278"/>
      <c r="AQ683" s="278"/>
      <c r="AR683" s="278"/>
      <c r="AS683" s="278"/>
      <c r="AT683" s="278"/>
      <c r="AU683" s="278"/>
      <c r="AV683" s="278"/>
      <c r="AW683" s="278"/>
      <c r="AX683" s="278"/>
      <c r="AY683" s="278"/>
      <c r="AZ683" s="278"/>
      <c r="BA683" s="278"/>
      <c r="BB683" s="278"/>
      <c r="BC683" s="278"/>
      <c r="BD683" s="278"/>
      <c r="BE683" s="278"/>
      <c r="BF683" s="278"/>
      <c r="BG683" s="278"/>
      <c r="BH683" s="278"/>
      <c r="BI683" s="278"/>
      <c r="BJ683" s="278"/>
      <c r="BK683" s="278"/>
      <c r="BL683" s="278"/>
      <c r="BM683" s="278"/>
      <c r="BN683" s="278"/>
      <c r="BO683" s="278"/>
      <c r="BP683" s="278"/>
      <c r="BQ683" s="278"/>
      <c r="BR683" s="278"/>
      <c r="BS683" s="278"/>
      <c r="BT683" s="278"/>
      <c r="BU683" s="278"/>
      <c r="BV683" s="278"/>
      <c r="BW683" s="278"/>
      <c r="BX683" s="278"/>
      <c r="BY683" s="278"/>
      <c r="BZ683" s="278"/>
      <c r="CA683" s="278"/>
      <c r="CB683" s="278"/>
      <c r="CC683" s="278"/>
      <c r="CD683" s="278"/>
      <c r="CE683" s="278"/>
      <c r="CF683" s="278"/>
      <c r="CG683" s="278"/>
      <c r="CH683" s="278"/>
      <c r="CI683" s="278"/>
      <c r="CJ683" s="278"/>
      <c r="CK683" s="278"/>
      <c r="CL683" s="279"/>
      <c r="CM683" s="279"/>
      <c r="CN683" s="279"/>
      <c r="CO683" s="279"/>
      <c r="CP683" s="279"/>
      <c r="CQ683" s="279"/>
      <c r="CR683" s="279"/>
      <c r="CS683" s="279"/>
      <c r="CT683" s="279"/>
      <c r="CU683" s="279"/>
      <c r="CV683" s="279"/>
      <c r="CW683" s="279"/>
      <c r="CX683" s="279"/>
      <c r="CY683" s="279"/>
      <c r="CZ683" s="279"/>
      <c r="DA683" s="279"/>
      <c r="DB683" s="279"/>
      <c r="DC683" s="279"/>
      <c r="DD683" s="279"/>
      <c r="DE683" s="279"/>
      <c r="DF683" s="279"/>
      <c r="DG683" s="279"/>
      <c r="DH683" s="279"/>
      <c r="DI683" s="279"/>
      <c r="DJ683" s="279"/>
      <c r="DK683" s="279"/>
      <c r="DL683" s="279"/>
      <c r="DM683" s="279"/>
      <c r="DN683" s="279"/>
      <c r="DO683" s="279"/>
      <c r="DP683" s="279"/>
      <c r="DQ683" s="279"/>
      <c r="DR683" s="279"/>
      <c r="DS683" s="279"/>
      <c r="DT683" s="279"/>
      <c r="DU683" s="279"/>
    </row>
    <row r="684" spans="39:125">
      <c r="AM684" s="288">
        <f t="shared" si="42"/>
        <v>0</v>
      </c>
      <c r="AN684" s="202" t="str">
        <f t="shared" si="41"/>
        <v>EMA--</v>
      </c>
      <c r="AO684" s="278"/>
      <c r="AP684" s="278"/>
      <c r="AQ684" s="278"/>
      <c r="AR684" s="278"/>
      <c r="AS684" s="278"/>
      <c r="AT684" s="278"/>
      <c r="AU684" s="278"/>
      <c r="AV684" s="278"/>
      <c r="AW684" s="278"/>
      <c r="AX684" s="278"/>
      <c r="AY684" s="278"/>
      <c r="AZ684" s="278"/>
      <c r="BA684" s="278"/>
      <c r="BB684" s="278"/>
      <c r="BC684" s="278"/>
      <c r="BD684" s="278"/>
      <c r="BE684" s="278"/>
      <c r="BF684" s="278"/>
      <c r="BG684" s="278"/>
      <c r="BH684" s="278"/>
      <c r="BI684" s="278"/>
      <c r="BJ684" s="278"/>
      <c r="BK684" s="278"/>
      <c r="BL684" s="278"/>
      <c r="BM684" s="278"/>
      <c r="BN684" s="278"/>
      <c r="BO684" s="278"/>
      <c r="BP684" s="278"/>
      <c r="BQ684" s="278"/>
      <c r="BR684" s="278"/>
      <c r="BS684" s="278"/>
      <c r="BT684" s="278"/>
      <c r="BU684" s="278"/>
      <c r="BV684" s="278"/>
      <c r="BW684" s="278"/>
      <c r="BX684" s="278"/>
      <c r="BY684" s="278"/>
      <c r="BZ684" s="278"/>
      <c r="CA684" s="278"/>
      <c r="CB684" s="278"/>
      <c r="CC684" s="278"/>
      <c r="CD684" s="278"/>
      <c r="CE684" s="278"/>
      <c r="CF684" s="278"/>
      <c r="CG684" s="278"/>
      <c r="CH684" s="278"/>
      <c r="CI684" s="278"/>
      <c r="CJ684" s="278"/>
      <c r="CK684" s="278"/>
      <c r="CL684" s="279"/>
      <c r="CM684" s="279"/>
      <c r="CN684" s="279"/>
      <c r="CO684" s="279"/>
      <c r="CP684" s="279"/>
      <c r="CQ684" s="279"/>
      <c r="CR684" s="279"/>
      <c r="CS684" s="279"/>
      <c r="CT684" s="279"/>
      <c r="CU684" s="279"/>
      <c r="CV684" s="279"/>
      <c r="CW684" s="279"/>
      <c r="CX684" s="279"/>
      <c r="CY684" s="279"/>
      <c r="CZ684" s="279"/>
      <c r="DA684" s="279"/>
      <c r="DB684" s="279"/>
      <c r="DC684" s="279"/>
      <c r="DD684" s="279"/>
      <c r="DE684" s="279"/>
      <c r="DF684" s="279"/>
      <c r="DG684" s="279"/>
      <c r="DH684" s="279"/>
      <c r="DI684" s="279"/>
      <c r="DJ684" s="279"/>
      <c r="DK684" s="279"/>
      <c r="DL684" s="279"/>
      <c r="DM684" s="279"/>
      <c r="DN684" s="279"/>
      <c r="DO684" s="279"/>
      <c r="DP684" s="279"/>
      <c r="DQ684" s="279"/>
      <c r="DR684" s="279"/>
      <c r="DS684" s="279"/>
      <c r="DT684" s="279"/>
      <c r="DU684" s="279"/>
    </row>
    <row r="685" spans="39:125">
      <c r="AM685" s="288">
        <f t="shared" si="42"/>
        <v>0</v>
      </c>
      <c r="AN685" s="202" t="str">
        <f t="shared" si="41"/>
        <v>EMA--</v>
      </c>
      <c r="AO685" s="278"/>
      <c r="AP685" s="278"/>
      <c r="AQ685" s="278"/>
      <c r="AR685" s="278"/>
      <c r="AS685" s="278"/>
      <c r="AT685" s="278"/>
      <c r="AU685" s="278"/>
      <c r="AV685" s="278"/>
      <c r="AW685" s="278"/>
      <c r="AX685" s="278"/>
      <c r="AY685" s="278"/>
      <c r="AZ685" s="278"/>
      <c r="BA685" s="278"/>
      <c r="BB685" s="278"/>
      <c r="BC685" s="278"/>
      <c r="BD685" s="278"/>
      <c r="BE685" s="278"/>
      <c r="BF685" s="278"/>
      <c r="BG685" s="278"/>
      <c r="BH685" s="278"/>
      <c r="BI685" s="278"/>
      <c r="BJ685" s="278"/>
      <c r="BK685" s="278"/>
      <c r="BL685" s="278"/>
      <c r="BM685" s="278"/>
      <c r="BN685" s="278"/>
      <c r="BO685" s="278"/>
      <c r="BP685" s="278"/>
      <c r="BQ685" s="278"/>
      <c r="BR685" s="278"/>
      <c r="BS685" s="278"/>
      <c r="BT685" s="278"/>
      <c r="BU685" s="278"/>
      <c r="BV685" s="278"/>
      <c r="BW685" s="278"/>
      <c r="BX685" s="278"/>
      <c r="BY685" s="278"/>
      <c r="BZ685" s="278"/>
      <c r="CA685" s="278"/>
      <c r="CB685" s="278"/>
      <c r="CC685" s="278"/>
      <c r="CD685" s="278"/>
      <c r="CE685" s="278"/>
      <c r="CF685" s="278"/>
      <c r="CG685" s="278"/>
      <c r="CH685" s="278"/>
      <c r="CI685" s="278"/>
      <c r="CJ685" s="278"/>
      <c r="CK685" s="278"/>
      <c r="CL685" s="279"/>
      <c r="CM685" s="279"/>
      <c r="CN685" s="279"/>
      <c r="CO685" s="279"/>
      <c r="CP685" s="279"/>
      <c r="CQ685" s="279"/>
      <c r="CR685" s="279"/>
      <c r="CS685" s="279"/>
      <c r="CT685" s="279"/>
      <c r="CU685" s="279"/>
      <c r="CV685" s="279"/>
      <c r="CW685" s="279"/>
      <c r="CX685" s="279"/>
      <c r="CY685" s="279"/>
      <c r="CZ685" s="279"/>
      <c r="DA685" s="279"/>
      <c r="DB685" s="279"/>
      <c r="DC685" s="279"/>
      <c r="DD685" s="279"/>
      <c r="DE685" s="279"/>
      <c r="DF685" s="279"/>
      <c r="DG685" s="279"/>
      <c r="DH685" s="279"/>
      <c r="DI685" s="279"/>
      <c r="DJ685" s="279"/>
      <c r="DK685" s="279"/>
      <c r="DL685" s="279"/>
      <c r="DM685" s="279"/>
      <c r="DN685" s="279"/>
      <c r="DO685" s="279"/>
      <c r="DP685" s="279"/>
      <c r="DQ685" s="279"/>
      <c r="DR685" s="279"/>
      <c r="DS685" s="279"/>
      <c r="DT685" s="279"/>
      <c r="DU685" s="279"/>
    </row>
    <row r="686" spans="39:125">
      <c r="AM686" s="288">
        <f t="shared" si="42"/>
        <v>0</v>
      </c>
      <c r="AN686" s="202" t="str">
        <f t="shared" si="41"/>
        <v>EMA--</v>
      </c>
      <c r="AO686" s="278"/>
      <c r="AP686" s="278"/>
      <c r="AQ686" s="278"/>
      <c r="AR686" s="278"/>
      <c r="AS686" s="278"/>
      <c r="AT686" s="278"/>
      <c r="AU686" s="278"/>
      <c r="AV686" s="278"/>
      <c r="AW686" s="278"/>
      <c r="AX686" s="278"/>
      <c r="AY686" s="278"/>
      <c r="AZ686" s="278"/>
      <c r="BA686" s="278"/>
      <c r="BB686" s="278"/>
      <c r="BC686" s="278"/>
      <c r="BD686" s="278"/>
      <c r="BE686" s="278"/>
      <c r="BF686" s="278"/>
      <c r="BG686" s="278"/>
      <c r="BH686" s="278"/>
      <c r="BI686" s="278"/>
      <c r="BJ686" s="278"/>
      <c r="BK686" s="278"/>
      <c r="BL686" s="278"/>
      <c r="BM686" s="278"/>
      <c r="BN686" s="278"/>
      <c r="BO686" s="278"/>
      <c r="BP686" s="278"/>
      <c r="BQ686" s="278"/>
      <c r="BR686" s="278"/>
      <c r="BS686" s="278"/>
      <c r="BT686" s="278"/>
      <c r="BU686" s="278"/>
      <c r="BV686" s="278"/>
      <c r="BW686" s="278"/>
      <c r="BX686" s="278"/>
      <c r="BY686" s="278"/>
      <c r="BZ686" s="278"/>
      <c r="CA686" s="278"/>
      <c r="CB686" s="278"/>
      <c r="CC686" s="278"/>
      <c r="CD686" s="278"/>
      <c r="CE686" s="278"/>
      <c r="CF686" s="278"/>
      <c r="CG686" s="278"/>
      <c r="CH686" s="278"/>
      <c r="CI686" s="278"/>
      <c r="CJ686" s="278"/>
      <c r="CK686" s="278"/>
      <c r="CL686" s="279"/>
      <c r="CM686" s="279"/>
      <c r="CN686" s="279"/>
      <c r="CO686" s="279"/>
      <c r="CP686" s="279"/>
      <c r="CQ686" s="279"/>
      <c r="CR686" s="279"/>
      <c r="CS686" s="279"/>
      <c r="CT686" s="279"/>
      <c r="CU686" s="279"/>
      <c r="CV686" s="279"/>
      <c r="CW686" s="279"/>
      <c r="CX686" s="279"/>
      <c r="CY686" s="279"/>
      <c r="CZ686" s="279"/>
      <c r="DA686" s="279"/>
      <c r="DB686" s="279"/>
      <c r="DC686" s="279"/>
      <c r="DD686" s="279"/>
      <c r="DE686" s="279"/>
      <c r="DF686" s="279"/>
      <c r="DG686" s="279"/>
      <c r="DH686" s="279"/>
      <c r="DI686" s="279"/>
      <c r="DJ686" s="279"/>
      <c r="DK686" s="279"/>
      <c r="DL686" s="279"/>
      <c r="DM686" s="279"/>
      <c r="DN686" s="279"/>
      <c r="DO686" s="279"/>
      <c r="DP686" s="279"/>
      <c r="DQ686" s="279"/>
      <c r="DR686" s="279"/>
      <c r="DS686" s="279"/>
      <c r="DT686" s="279"/>
      <c r="DU686" s="279"/>
    </row>
    <row r="687" spans="39:125">
      <c r="AM687" s="288">
        <f t="shared" si="42"/>
        <v>0</v>
      </c>
      <c r="AN687" s="202" t="str">
        <f t="shared" si="41"/>
        <v>EMA--</v>
      </c>
      <c r="AO687" s="278"/>
      <c r="AP687" s="278"/>
      <c r="AQ687" s="278"/>
      <c r="AR687" s="278"/>
      <c r="AS687" s="278"/>
      <c r="AT687" s="278"/>
      <c r="AU687" s="278"/>
      <c r="AV687" s="278"/>
      <c r="AW687" s="278"/>
      <c r="AX687" s="278"/>
      <c r="AY687" s="278"/>
      <c r="AZ687" s="278"/>
      <c r="BA687" s="278"/>
      <c r="BB687" s="278"/>
      <c r="BC687" s="278"/>
      <c r="BD687" s="278"/>
      <c r="BE687" s="278"/>
      <c r="BF687" s="278"/>
      <c r="BG687" s="278"/>
      <c r="BH687" s="278"/>
      <c r="BI687" s="278"/>
      <c r="BJ687" s="278"/>
      <c r="BK687" s="278"/>
      <c r="BL687" s="278"/>
      <c r="BM687" s="278"/>
      <c r="BN687" s="278"/>
      <c r="BO687" s="278"/>
      <c r="BP687" s="278"/>
      <c r="BQ687" s="278"/>
      <c r="BR687" s="278"/>
      <c r="BS687" s="278"/>
      <c r="BT687" s="278"/>
      <c r="BU687" s="278"/>
      <c r="BV687" s="278"/>
      <c r="BW687" s="278"/>
      <c r="BX687" s="278"/>
      <c r="BY687" s="278"/>
      <c r="BZ687" s="278"/>
      <c r="CA687" s="278"/>
      <c r="CB687" s="278"/>
      <c r="CC687" s="278"/>
      <c r="CD687" s="278"/>
      <c r="CE687" s="278"/>
      <c r="CF687" s="278"/>
      <c r="CG687" s="278"/>
      <c r="CH687" s="278"/>
      <c r="CI687" s="278"/>
      <c r="CJ687" s="278"/>
      <c r="CK687" s="278"/>
      <c r="CL687" s="279"/>
      <c r="CM687" s="279"/>
      <c r="CN687" s="279"/>
      <c r="CO687" s="279"/>
      <c r="CP687" s="279"/>
      <c r="CQ687" s="279"/>
      <c r="CR687" s="279"/>
      <c r="CS687" s="279"/>
      <c r="CT687" s="279"/>
      <c r="CU687" s="279"/>
      <c r="CV687" s="279"/>
      <c r="CW687" s="279"/>
      <c r="CX687" s="279"/>
      <c r="CY687" s="279"/>
      <c r="CZ687" s="279"/>
      <c r="DA687" s="279"/>
      <c r="DB687" s="279"/>
      <c r="DC687" s="279"/>
      <c r="DD687" s="279"/>
      <c r="DE687" s="279"/>
      <c r="DF687" s="279"/>
      <c r="DG687" s="279"/>
      <c r="DH687" s="279"/>
      <c r="DI687" s="279"/>
      <c r="DJ687" s="279"/>
      <c r="DK687" s="279"/>
      <c r="DL687" s="279"/>
      <c r="DM687" s="279"/>
      <c r="DN687" s="279"/>
      <c r="DO687" s="279"/>
      <c r="DP687" s="279"/>
      <c r="DQ687" s="279"/>
      <c r="DR687" s="279"/>
      <c r="DS687" s="279"/>
      <c r="DT687" s="279"/>
      <c r="DU687" s="279"/>
    </row>
    <row r="688" spans="39:125">
      <c r="AM688" s="288">
        <f t="shared" si="42"/>
        <v>0</v>
      </c>
      <c r="AN688" s="202" t="str">
        <f t="shared" si="41"/>
        <v>EMA--</v>
      </c>
      <c r="AO688" s="278"/>
      <c r="AP688" s="278"/>
      <c r="AQ688" s="278"/>
      <c r="AR688" s="278"/>
      <c r="AS688" s="278"/>
      <c r="AT688" s="278"/>
      <c r="AU688" s="278"/>
      <c r="AV688" s="278"/>
      <c r="AW688" s="278"/>
      <c r="AX688" s="278"/>
      <c r="AY688" s="278"/>
      <c r="AZ688" s="278"/>
      <c r="BA688" s="278"/>
      <c r="BB688" s="278"/>
      <c r="BC688" s="278"/>
      <c r="BD688" s="278"/>
      <c r="BE688" s="278"/>
      <c r="BF688" s="278"/>
      <c r="BG688" s="278"/>
      <c r="BH688" s="278"/>
      <c r="BI688" s="278"/>
      <c r="BJ688" s="278"/>
      <c r="BK688" s="278"/>
      <c r="BL688" s="278"/>
      <c r="BM688" s="278"/>
      <c r="BN688" s="278"/>
      <c r="BO688" s="278"/>
      <c r="BP688" s="278"/>
      <c r="BQ688" s="278"/>
      <c r="BR688" s="278"/>
      <c r="BS688" s="278"/>
      <c r="BT688" s="278"/>
      <c r="BU688" s="278"/>
      <c r="BV688" s="278"/>
      <c r="BW688" s="278"/>
      <c r="BX688" s="278"/>
      <c r="BY688" s="278"/>
      <c r="BZ688" s="278"/>
      <c r="CA688" s="278"/>
      <c r="CB688" s="278"/>
      <c r="CC688" s="278"/>
      <c r="CD688" s="278"/>
      <c r="CE688" s="278"/>
      <c r="CF688" s="278"/>
      <c r="CG688" s="278"/>
      <c r="CH688" s="278"/>
      <c r="CI688" s="278"/>
      <c r="CJ688" s="278"/>
      <c r="CK688" s="278"/>
      <c r="CL688" s="279"/>
      <c r="CM688" s="279"/>
      <c r="CN688" s="279"/>
      <c r="CO688" s="279"/>
      <c r="CP688" s="279"/>
      <c r="CQ688" s="279"/>
      <c r="CR688" s="279"/>
      <c r="CS688" s="279"/>
      <c r="CT688" s="279"/>
      <c r="CU688" s="279"/>
      <c r="CV688" s="279"/>
      <c r="CW688" s="279"/>
      <c r="CX688" s="279"/>
      <c r="CY688" s="279"/>
      <c r="CZ688" s="279"/>
      <c r="DA688" s="279"/>
      <c r="DB688" s="279"/>
      <c r="DC688" s="279"/>
      <c r="DD688" s="279"/>
      <c r="DE688" s="279"/>
      <c r="DF688" s="279"/>
      <c r="DG688" s="279"/>
      <c r="DH688" s="279"/>
      <c r="DI688" s="279"/>
      <c r="DJ688" s="279"/>
      <c r="DK688" s="279"/>
      <c r="DL688" s="279"/>
      <c r="DM688" s="279"/>
      <c r="DN688" s="279"/>
      <c r="DO688" s="279"/>
      <c r="DP688" s="279"/>
      <c r="DQ688" s="279"/>
      <c r="DR688" s="279"/>
      <c r="DS688" s="279"/>
      <c r="DT688" s="279"/>
      <c r="DU688" s="279"/>
    </row>
    <row r="689" spans="39:125">
      <c r="AM689" s="288">
        <f t="shared" si="42"/>
        <v>0</v>
      </c>
      <c r="AN689" s="202" t="str">
        <f t="shared" si="41"/>
        <v>EMA--</v>
      </c>
      <c r="AO689" s="278"/>
      <c r="AP689" s="278"/>
      <c r="AQ689" s="278"/>
      <c r="AR689" s="278"/>
      <c r="AS689" s="278"/>
      <c r="AT689" s="278"/>
      <c r="AU689" s="278"/>
      <c r="AV689" s="278"/>
      <c r="AW689" s="278"/>
      <c r="AX689" s="278"/>
      <c r="AY689" s="278"/>
      <c r="AZ689" s="278"/>
      <c r="BA689" s="278"/>
      <c r="BB689" s="278"/>
      <c r="BC689" s="278"/>
      <c r="BD689" s="278"/>
      <c r="BE689" s="278"/>
      <c r="BF689" s="278"/>
      <c r="BG689" s="278"/>
      <c r="BH689" s="278"/>
      <c r="BI689" s="278"/>
      <c r="BJ689" s="278"/>
      <c r="BK689" s="278"/>
      <c r="BL689" s="278"/>
      <c r="BM689" s="278"/>
      <c r="BN689" s="278"/>
      <c r="BO689" s="278"/>
      <c r="BP689" s="278"/>
      <c r="BQ689" s="278"/>
      <c r="BR689" s="278"/>
      <c r="BS689" s="278"/>
      <c r="BT689" s="278"/>
      <c r="BU689" s="278"/>
      <c r="BV689" s="278"/>
      <c r="BW689" s="278"/>
      <c r="BX689" s="278"/>
      <c r="BY689" s="278"/>
      <c r="BZ689" s="278"/>
      <c r="CA689" s="278"/>
      <c r="CB689" s="278"/>
      <c r="CC689" s="278"/>
      <c r="CD689" s="278"/>
      <c r="CE689" s="278"/>
      <c r="CF689" s="278"/>
      <c r="CG689" s="278"/>
      <c r="CH689" s="278"/>
      <c r="CI689" s="278"/>
      <c r="CJ689" s="278"/>
      <c r="CK689" s="278"/>
      <c r="CL689" s="279"/>
      <c r="CM689" s="279"/>
      <c r="CN689" s="279"/>
      <c r="CO689" s="279"/>
      <c r="CP689" s="279"/>
      <c r="CQ689" s="279"/>
      <c r="CR689" s="279"/>
      <c r="CS689" s="279"/>
      <c r="CT689" s="279"/>
      <c r="CU689" s="279"/>
      <c r="CV689" s="279"/>
      <c r="CW689" s="279"/>
      <c r="CX689" s="279"/>
      <c r="CY689" s="279"/>
      <c r="CZ689" s="279"/>
      <c r="DA689" s="279"/>
      <c r="DB689" s="279"/>
      <c r="DC689" s="279"/>
      <c r="DD689" s="279"/>
      <c r="DE689" s="279"/>
      <c r="DF689" s="279"/>
      <c r="DG689" s="279"/>
      <c r="DH689" s="279"/>
      <c r="DI689" s="279"/>
      <c r="DJ689" s="279"/>
      <c r="DK689" s="279"/>
      <c r="DL689" s="279"/>
      <c r="DM689" s="279"/>
      <c r="DN689" s="279"/>
      <c r="DO689" s="279"/>
      <c r="DP689" s="279"/>
      <c r="DQ689" s="279"/>
      <c r="DR689" s="279"/>
      <c r="DS689" s="279"/>
      <c r="DT689" s="279"/>
      <c r="DU689" s="279"/>
    </row>
    <row r="690" spans="39:125">
      <c r="AM690" s="288">
        <f t="shared" si="42"/>
        <v>0</v>
      </c>
      <c r="AN690" s="202" t="str">
        <f t="shared" si="41"/>
        <v>EMA--</v>
      </c>
      <c r="AO690" s="278"/>
      <c r="AP690" s="278"/>
      <c r="AQ690" s="278"/>
      <c r="AR690" s="278"/>
      <c r="AS690" s="278"/>
      <c r="AT690" s="278"/>
      <c r="AU690" s="278"/>
      <c r="AV690" s="278"/>
      <c r="AW690" s="278"/>
      <c r="AX690" s="278"/>
      <c r="AY690" s="278"/>
      <c r="AZ690" s="278"/>
      <c r="BA690" s="278"/>
      <c r="BB690" s="278"/>
      <c r="BC690" s="278"/>
      <c r="BD690" s="278"/>
      <c r="BE690" s="278"/>
      <c r="BF690" s="278"/>
      <c r="BG690" s="278"/>
      <c r="BH690" s="278"/>
      <c r="BI690" s="278"/>
      <c r="BJ690" s="278"/>
      <c r="BK690" s="278"/>
      <c r="BL690" s="278"/>
      <c r="BM690" s="278"/>
      <c r="BN690" s="278"/>
      <c r="BO690" s="278"/>
      <c r="BP690" s="278"/>
      <c r="BQ690" s="278"/>
      <c r="BR690" s="278"/>
      <c r="BS690" s="278"/>
      <c r="BT690" s="278"/>
      <c r="BU690" s="278"/>
      <c r="BV690" s="278"/>
      <c r="BW690" s="278"/>
      <c r="BX690" s="278"/>
      <c r="BY690" s="278"/>
      <c r="BZ690" s="278"/>
      <c r="CA690" s="278"/>
      <c r="CB690" s="278"/>
      <c r="CC690" s="278"/>
      <c r="CD690" s="278"/>
      <c r="CE690" s="278"/>
      <c r="CF690" s="278"/>
      <c r="CG690" s="278"/>
      <c r="CH690" s="278"/>
      <c r="CI690" s="278"/>
      <c r="CJ690" s="278"/>
      <c r="CK690" s="278"/>
      <c r="CL690" s="279"/>
      <c r="CM690" s="279"/>
      <c r="CN690" s="279"/>
      <c r="CO690" s="279"/>
      <c r="CP690" s="279"/>
      <c r="CQ690" s="279"/>
      <c r="CR690" s="279"/>
      <c r="CS690" s="279"/>
      <c r="CT690" s="279"/>
      <c r="CU690" s="279"/>
      <c r="CV690" s="279"/>
      <c r="CW690" s="279"/>
      <c r="CX690" s="279"/>
      <c r="CY690" s="279"/>
      <c r="CZ690" s="279"/>
      <c r="DA690" s="279"/>
      <c r="DB690" s="279"/>
      <c r="DC690" s="279"/>
      <c r="DD690" s="279"/>
      <c r="DE690" s="279"/>
      <c r="DF690" s="279"/>
      <c r="DG690" s="279"/>
      <c r="DH690" s="279"/>
      <c r="DI690" s="279"/>
      <c r="DJ690" s="279"/>
      <c r="DK690" s="279"/>
      <c r="DL690" s="279"/>
      <c r="DM690" s="279"/>
      <c r="DN690" s="279"/>
      <c r="DO690" s="279"/>
      <c r="DP690" s="279"/>
      <c r="DQ690" s="279"/>
      <c r="DR690" s="279"/>
      <c r="DS690" s="279"/>
      <c r="DT690" s="279"/>
      <c r="DU690" s="279"/>
    </row>
    <row r="691" spans="39:125">
      <c r="AM691" s="288">
        <f t="shared" si="42"/>
        <v>0</v>
      </c>
      <c r="AN691" s="202" t="str">
        <f t="shared" si="41"/>
        <v>EMA--</v>
      </c>
      <c r="AO691" s="278"/>
      <c r="AP691" s="278"/>
      <c r="AQ691" s="278"/>
      <c r="AR691" s="278"/>
      <c r="AS691" s="278"/>
      <c r="AT691" s="278"/>
      <c r="AU691" s="278"/>
      <c r="AV691" s="278"/>
      <c r="AW691" s="278"/>
      <c r="AX691" s="278"/>
      <c r="AY691" s="278"/>
      <c r="AZ691" s="278"/>
      <c r="BA691" s="278"/>
      <c r="BB691" s="278"/>
      <c r="BC691" s="278"/>
      <c r="BD691" s="278"/>
      <c r="BE691" s="278"/>
      <c r="BF691" s="278"/>
      <c r="BG691" s="278"/>
      <c r="BH691" s="278"/>
      <c r="BI691" s="278"/>
      <c r="BJ691" s="278"/>
      <c r="BK691" s="278"/>
      <c r="BL691" s="278"/>
      <c r="BM691" s="278"/>
      <c r="BN691" s="278"/>
      <c r="BO691" s="278"/>
      <c r="BP691" s="278"/>
      <c r="BQ691" s="278"/>
      <c r="BR691" s="278"/>
      <c r="BS691" s="278"/>
      <c r="BT691" s="278"/>
      <c r="BU691" s="278"/>
      <c r="BV691" s="278"/>
      <c r="BW691" s="278"/>
      <c r="BX691" s="278"/>
      <c r="BY691" s="278"/>
      <c r="BZ691" s="278"/>
      <c r="CA691" s="278"/>
      <c r="CB691" s="278"/>
      <c r="CC691" s="278"/>
      <c r="CD691" s="278"/>
      <c r="CE691" s="278"/>
      <c r="CF691" s="278"/>
      <c r="CG691" s="278"/>
      <c r="CH691" s="278"/>
      <c r="CI691" s="278"/>
      <c r="CJ691" s="278"/>
      <c r="CK691" s="278"/>
      <c r="CL691" s="279"/>
      <c r="CM691" s="279"/>
      <c r="CN691" s="279"/>
      <c r="CO691" s="279"/>
      <c r="CP691" s="279"/>
      <c r="CQ691" s="279"/>
      <c r="CR691" s="279"/>
      <c r="CS691" s="279"/>
      <c r="CT691" s="279"/>
      <c r="CU691" s="279"/>
      <c r="CV691" s="279"/>
      <c r="CW691" s="279"/>
      <c r="CX691" s="279"/>
      <c r="CY691" s="279"/>
      <c r="CZ691" s="279"/>
      <c r="DA691" s="279"/>
      <c r="DB691" s="279"/>
      <c r="DC691" s="279"/>
      <c r="DD691" s="279"/>
      <c r="DE691" s="279"/>
      <c r="DF691" s="279"/>
      <c r="DG691" s="279"/>
      <c r="DH691" s="279"/>
      <c r="DI691" s="279"/>
      <c r="DJ691" s="279"/>
      <c r="DK691" s="279"/>
      <c r="DL691" s="279"/>
      <c r="DM691" s="279"/>
      <c r="DN691" s="279"/>
      <c r="DO691" s="279"/>
      <c r="DP691" s="279"/>
      <c r="DQ691" s="279"/>
      <c r="DR691" s="279"/>
      <c r="DS691" s="279"/>
      <c r="DT691" s="279"/>
      <c r="DU691" s="279"/>
    </row>
    <row r="692" spans="39:125">
      <c r="AM692" s="288">
        <f t="shared" si="42"/>
        <v>0</v>
      </c>
      <c r="AN692" s="202" t="str">
        <f t="shared" si="41"/>
        <v>EMA--</v>
      </c>
      <c r="AO692" s="278"/>
      <c r="AP692" s="278"/>
      <c r="AQ692" s="278"/>
      <c r="AR692" s="278"/>
      <c r="AS692" s="278"/>
      <c r="AT692" s="278"/>
      <c r="AU692" s="278"/>
      <c r="AV692" s="278"/>
      <c r="AW692" s="278"/>
      <c r="AX692" s="278"/>
      <c r="AY692" s="278"/>
      <c r="AZ692" s="278"/>
      <c r="BA692" s="278"/>
      <c r="BB692" s="278"/>
      <c r="BC692" s="278"/>
      <c r="BD692" s="278"/>
      <c r="BE692" s="278"/>
      <c r="BF692" s="278"/>
      <c r="BG692" s="278"/>
      <c r="BH692" s="278"/>
      <c r="BI692" s="278"/>
      <c r="BJ692" s="278"/>
      <c r="BK692" s="278"/>
      <c r="BL692" s="278"/>
      <c r="BM692" s="278"/>
      <c r="BN692" s="278"/>
      <c r="BO692" s="278"/>
      <c r="BP692" s="278"/>
      <c r="BQ692" s="278"/>
      <c r="BR692" s="278"/>
      <c r="BS692" s="278"/>
      <c r="BT692" s="278"/>
      <c r="BU692" s="278"/>
      <c r="BV692" s="278"/>
      <c r="BW692" s="278"/>
      <c r="BX692" s="278"/>
      <c r="BY692" s="278"/>
      <c r="BZ692" s="278"/>
      <c r="CA692" s="278"/>
      <c r="CB692" s="278"/>
      <c r="CC692" s="278"/>
      <c r="CD692" s="278"/>
      <c r="CE692" s="278"/>
      <c r="CF692" s="278"/>
      <c r="CG692" s="278"/>
      <c r="CH692" s="278"/>
      <c r="CI692" s="278"/>
      <c r="CJ692" s="278"/>
      <c r="CK692" s="278"/>
      <c r="CL692" s="279"/>
      <c r="CM692" s="279"/>
      <c r="CN692" s="279"/>
      <c r="CO692" s="279"/>
      <c r="CP692" s="279"/>
      <c r="CQ692" s="279"/>
      <c r="CR692" s="279"/>
      <c r="CS692" s="279"/>
      <c r="CT692" s="279"/>
      <c r="CU692" s="279"/>
      <c r="CV692" s="279"/>
      <c r="CW692" s="279"/>
      <c r="CX692" s="279"/>
      <c r="CY692" s="279"/>
      <c r="CZ692" s="279"/>
      <c r="DA692" s="279"/>
      <c r="DB692" s="279"/>
      <c r="DC692" s="279"/>
      <c r="DD692" s="279"/>
      <c r="DE692" s="279"/>
      <c r="DF692" s="279"/>
      <c r="DG692" s="279"/>
      <c r="DH692" s="279"/>
      <c r="DI692" s="279"/>
      <c r="DJ692" s="279"/>
      <c r="DK692" s="279"/>
      <c r="DL692" s="279"/>
      <c r="DM692" s="279"/>
      <c r="DN692" s="279"/>
      <c r="DO692" s="279"/>
      <c r="DP692" s="279"/>
      <c r="DQ692" s="279"/>
      <c r="DR692" s="279"/>
      <c r="DS692" s="279"/>
      <c r="DT692" s="279"/>
      <c r="DU692" s="279"/>
    </row>
    <row r="693" spans="39:125">
      <c r="AM693" s="288">
        <f t="shared" si="42"/>
        <v>0</v>
      </c>
      <c r="AN693" s="202" t="str">
        <f t="shared" si="41"/>
        <v>EMA--</v>
      </c>
      <c r="AO693" s="278"/>
      <c r="AP693" s="278"/>
      <c r="AQ693" s="278"/>
      <c r="AR693" s="278"/>
      <c r="AS693" s="278"/>
      <c r="AT693" s="278"/>
      <c r="AU693" s="278"/>
      <c r="AV693" s="278"/>
      <c r="AW693" s="278"/>
      <c r="AX693" s="278"/>
      <c r="AY693" s="278"/>
      <c r="AZ693" s="278"/>
      <c r="BA693" s="278"/>
      <c r="BB693" s="278"/>
      <c r="BC693" s="278"/>
      <c r="BD693" s="278"/>
      <c r="BE693" s="278"/>
      <c r="BF693" s="278"/>
      <c r="BG693" s="278"/>
      <c r="BH693" s="278"/>
      <c r="BI693" s="278"/>
      <c r="BJ693" s="278"/>
      <c r="BK693" s="278"/>
      <c r="BL693" s="278"/>
      <c r="BM693" s="278"/>
      <c r="BN693" s="278"/>
      <c r="BO693" s="278"/>
      <c r="BP693" s="278"/>
      <c r="BQ693" s="278"/>
      <c r="BR693" s="278"/>
      <c r="BS693" s="278"/>
      <c r="BT693" s="278"/>
      <c r="BU693" s="278"/>
      <c r="BV693" s="278"/>
      <c r="BW693" s="278"/>
      <c r="BX693" s="278"/>
      <c r="BY693" s="278"/>
      <c r="BZ693" s="278"/>
      <c r="CA693" s="278"/>
      <c r="CB693" s="278"/>
      <c r="CC693" s="278"/>
      <c r="CD693" s="278"/>
      <c r="CE693" s="278"/>
      <c r="CF693" s="278"/>
      <c r="CG693" s="278"/>
      <c r="CH693" s="278"/>
      <c r="CI693" s="278"/>
      <c r="CJ693" s="278"/>
      <c r="CK693" s="278"/>
      <c r="CL693" s="279"/>
      <c r="CM693" s="279"/>
      <c r="CN693" s="279"/>
      <c r="CO693" s="279"/>
      <c r="CP693" s="279"/>
      <c r="CQ693" s="279"/>
      <c r="CR693" s="279"/>
      <c r="CS693" s="279"/>
      <c r="CT693" s="279"/>
      <c r="CU693" s="279"/>
      <c r="CV693" s="279"/>
      <c r="CW693" s="279"/>
      <c r="CX693" s="279"/>
      <c r="CY693" s="279"/>
      <c r="CZ693" s="279"/>
      <c r="DA693" s="279"/>
      <c r="DB693" s="279"/>
      <c r="DC693" s="279"/>
      <c r="DD693" s="279"/>
      <c r="DE693" s="279"/>
      <c r="DF693" s="279"/>
      <c r="DG693" s="279"/>
      <c r="DH693" s="279"/>
      <c r="DI693" s="279"/>
      <c r="DJ693" s="279"/>
      <c r="DK693" s="279"/>
      <c r="DL693" s="279"/>
      <c r="DM693" s="279"/>
      <c r="DN693" s="279"/>
      <c r="DO693" s="279"/>
      <c r="DP693" s="279"/>
      <c r="DQ693" s="279"/>
      <c r="DR693" s="279"/>
      <c r="DS693" s="279"/>
      <c r="DT693" s="279"/>
      <c r="DU693" s="279"/>
    </row>
    <row r="694" spans="39:125">
      <c r="AM694" s="288">
        <f t="shared" si="42"/>
        <v>0</v>
      </c>
      <c r="AN694" s="202" t="str">
        <f t="shared" si="41"/>
        <v>EMA--</v>
      </c>
      <c r="AO694" s="278"/>
      <c r="AP694" s="278"/>
      <c r="AQ694" s="278"/>
      <c r="AR694" s="278"/>
      <c r="AS694" s="278"/>
      <c r="AT694" s="278"/>
      <c r="AU694" s="278"/>
      <c r="AV694" s="278"/>
      <c r="AW694" s="278"/>
      <c r="AX694" s="278"/>
      <c r="AY694" s="278"/>
      <c r="AZ694" s="278"/>
      <c r="BA694" s="278"/>
      <c r="BB694" s="278"/>
      <c r="BC694" s="278"/>
      <c r="BD694" s="278"/>
      <c r="BE694" s="278"/>
      <c r="BF694" s="278"/>
      <c r="BG694" s="278"/>
      <c r="BH694" s="278"/>
      <c r="BI694" s="278"/>
      <c r="BJ694" s="278"/>
      <c r="BK694" s="278"/>
      <c r="BL694" s="278"/>
      <c r="BM694" s="278"/>
      <c r="BN694" s="278"/>
      <c r="BO694" s="278"/>
      <c r="BP694" s="278"/>
      <c r="BQ694" s="278"/>
      <c r="BR694" s="278"/>
      <c r="BS694" s="278"/>
      <c r="BT694" s="278"/>
      <c r="BU694" s="278"/>
      <c r="BV694" s="278"/>
      <c r="BW694" s="278"/>
      <c r="BX694" s="278"/>
      <c r="BY694" s="278"/>
      <c r="BZ694" s="278"/>
      <c r="CA694" s="278"/>
      <c r="CB694" s="278"/>
      <c r="CC694" s="278"/>
      <c r="CD694" s="278"/>
      <c r="CE694" s="278"/>
      <c r="CF694" s="278"/>
      <c r="CG694" s="278"/>
      <c r="CH694" s="278"/>
      <c r="CI694" s="278"/>
      <c r="CJ694" s="278"/>
      <c r="CK694" s="278"/>
      <c r="CL694" s="279"/>
      <c r="CM694" s="279"/>
      <c r="CN694" s="279"/>
      <c r="CO694" s="279"/>
      <c r="CP694" s="279"/>
      <c r="CQ694" s="279"/>
      <c r="CR694" s="279"/>
      <c r="CS694" s="279"/>
      <c r="CT694" s="279"/>
      <c r="CU694" s="279"/>
      <c r="CV694" s="279"/>
      <c r="CW694" s="279"/>
      <c r="CX694" s="279"/>
      <c r="CY694" s="279"/>
      <c r="CZ694" s="279"/>
      <c r="DA694" s="279"/>
      <c r="DB694" s="279"/>
      <c r="DC694" s="279"/>
      <c r="DD694" s="279"/>
      <c r="DE694" s="279"/>
      <c r="DF694" s="279"/>
      <c r="DG694" s="279"/>
      <c r="DH694" s="279"/>
      <c r="DI694" s="279"/>
      <c r="DJ694" s="279"/>
      <c r="DK694" s="279"/>
      <c r="DL694" s="279"/>
      <c r="DM694" s="279"/>
      <c r="DN694" s="279"/>
      <c r="DO694" s="279"/>
      <c r="DP694" s="279"/>
      <c r="DQ694" s="279"/>
      <c r="DR694" s="279"/>
      <c r="DS694" s="279"/>
      <c r="DT694" s="279"/>
      <c r="DU694" s="279"/>
    </row>
    <row r="695" spans="39:125">
      <c r="AM695" s="288">
        <f t="shared" si="42"/>
        <v>0</v>
      </c>
      <c r="AN695" s="202" t="str">
        <f t="shared" si="41"/>
        <v>EMA--</v>
      </c>
      <c r="AO695" s="278"/>
      <c r="AP695" s="278"/>
      <c r="AQ695" s="278"/>
      <c r="AR695" s="278"/>
      <c r="AS695" s="278"/>
      <c r="AT695" s="278"/>
      <c r="AU695" s="278"/>
      <c r="AV695" s="278"/>
      <c r="AW695" s="278"/>
      <c r="AX695" s="278"/>
      <c r="AY695" s="278"/>
      <c r="AZ695" s="278"/>
      <c r="BA695" s="278"/>
      <c r="BB695" s="278"/>
      <c r="BC695" s="278"/>
      <c r="BD695" s="278"/>
      <c r="BE695" s="278"/>
      <c r="BF695" s="278"/>
      <c r="BG695" s="278"/>
      <c r="BH695" s="278"/>
      <c r="BI695" s="278"/>
      <c r="BJ695" s="278"/>
      <c r="BK695" s="278"/>
      <c r="BL695" s="278"/>
      <c r="BM695" s="278"/>
      <c r="BN695" s="278"/>
      <c r="BO695" s="278"/>
      <c r="BP695" s="278"/>
      <c r="BQ695" s="278"/>
      <c r="BR695" s="278"/>
      <c r="BS695" s="278"/>
      <c r="BT695" s="278"/>
      <c r="BU695" s="278"/>
      <c r="BV695" s="278"/>
      <c r="BW695" s="278"/>
      <c r="BX695" s="278"/>
      <c r="BY695" s="278"/>
      <c r="BZ695" s="278"/>
      <c r="CA695" s="278"/>
      <c r="CB695" s="278"/>
      <c r="CC695" s="278"/>
      <c r="CD695" s="278"/>
      <c r="CE695" s="278"/>
      <c r="CF695" s="278"/>
      <c r="CG695" s="278"/>
      <c r="CH695" s="278"/>
      <c r="CI695" s="278"/>
      <c r="CJ695" s="278"/>
      <c r="CK695" s="278"/>
      <c r="CL695" s="279"/>
      <c r="CM695" s="279"/>
      <c r="CN695" s="279"/>
      <c r="CO695" s="279"/>
      <c r="CP695" s="279"/>
      <c r="CQ695" s="279"/>
      <c r="CR695" s="279"/>
      <c r="CS695" s="279"/>
      <c r="CT695" s="279"/>
      <c r="CU695" s="279"/>
      <c r="CV695" s="279"/>
      <c r="CW695" s="279"/>
      <c r="CX695" s="279"/>
      <c r="CY695" s="279"/>
      <c r="CZ695" s="279"/>
      <c r="DA695" s="279"/>
      <c r="DB695" s="279"/>
      <c r="DC695" s="279"/>
      <c r="DD695" s="279"/>
      <c r="DE695" s="279"/>
      <c r="DF695" s="279"/>
      <c r="DG695" s="279"/>
      <c r="DH695" s="279"/>
      <c r="DI695" s="279"/>
      <c r="DJ695" s="279"/>
      <c r="DK695" s="279"/>
      <c r="DL695" s="279"/>
      <c r="DM695" s="279"/>
      <c r="DN695" s="279"/>
      <c r="DO695" s="279"/>
      <c r="DP695" s="279"/>
      <c r="DQ695" s="279"/>
      <c r="DR695" s="279"/>
      <c r="DS695" s="279"/>
      <c r="DT695" s="279"/>
      <c r="DU695" s="279"/>
    </row>
    <row r="696" spans="39:125">
      <c r="AM696" s="288">
        <f t="shared" si="42"/>
        <v>0</v>
      </c>
      <c r="AN696" s="202" t="str">
        <f t="shared" si="41"/>
        <v>EMA--</v>
      </c>
      <c r="AO696" s="278"/>
      <c r="AP696" s="278"/>
      <c r="AQ696" s="278"/>
      <c r="AR696" s="278"/>
      <c r="AS696" s="278"/>
      <c r="AT696" s="278"/>
      <c r="AU696" s="278"/>
      <c r="AV696" s="278"/>
      <c r="AW696" s="278"/>
      <c r="AX696" s="278"/>
      <c r="AY696" s="278"/>
      <c r="AZ696" s="278"/>
      <c r="BA696" s="278"/>
      <c r="BB696" s="278"/>
      <c r="BC696" s="278"/>
      <c r="BD696" s="278"/>
      <c r="BE696" s="278"/>
      <c r="BF696" s="278"/>
      <c r="BG696" s="278"/>
      <c r="BH696" s="278"/>
      <c r="BI696" s="278"/>
      <c r="BJ696" s="278"/>
      <c r="BK696" s="278"/>
      <c r="BL696" s="278"/>
      <c r="BM696" s="278"/>
      <c r="BN696" s="278"/>
      <c r="BO696" s="278"/>
      <c r="BP696" s="278"/>
      <c r="BQ696" s="278"/>
      <c r="BR696" s="278"/>
      <c r="BS696" s="278"/>
      <c r="BT696" s="278"/>
      <c r="BU696" s="278"/>
      <c r="BV696" s="278"/>
      <c r="BW696" s="278"/>
      <c r="BX696" s="278"/>
      <c r="BY696" s="278"/>
      <c r="BZ696" s="278"/>
      <c r="CA696" s="278"/>
      <c r="CB696" s="278"/>
      <c r="CC696" s="278"/>
      <c r="CD696" s="278"/>
      <c r="CE696" s="278"/>
      <c r="CF696" s="278"/>
      <c r="CG696" s="278"/>
      <c r="CH696" s="278"/>
      <c r="CI696" s="278"/>
      <c r="CJ696" s="278"/>
      <c r="CK696" s="278"/>
      <c r="CL696" s="279"/>
      <c r="CM696" s="279"/>
      <c r="CN696" s="279"/>
      <c r="CO696" s="279"/>
      <c r="CP696" s="279"/>
      <c r="CQ696" s="279"/>
      <c r="CR696" s="279"/>
      <c r="CS696" s="279"/>
      <c r="CT696" s="279"/>
      <c r="CU696" s="279"/>
      <c r="CV696" s="279"/>
      <c r="CW696" s="279"/>
      <c r="CX696" s="279"/>
      <c r="CY696" s="279"/>
      <c r="CZ696" s="279"/>
      <c r="DA696" s="279"/>
      <c r="DB696" s="279"/>
      <c r="DC696" s="279"/>
      <c r="DD696" s="279"/>
      <c r="DE696" s="279"/>
      <c r="DF696" s="279"/>
      <c r="DG696" s="279"/>
      <c r="DH696" s="279"/>
      <c r="DI696" s="279"/>
      <c r="DJ696" s="279"/>
      <c r="DK696" s="279"/>
      <c r="DL696" s="279"/>
      <c r="DM696" s="279"/>
      <c r="DN696" s="279"/>
      <c r="DO696" s="279"/>
      <c r="DP696" s="279"/>
      <c r="DQ696" s="279"/>
      <c r="DR696" s="279"/>
      <c r="DS696" s="279"/>
      <c r="DT696" s="279"/>
      <c r="DU696" s="279"/>
    </row>
    <row r="697" spans="39:125">
      <c r="AM697" s="288">
        <f t="shared" si="42"/>
        <v>0</v>
      </c>
      <c r="AN697" s="202" t="str">
        <f t="shared" ref="AN697:AN760" si="43">$F$4&amp;TEXT("-",1)&amp;F697&amp;TEXT("-",1)&amp;G697</f>
        <v>EMA--</v>
      </c>
      <c r="AO697" s="278"/>
      <c r="AP697" s="278"/>
      <c r="AQ697" s="278"/>
      <c r="AR697" s="278"/>
      <c r="AS697" s="278"/>
      <c r="AT697" s="278"/>
      <c r="AU697" s="278"/>
      <c r="AV697" s="278"/>
      <c r="AW697" s="278"/>
      <c r="AX697" s="278"/>
      <c r="AY697" s="278"/>
      <c r="AZ697" s="278"/>
      <c r="BA697" s="278"/>
      <c r="BB697" s="278"/>
      <c r="BC697" s="278"/>
      <c r="BD697" s="278"/>
      <c r="BE697" s="278"/>
      <c r="BF697" s="278"/>
      <c r="BG697" s="278"/>
      <c r="BH697" s="278"/>
      <c r="BI697" s="278"/>
      <c r="BJ697" s="278"/>
      <c r="BK697" s="278"/>
      <c r="BL697" s="278"/>
      <c r="BM697" s="278"/>
      <c r="BN697" s="278"/>
      <c r="BO697" s="278"/>
      <c r="BP697" s="278"/>
      <c r="BQ697" s="278"/>
      <c r="BR697" s="278"/>
      <c r="BS697" s="278"/>
      <c r="BT697" s="278"/>
      <c r="BU697" s="278"/>
      <c r="BV697" s="278"/>
      <c r="BW697" s="278"/>
      <c r="BX697" s="278"/>
      <c r="BY697" s="278"/>
      <c r="BZ697" s="278"/>
      <c r="CA697" s="278"/>
      <c r="CB697" s="278"/>
      <c r="CC697" s="278"/>
      <c r="CD697" s="278"/>
      <c r="CE697" s="278"/>
      <c r="CF697" s="278"/>
      <c r="CG697" s="278"/>
      <c r="CH697" s="278"/>
      <c r="CI697" s="278"/>
      <c r="CJ697" s="278"/>
      <c r="CK697" s="278"/>
      <c r="CL697" s="279"/>
      <c r="CM697" s="279"/>
      <c r="CN697" s="279"/>
      <c r="CO697" s="279"/>
      <c r="CP697" s="279"/>
      <c r="CQ697" s="279"/>
      <c r="CR697" s="279"/>
      <c r="CS697" s="279"/>
      <c r="CT697" s="279"/>
      <c r="CU697" s="279"/>
      <c r="CV697" s="279"/>
      <c r="CW697" s="279"/>
      <c r="CX697" s="279"/>
      <c r="CY697" s="279"/>
      <c r="CZ697" s="279"/>
      <c r="DA697" s="279"/>
      <c r="DB697" s="279"/>
      <c r="DC697" s="279"/>
      <c r="DD697" s="279"/>
      <c r="DE697" s="279"/>
      <c r="DF697" s="279"/>
      <c r="DG697" s="279"/>
      <c r="DH697" s="279"/>
      <c r="DI697" s="279"/>
      <c r="DJ697" s="279"/>
      <c r="DK697" s="279"/>
      <c r="DL697" s="279"/>
      <c r="DM697" s="279"/>
      <c r="DN697" s="279"/>
      <c r="DO697" s="279"/>
      <c r="DP697" s="279"/>
      <c r="DQ697" s="279"/>
      <c r="DR697" s="279"/>
      <c r="DS697" s="279"/>
      <c r="DT697" s="279"/>
      <c r="DU697" s="279"/>
    </row>
    <row r="698" spans="39:125">
      <c r="AM698" s="288">
        <f t="shared" ref="AM698:AM761" si="44">G698</f>
        <v>0</v>
      </c>
      <c r="AN698" s="202" t="str">
        <f t="shared" si="43"/>
        <v>EMA--</v>
      </c>
      <c r="AO698" s="278"/>
      <c r="AP698" s="278"/>
      <c r="AQ698" s="278"/>
      <c r="AR698" s="278"/>
      <c r="AS698" s="278"/>
      <c r="AT698" s="278"/>
      <c r="AU698" s="278"/>
      <c r="AV698" s="278"/>
      <c r="AW698" s="278"/>
      <c r="AX698" s="278"/>
      <c r="AY698" s="278"/>
      <c r="AZ698" s="278"/>
      <c r="BA698" s="278"/>
      <c r="BB698" s="278"/>
      <c r="BC698" s="278"/>
      <c r="BD698" s="278"/>
      <c r="BE698" s="278"/>
      <c r="BF698" s="278"/>
      <c r="BG698" s="278"/>
      <c r="BH698" s="278"/>
      <c r="BI698" s="278"/>
      <c r="BJ698" s="278"/>
      <c r="BK698" s="278"/>
      <c r="BL698" s="278"/>
      <c r="BM698" s="278"/>
      <c r="BN698" s="278"/>
      <c r="BO698" s="278"/>
      <c r="BP698" s="278"/>
      <c r="BQ698" s="278"/>
      <c r="BR698" s="278"/>
      <c r="BS698" s="278"/>
      <c r="BT698" s="278"/>
      <c r="BU698" s="278"/>
      <c r="BV698" s="278"/>
      <c r="BW698" s="278"/>
      <c r="BX698" s="278"/>
      <c r="BY698" s="278"/>
      <c r="BZ698" s="278"/>
      <c r="CA698" s="278"/>
      <c r="CB698" s="278"/>
      <c r="CC698" s="278"/>
      <c r="CD698" s="278"/>
      <c r="CE698" s="278"/>
      <c r="CF698" s="278"/>
      <c r="CG698" s="278"/>
      <c r="CH698" s="278"/>
      <c r="CI698" s="278"/>
      <c r="CJ698" s="278"/>
      <c r="CK698" s="278"/>
      <c r="CL698" s="279"/>
      <c r="CM698" s="279"/>
      <c r="CN698" s="279"/>
      <c r="CO698" s="279"/>
      <c r="CP698" s="279"/>
      <c r="CQ698" s="279"/>
      <c r="CR698" s="279"/>
      <c r="CS698" s="279"/>
      <c r="CT698" s="279"/>
      <c r="CU698" s="279"/>
      <c r="CV698" s="279"/>
      <c r="CW698" s="279"/>
      <c r="CX698" s="279"/>
      <c r="CY698" s="279"/>
      <c r="CZ698" s="279"/>
      <c r="DA698" s="279"/>
      <c r="DB698" s="279"/>
      <c r="DC698" s="279"/>
      <c r="DD698" s="279"/>
      <c r="DE698" s="279"/>
      <c r="DF698" s="279"/>
      <c r="DG698" s="279"/>
      <c r="DH698" s="279"/>
      <c r="DI698" s="279"/>
      <c r="DJ698" s="279"/>
      <c r="DK698" s="279"/>
      <c r="DL698" s="279"/>
      <c r="DM698" s="279"/>
      <c r="DN698" s="279"/>
      <c r="DO698" s="279"/>
      <c r="DP698" s="279"/>
      <c r="DQ698" s="279"/>
      <c r="DR698" s="279"/>
      <c r="DS698" s="279"/>
      <c r="DT698" s="279"/>
      <c r="DU698" s="279"/>
    </row>
    <row r="699" spans="39:125">
      <c r="AM699" s="288">
        <f t="shared" si="44"/>
        <v>0</v>
      </c>
      <c r="AN699" s="202" t="str">
        <f t="shared" si="43"/>
        <v>EMA--</v>
      </c>
      <c r="AO699" s="278"/>
      <c r="AP699" s="278"/>
      <c r="AQ699" s="278"/>
      <c r="AR699" s="278"/>
      <c r="AS699" s="278"/>
      <c r="AT699" s="278"/>
      <c r="AU699" s="278"/>
      <c r="AV699" s="278"/>
      <c r="AW699" s="278"/>
      <c r="AX699" s="278"/>
      <c r="AY699" s="278"/>
      <c r="AZ699" s="278"/>
      <c r="BA699" s="278"/>
      <c r="BB699" s="278"/>
      <c r="BC699" s="278"/>
      <c r="BD699" s="278"/>
      <c r="BE699" s="278"/>
      <c r="BF699" s="278"/>
      <c r="BG699" s="278"/>
      <c r="BH699" s="278"/>
      <c r="BI699" s="278"/>
      <c r="BJ699" s="278"/>
      <c r="BK699" s="278"/>
      <c r="BL699" s="278"/>
      <c r="BM699" s="278"/>
      <c r="BN699" s="278"/>
      <c r="BO699" s="278"/>
      <c r="BP699" s="278"/>
      <c r="BQ699" s="278"/>
      <c r="BR699" s="278"/>
      <c r="BS699" s="278"/>
      <c r="BT699" s="278"/>
      <c r="BU699" s="278"/>
      <c r="BV699" s="278"/>
      <c r="BW699" s="278"/>
      <c r="BX699" s="278"/>
      <c r="BY699" s="278"/>
      <c r="BZ699" s="278"/>
      <c r="CA699" s="278"/>
      <c r="CB699" s="278"/>
      <c r="CC699" s="278"/>
      <c r="CD699" s="278"/>
      <c r="CE699" s="278"/>
      <c r="CF699" s="278"/>
      <c r="CG699" s="278"/>
      <c r="CH699" s="278"/>
      <c r="CI699" s="278"/>
      <c r="CJ699" s="278"/>
      <c r="CK699" s="278"/>
      <c r="CL699" s="279"/>
      <c r="CM699" s="279"/>
      <c r="CN699" s="279"/>
      <c r="CO699" s="279"/>
      <c r="CP699" s="279"/>
      <c r="CQ699" s="279"/>
      <c r="CR699" s="279"/>
      <c r="CS699" s="279"/>
      <c r="CT699" s="279"/>
      <c r="CU699" s="279"/>
      <c r="CV699" s="279"/>
      <c r="CW699" s="279"/>
      <c r="CX699" s="279"/>
      <c r="CY699" s="279"/>
      <c r="CZ699" s="279"/>
      <c r="DA699" s="279"/>
      <c r="DB699" s="279"/>
      <c r="DC699" s="279"/>
      <c r="DD699" s="279"/>
      <c r="DE699" s="279"/>
      <c r="DF699" s="279"/>
      <c r="DG699" s="279"/>
      <c r="DH699" s="279"/>
      <c r="DI699" s="279"/>
      <c r="DJ699" s="279"/>
      <c r="DK699" s="279"/>
      <c r="DL699" s="279"/>
      <c r="DM699" s="279"/>
      <c r="DN699" s="279"/>
      <c r="DO699" s="279"/>
      <c r="DP699" s="279"/>
      <c r="DQ699" s="279"/>
      <c r="DR699" s="279"/>
      <c r="DS699" s="279"/>
      <c r="DT699" s="279"/>
      <c r="DU699" s="279"/>
    </row>
    <row r="700" spans="39:125">
      <c r="AM700" s="288">
        <f t="shared" si="44"/>
        <v>0</v>
      </c>
      <c r="AN700" s="202" t="str">
        <f t="shared" si="43"/>
        <v>EMA--</v>
      </c>
      <c r="AO700" s="278"/>
      <c r="AP700" s="278"/>
      <c r="AQ700" s="278"/>
      <c r="AR700" s="278"/>
      <c r="AS700" s="278"/>
      <c r="AT700" s="278"/>
      <c r="AU700" s="278"/>
      <c r="AV700" s="278"/>
      <c r="AW700" s="278"/>
      <c r="AX700" s="278"/>
      <c r="AY700" s="278"/>
      <c r="AZ700" s="278"/>
      <c r="BA700" s="278"/>
      <c r="BB700" s="278"/>
      <c r="BC700" s="278"/>
      <c r="BD700" s="278"/>
      <c r="BE700" s="278"/>
      <c r="BF700" s="278"/>
      <c r="BG700" s="278"/>
      <c r="BH700" s="278"/>
      <c r="BI700" s="278"/>
      <c r="BJ700" s="278"/>
      <c r="BK700" s="278"/>
      <c r="BL700" s="278"/>
      <c r="BM700" s="278"/>
      <c r="BN700" s="278"/>
      <c r="BO700" s="278"/>
      <c r="BP700" s="278"/>
      <c r="BQ700" s="278"/>
      <c r="BR700" s="278"/>
      <c r="BS700" s="278"/>
      <c r="BT700" s="278"/>
      <c r="BU700" s="278"/>
      <c r="BV700" s="278"/>
      <c r="BW700" s="278"/>
      <c r="BX700" s="278"/>
      <c r="BY700" s="278"/>
      <c r="BZ700" s="278"/>
      <c r="CA700" s="278"/>
      <c r="CB700" s="278"/>
      <c r="CC700" s="278"/>
      <c r="CD700" s="278"/>
      <c r="CE700" s="278"/>
      <c r="CF700" s="278"/>
      <c r="CG700" s="278"/>
      <c r="CH700" s="278"/>
      <c r="CI700" s="278"/>
      <c r="CJ700" s="278"/>
      <c r="CK700" s="278"/>
      <c r="CL700" s="279"/>
      <c r="CM700" s="279"/>
      <c r="CN700" s="279"/>
      <c r="CO700" s="279"/>
      <c r="CP700" s="279"/>
      <c r="CQ700" s="279"/>
      <c r="CR700" s="279"/>
      <c r="CS700" s="279"/>
      <c r="CT700" s="279"/>
      <c r="CU700" s="279"/>
      <c r="CV700" s="279"/>
      <c r="CW700" s="279"/>
      <c r="CX700" s="279"/>
      <c r="CY700" s="279"/>
      <c r="CZ700" s="279"/>
      <c r="DA700" s="279"/>
      <c r="DB700" s="279"/>
      <c r="DC700" s="279"/>
      <c r="DD700" s="279"/>
      <c r="DE700" s="279"/>
      <c r="DF700" s="279"/>
      <c r="DG700" s="279"/>
      <c r="DH700" s="279"/>
      <c r="DI700" s="279"/>
      <c r="DJ700" s="279"/>
      <c r="DK700" s="279"/>
      <c r="DL700" s="279"/>
      <c r="DM700" s="279"/>
      <c r="DN700" s="279"/>
      <c r="DO700" s="279"/>
      <c r="DP700" s="279"/>
      <c r="DQ700" s="279"/>
      <c r="DR700" s="279"/>
      <c r="DS700" s="279"/>
      <c r="DT700" s="279"/>
      <c r="DU700" s="279"/>
    </row>
    <row r="701" spans="39:125">
      <c r="AM701" s="288">
        <f t="shared" si="44"/>
        <v>0</v>
      </c>
      <c r="AN701" s="202" t="str">
        <f t="shared" si="43"/>
        <v>EMA--</v>
      </c>
      <c r="AO701" s="278"/>
      <c r="AP701" s="278"/>
      <c r="AQ701" s="278"/>
      <c r="AR701" s="278"/>
      <c r="AS701" s="278"/>
      <c r="AT701" s="278"/>
      <c r="AU701" s="278"/>
      <c r="AV701" s="278"/>
      <c r="AW701" s="278"/>
      <c r="AX701" s="278"/>
      <c r="AY701" s="278"/>
      <c r="AZ701" s="278"/>
      <c r="BA701" s="278"/>
      <c r="BB701" s="278"/>
      <c r="BC701" s="278"/>
      <c r="BD701" s="278"/>
      <c r="BE701" s="278"/>
      <c r="BF701" s="278"/>
      <c r="BG701" s="278"/>
      <c r="BH701" s="278"/>
      <c r="BI701" s="278"/>
      <c r="BJ701" s="278"/>
      <c r="BK701" s="278"/>
      <c r="BL701" s="278"/>
      <c r="BM701" s="278"/>
      <c r="BN701" s="278"/>
      <c r="BO701" s="278"/>
      <c r="BP701" s="278"/>
      <c r="BQ701" s="278"/>
      <c r="BR701" s="278"/>
      <c r="BS701" s="278"/>
      <c r="BT701" s="278"/>
      <c r="BU701" s="278"/>
      <c r="BV701" s="278"/>
      <c r="BW701" s="278"/>
      <c r="BX701" s="278"/>
      <c r="BY701" s="278"/>
      <c r="BZ701" s="278"/>
      <c r="CA701" s="278"/>
      <c r="CB701" s="278"/>
      <c r="CC701" s="278"/>
      <c r="CD701" s="278"/>
      <c r="CE701" s="278"/>
      <c r="CF701" s="278"/>
      <c r="CG701" s="278"/>
      <c r="CH701" s="278"/>
      <c r="CI701" s="278"/>
      <c r="CJ701" s="278"/>
      <c r="CK701" s="278"/>
      <c r="CL701" s="279"/>
      <c r="CM701" s="279"/>
      <c r="CN701" s="279"/>
      <c r="CO701" s="279"/>
      <c r="CP701" s="279"/>
      <c r="CQ701" s="279"/>
      <c r="CR701" s="279"/>
      <c r="CS701" s="279"/>
      <c r="CT701" s="279"/>
      <c r="CU701" s="279"/>
      <c r="CV701" s="279"/>
      <c r="CW701" s="279"/>
      <c r="CX701" s="279"/>
      <c r="CY701" s="279"/>
      <c r="CZ701" s="279"/>
      <c r="DA701" s="279"/>
      <c r="DB701" s="279"/>
      <c r="DC701" s="279"/>
      <c r="DD701" s="279"/>
      <c r="DE701" s="279"/>
      <c r="DF701" s="279"/>
      <c r="DG701" s="279"/>
      <c r="DH701" s="279"/>
      <c r="DI701" s="279"/>
      <c r="DJ701" s="279"/>
      <c r="DK701" s="279"/>
      <c r="DL701" s="279"/>
      <c r="DM701" s="279"/>
      <c r="DN701" s="279"/>
      <c r="DO701" s="279"/>
      <c r="DP701" s="279"/>
      <c r="DQ701" s="279"/>
      <c r="DR701" s="279"/>
      <c r="DS701" s="279"/>
      <c r="DT701" s="279"/>
      <c r="DU701" s="279"/>
    </row>
    <row r="702" spans="39:125">
      <c r="AM702" s="288">
        <f t="shared" si="44"/>
        <v>0</v>
      </c>
      <c r="AN702" s="202" t="str">
        <f t="shared" si="43"/>
        <v>EMA--</v>
      </c>
      <c r="AO702" s="278"/>
      <c r="AP702" s="278"/>
      <c r="AQ702" s="278"/>
      <c r="AR702" s="278"/>
      <c r="AS702" s="278"/>
      <c r="AT702" s="278"/>
      <c r="AU702" s="278"/>
      <c r="AV702" s="278"/>
      <c r="AW702" s="278"/>
      <c r="AX702" s="278"/>
      <c r="AY702" s="278"/>
      <c r="AZ702" s="278"/>
      <c r="BA702" s="278"/>
      <c r="BB702" s="278"/>
      <c r="BC702" s="278"/>
      <c r="BD702" s="278"/>
      <c r="BE702" s="278"/>
      <c r="BF702" s="278"/>
      <c r="BG702" s="278"/>
      <c r="BH702" s="278"/>
      <c r="BI702" s="278"/>
      <c r="BJ702" s="278"/>
      <c r="BK702" s="278"/>
      <c r="BL702" s="278"/>
      <c r="BM702" s="278"/>
      <c r="BN702" s="278"/>
      <c r="BO702" s="278"/>
      <c r="BP702" s="278"/>
      <c r="BQ702" s="278"/>
      <c r="BR702" s="278"/>
      <c r="BS702" s="278"/>
      <c r="BT702" s="278"/>
      <c r="BU702" s="278"/>
      <c r="BV702" s="278"/>
      <c r="BW702" s="278"/>
      <c r="BX702" s="278"/>
      <c r="BY702" s="278"/>
      <c r="BZ702" s="278"/>
      <c r="CA702" s="278"/>
      <c r="CB702" s="278"/>
      <c r="CC702" s="278"/>
      <c r="CD702" s="278"/>
      <c r="CE702" s="278"/>
      <c r="CF702" s="278"/>
      <c r="CG702" s="278"/>
      <c r="CH702" s="278"/>
      <c r="CI702" s="278"/>
      <c r="CJ702" s="278"/>
      <c r="CK702" s="278"/>
      <c r="CL702" s="279"/>
      <c r="CM702" s="279"/>
      <c r="CN702" s="279"/>
      <c r="CO702" s="279"/>
      <c r="CP702" s="279"/>
      <c r="CQ702" s="279"/>
      <c r="CR702" s="279"/>
      <c r="CS702" s="279"/>
      <c r="CT702" s="279"/>
      <c r="CU702" s="279"/>
      <c r="CV702" s="279"/>
      <c r="CW702" s="279"/>
      <c r="CX702" s="279"/>
      <c r="CY702" s="279"/>
      <c r="CZ702" s="279"/>
      <c r="DA702" s="279"/>
      <c r="DB702" s="279"/>
      <c r="DC702" s="279"/>
      <c r="DD702" s="279"/>
      <c r="DE702" s="279"/>
      <c r="DF702" s="279"/>
      <c r="DG702" s="279"/>
      <c r="DH702" s="279"/>
      <c r="DI702" s="279"/>
      <c r="DJ702" s="279"/>
      <c r="DK702" s="279"/>
      <c r="DL702" s="279"/>
      <c r="DM702" s="279"/>
      <c r="DN702" s="279"/>
      <c r="DO702" s="279"/>
      <c r="DP702" s="279"/>
      <c r="DQ702" s="279"/>
      <c r="DR702" s="279"/>
      <c r="DS702" s="279"/>
      <c r="DT702" s="279"/>
      <c r="DU702" s="279"/>
    </row>
    <row r="703" spans="39:125">
      <c r="AM703" s="288">
        <f t="shared" si="44"/>
        <v>0</v>
      </c>
      <c r="AN703" s="202" t="str">
        <f t="shared" si="43"/>
        <v>EMA--</v>
      </c>
      <c r="AO703" s="278"/>
      <c r="AP703" s="278"/>
      <c r="AQ703" s="278"/>
      <c r="AR703" s="278"/>
      <c r="AS703" s="278"/>
      <c r="AT703" s="278"/>
      <c r="AU703" s="278"/>
      <c r="AV703" s="278"/>
      <c r="AW703" s="278"/>
      <c r="AX703" s="278"/>
      <c r="AY703" s="278"/>
      <c r="AZ703" s="278"/>
      <c r="BA703" s="278"/>
      <c r="BB703" s="278"/>
      <c r="BC703" s="278"/>
      <c r="BD703" s="278"/>
      <c r="BE703" s="278"/>
      <c r="BF703" s="278"/>
      <c r="BG703" s="278"/>
      <c r="BH703" s="278"/>
      <c r="BI703" s="278"/>
      <c r="BJ703" s="278"/>
      <c r="BK703" s="278"/>
      <c r="BL703" s="278"/>
      <c r="BM703" s="278"/>
      <c r="BN703" s="278"/>
      <c r="BO703" s="278"/>
      <c r="BP703" s="278"/>
      <c r="BQ703" s="278"/>
      <c r="BR703" s="278"/>
      <c r="BS703" s="278"/>
      <c r="BT703" s="278"/>
      <c r="BU703" s="278"/>
      <c r="BV703" s="278"/>
      <c r="BW703" s="278"/>
      <c r="BX703" s="278"/>
      <c r="BY703" s="278"/>
      <c r="BZ703" s="278"/>
      <c r="CA703" s="278"/>
      <c r="CB703" s="278"/>
      <c r="CC703" s="278"/>
      <c r="CD703" s="278"/>
      <c r="CE703" s="278"/>
      <c r="CF703" s="278"/>
      <c r="CG703" s="278"/>
      <c r="CH703" s="278"/>
      <c r="CI703" s="278"/>
      <c r="CJ703" s="278"/>
      <c r="CK703" s="278"/>
      <c r="CL703" s="279"/>
      <c r="CM703" s="279"/>
      <c r="CN703" s="279"/>
      <c r="CO703" s="279"/>
      <c r="CP703" s="279"/>
      <c r="CQ703" s="279"/>
      <c r="CR703" s="279"/>
      <c r="CS703" s="279"/>
      <c r="CT703" s="279"/>
      <c r="CU703" s="279"/>
      <c r="CV703" s="279"/>
      <c r="CW703" s="279"/>
      <c r="CX703" s="279"/>
      <c r="CY703" s="279"/>
      <c r="CZ703" s="279"/>
      <c r="DA703" s="279"/>
      <c r="DB703" s="279"/>
      <c r="DC703" s="279"/>
      <c r="DD703" s="279"/>
      <c r="DE703" s="279"/>
      <c r="DF703" s="279"/>
      <c r="DG703" s="279"/>
      <c r="DH703" s="279"/>
      <c r="DI703" s="279"/>
      <c r="DJ703" s="279"/>
      <c r="DK703" s="279"/>
      <c r="DL703" s="279"/>
      <c r="DM703" s="279"/>
      <c r="DN703" s="279"/>
      <c r="DO703" s="279"/>
      <c r="DP703" s="279"/>
      <c r="DQ703" s="279"/>
      <c r="DR703" s="279"/>
      <c r="DS703" s="279"/>
      <c r="DT703" s="279"/>
      <c r="DU703" s="279"/>
    </row>
    <row r="704" spans="39:125">
      <c r="AM704" s="288">
        <f t="shared" si="44"/>
        <v>0</v>
      </c>
      <c r="AN704" s="202" t="str">
        <f t="shared" si="43"/>
        <v>EMA--</v>
      </c>
      <c r="AO704" s="278"/>
      <c r="AP704" s="278"/>
      <c r="AQ704" s="278"/>
      <c r="AR704" s="278"/>
      <c r="AS704" s="278"/>
      <c r="AT704" s="278"/>
      <c r="AU704" s="278"/>
      <c r="AV704" s="278"/>
      <c r="AW704" s="278"/>
      <c r="AX704" s="278"/>
      <c r="AY704" s="278"/>
      <c r="AZ704" s="278"/>
      <c r="BA704" s="278"/>
      <c r="BB704" s="278"/>
      <c r="BC704" s="278"/>
      <c r="BD704" s="278"/>
      <c r="BE704" s="278"/>
      <c r="BF704" s="278"/>
      <c r="BG704" s="278"/>
      <c r="BH704" s="278"/>
      <c r="BI704" s="278"/>
      <c r="BJ704" s="278"/>
      <c r="BK704" s="278"/>
      <c r="BL704" s="278"/>
      <c r="BM704" s="278"/>
      <c r="BN704" s="278"/>
      <c r="BO704" s="278"/>
      <c r="BP704" s="278"/>
      <c r="BQ704" s="278"/>
      <c r="BR704" s="278"/>
      <c r="BS704" s="278"/>
      <c r="BT704" s="278"/>
      <c r="BU704" s="278"/>
      <c r="BV704" s="278"/>
      <c r="BW704" s="278"/>
      <c r="BX704" s="278"/>
      <c r="BY704" s="278"/>
      <c r="BZ704" s="278"/>
      <c r="CA704" s="278"/>
      <c r="CB704" s="278"/>
      <c r="CC704" s="278"/>
      <c r="CD704" s="278"/>
      <c r="CE704" s="278"/>
      <c r="CF704" s="278"/>
      <c r="CG704" s="278"/>
      <c r="CH704" s="278"/>
      <c r="CI704" s="278"/>
      <c r="CJ704" s="278"/>
      <c r="CK704" s="278"/>
      <c r="CL704" s="279"/>
      <c r="CM704" s="279"/>
      <c r="CN704" s="279"/>
      <c r="CO704" s="279"/>
      <c r="CP704" s="279"/>
      <c r="CQ704" s="279"/>
      <c r="CR704" s="279"/>
      <c r="CS704" s="279"/>
      <c r="CT704" s="279"/>
      <c r="CU704" s="279"/>
      <c r="CV704" s="279"/>
      <c r="CW704" s="279"/>
      <c r="CX704" s="279"/>
      <c r="CY704" s="279"/>
      <c r="CZ704" s="279"/>
      <c r="DA704" s="279"/>
      <c r="DB704" s="279"/>
      <c r="DC704" s="279"/>
      <c r="DD704" s="279"/>
      <c r="DE704" s="279"/>
      <c r="DF704" s="279"/>
      <c r="DG704" s="279"/>
      <c r="DH704" s="279"/>
      <c r="DI704" s="279"/>
      <c r="DJ704" s="279"/>
      <c r="DK704" s="279"/>
      <c r="DL704" s="279"/>
      <c r="DM704" s="279"/>
      <c r="DN704" s="279"/>
      <c r="DO704" s="279"/>
      <c r="DP704" s="279"/>
      <c r="DQ704" s="279"/>
      <c r="DR704" s="279"/>
      <c r="DS704" s="279"/>
      <c r="DT704" s="279"/>
      <c r="DU704" s="279"/>
    </row>
    <row r="705" spans="39:125">
      <c r="AM705" s="288">
        <f t="shared" si="44"/>
        <v>0</v>
      </c>
      <c r="AN705" s="202" t="str">
        <f t="shared" si="43"/>
        <v>EMA--</v>
      </c>
      <c r="AO705" s="278"/>
      <c r="AP705" s="278"/>
      <c r="AQ705" s="278"/>
      <c r="AR705" s="278"/>
      <c r="AS705" s="278"/>
      <c r="AT705" s="278"/>
      <c r="AU705" s="278"/>
      <c r="AV705" s="278"/>
      <c r="AW705" s="278"/>
      <c r="AX705" s="278"/>
      <c r="AY705" s="278"/>
      <c r="AZ705" s="278"/>
      <c r="BA705" s="278"/>
      <c r="BB705" s="278"/>
      <c r="BC705" s="278"/>
      <c r="BD705" s="278"/>
      <c r="BE705" s="278"/>
      <c r="BF705" s="278"/>
      <c r="BG705" s="278"/>
      <c r="BH705" s="278"/>
      <c r="BI705" s="278"/>
      <c r="BJ705" s="278"/>
      <c r="BK705" s="278"/>
      <c r="BL705" s="278"/>
      <c r="BM705" s="278"/>
      <c r="BN705" s="278"/>
      <c r="BO705" s="278"/>
      <c r="BP705" s="278"/>
      <c r="BQ705" s="278"/>
      <c r="BR705" s="278"/>
      <c r="BS705" s="278"/>
      <c r="BT705" s="278"/>
      <c r="BU705" s="278"/>
      <c r="BV705" s="278"/>
      <c r="BW705" s="278"/>
      <c r="BX705" s="278"/>
      <c r="BY705" s="278"/>
      <c r="BZ705" s="278"/>
      <c r="CA705" s="278"/>
      <c r="CB705" s="278"/>
      <c r="CC705" s="278"/>
      <c r="CD705" s="278"/>
      <c r="CE705" s="278"/>
      <c r="CF705" s="278"/>
      <c r="CG705" s="278"/>
      <c r="CH705" s="278"/>
      <c r="CI705" s="278"/>
      <c r="CJ705" s="278"/>
      <c r="CK705" s="278"/>
      <c r="CL705" s="279"/>
      <c r="CM705" s="279"/>
      <c r="CN705" s="279"/>
      <c r="CO705" s="279"/>
      <c r="CP705" s="279"/>
      <c r="CQ705" s="279"/>
      <c r="CR705" s="279"/>
      <c r="CS705" s="279"/>
      <c r="CT705" s="279"/>
      <c r="CU705" s="279"/>
      <c r="CV705" s="279"/>
      <c r="CW705" s="279"/>
      <c r="CX705" s="279"/>
      <c r="CY705" s="279"/>
      <c r="CZ705" s="279"/>
      <c r="DA705" s="279"/>
      <c r="DB705" s="279"/>
      <c r="DC705" s="279"/>
      <c r="DD705" s="279"/>
      <c r="DE705" s="279"/>
      <c r="DF705" s="279"/>
      <c r="DG705" s="279"/>
      <c r="DH705" s="279"/>
      <c r="DI705" s="279"/>
      <c r="DJ705" s="279"/>
      <c r="DK705" s="279"/>
      <c r="DL705" s="279"/>
      <c r="DM705" s="279"/>
      <c r="DN705" s="279"/>
      <c r="DO705" s="279"/>
      <c r="DP705" s="279"/>
      <c r="DQ705" s="279"/>
      <c r="DR705" s="279"/>
      <c r="DS705" s="279"/>
      <c r="DT705" s="279"/>
      <c r="DU705" s="279"/>
    </row>
    <row r="706" spans="39:125">
      <c r="AM706" s="288">
        <f t="shared" si="44"/>
        <v>0</v>
      </c>
      <c r="AN706" s="202" t="str">
        <f t="shared" si="43"/>
        <v>EMA--</v>
      </c>
      <c r="AO706" s="278"/>
      <c r="AP706" s="278"/>
      <c r="AQ706" s="278"/>
      <c r="AR706" s="278"/>
      <c r="AS706" s="278"/>
      <c r="AT706" s="278"/>
      <c r="AU706" s="278"/>
      <c r="AV706" s="278"/>
      <c r="AW706" s="278"/>
      <c r="AX706" s="278"/>
      <c r="AY706" s="278"/>
      <c r="AZ706" s="278"/>
      <c r="BA706" s="278"/>
      <c r="BB706" s="278"/>
      <c r="BC706" s="278"/>
      <c r="BD706" s="278"/>
      <c r="BE706" s="278"/>
      <c r="BF706" s="278"/>
      <c r="BG706" s="278"/>
      <c r="BH706" s="278"/>
      <c r="BI706" s="278"/>
      <c r="BJ706" s="278"/>
      <c r="BK706" s="278"/>
      <c r="BL706" s="278"/>
      <c r="BM706" s="278"/>
      <c r="BN706" s="278"/>
      <c r="BO706" s="278"/>
      <c r="BP706" s="278"/>
      <c r="BQ706" s="278"/>
      <c r="BR706" s="278"/>
      <c r="BS706" s="278"/>
      <c r="BT706" s="278"/>
      <c r="BU706" s="278"/>
      <c r="BV706" s="278"/>
      <c r="BW706" s="278"/>
      <c r="BX706" s="278"/>
      <c r="BY706" s="278"/>
      <c r="BZ706" s="278"/>
      <c r="CA706" s="278"/>
      <c r="CB706" s="278"/>
      <c r="CC706" s="278"/>
      <c r="CD706" s="278"/>
      <c r="CE706" s="278"/>
      <c r="CF706" s="278"/>
      <c r="CG706" s="278"/>
      <c r="CH706" s="278"/>
      <c r="CI706" s="278"/>
      <c r="CJ706" s="278"/>
      <c r="CK706" s="278"/>
      <c r="CL706" s="279"/>
      <c r="CM706" s="279"/>
      <c r="CN706" s="279"/>
      <c r="CO706" s="279"/>
      <c r="CP706" s="279"/>
      <c r="CQ706" s="279"/>
      <c r="CR706" s="279"/>
      <c r="CS706" s="279"/>
      <c r="CT706" s="279"/>
      <c r="CU706" s="279"/>
      <c r="CV706" s="279"/>
      <c r="CW706" s="279"/>
      <c r="CX706" s="279"/>
      <c r="CY706" s="279"/>
      <c r="CZ706" s="279"/>
      <c r="DA706" s="279"/>
      <c r="DB706" s="279"/>
      <c r="DC706" s="279"/>
      <c r="DD706" s="279"/>
      <c r="DE706" s="279"/>
      <c r="DF706" s="279"/>
      <c r="DG706" s="279"/>
      <c r="DH706" s="279"/>
      <c r="DI706" s="279"/>
      <c r="DJ706" s="279"/>
      <c r="DK706" s="279"/>
      <c r="DL706" s="279"/>
      <c r="DM706" s="279"/>
      <c r="DN706" s="279"/>
      <c r="DO706" s="279"/>
      <c r="DP706" s="279"/>
      <c r="DQ706" s="279"/>
      <c r="DR706" s="279"/>
      <c r="DS706" s="279"/>
      <c r="DT706" s="279"/>
      <c r="DU706" s="279"/>
    </row>
    <row r="707" spans="39:125">
      <c r="AM707" s="288">
        <f t="shared" si="44"/>
        <v>0</v>
      </c>
      <c r="AN707" s="202" t="str">
        <f t="shared" si="43"/>
        <v>EMA--</v>
      </c>
      <c r="AO707" s="278"/>
      <c r="AP707" s="278"/>
      <c r="AQ707" s="278"/>
      <c r="AR707" s="278"/>
      <c r="AS707" s="278"/>
      <c r="AT707" s="278"/>
      <c r="AU707" s="278"/>
      <c r="AV707" s="278"/>
      <c r="AW707" s="278"/>
      <c r="AX707" s="278"/>
      <c r="AY707" s="278"/>
      <c r="AZ707" s="278"/>
      <c r="BA707" s="278"/>
      <c r="BB707" s="278"/>
      <c r="BC707" s="278"/>
      <c r="BD707" s="278"/>
      <c r="BE707" s="278"/>
      <c r="BF707" s="278"/>
      <c r="BG707" s="278"/>
      <c r="BH707" s="278"/>
      <c r="BI707" s="278"/>
      <c r="BJ707" s="278"/>
      <c r="BK707" s="278"/>
      <c r="BL707" s="278"/>
      <c r="BM707" s="278"/>
      <c r="BN707" s="278"/>
      <c r="BO707" s="278"/>
      <c r="BP707" s="278"/>
      <c r="BQ707" s="278"/>
      <c r="BR707" s="278"/>
      <c r="BS707" s="278"/>
      <c r="BT707" s="278"/>
      <c r="BU707" s="278"/>
      <c r="BV707" s="278"/>
      <c r="BW707" s="278"/>
      <c r="BX707" s="278"/>
      <c r="BY707" s="278"/>
      <c r="BZ707" s="278"/>
      <c r="CA707" s="278"/>
      <c r="CB707" s="278"/>
      <c r="CC707" s="278"/>
      <c r="CD707" s="278"/>
      <c r="CE707" s="278"/>
      <c r="CF707" s="278"/>
      <c r="CG707" s="278"/>
      <c r="CH707" s="278"/>
      <c r="CI707" s="278"/>
      <c r="CJ707" s="278"/>
      <c r="CK707" s="278"/>
      <c r="CL707" s="279"/>
      <c r="CM707" s="279"/>
      <c r="CN707" s="279"/>
      <c r="CO707" s="279"/>
      <c r="CP707" s="279"/>
      <c r="CQ707" s="279"/>
      <c r="CR707" s="279"/>
      <c r="CS707" s="279"/>
      <c r="CT707" s="279"/>
      <c r="CU707" s="279"/>
      <c r="CV707" s="279"/>
      <c r="CW707" s="279"/>
      <c r="CX707" s="279"/>
      <c r="CY707" s="279"/>
      <c r="CZ707" s="279"/>
      <c r="DA707" s="279"/>
      <c r="DB707" s="279"/>
      <c r="DC707" s="279"/>
      <c r="DD707" s="279"/>
      <c r="DE707" s="279"/>
      <c r="DF707" s="279"/>
      <c r="DG707" s="279"/>
      <c r="DH707" s="279"/>
      <c r="DI707" s="279"/>
      <c r="DJ707" s="279"/>
      <c r="DK707" s="279"/>
      <c r="DL707" s="279"/>
      <c r="DM707" s="279"/>
      <c r="DN707" s="279"/>
      <c r="DO707" s="279"/>
      <c r="DP707" s="279"/>
      <c r="DQ707" s="279"/>
      <c r="DR707" s="279"/>
      <c r="DS707" s="279"/>
      <c r="DT707" s="279"/>
      <c r="DU707" s="279"/>
    </row>
    <row r="708" spans="39:125">
      <c r="AM708" s="288">
        <f t="shared" si="44"/>
        <v>0</v>
      </c>
      <c r="AN708" s="202" t="str">
        <f t="shared" si="43"/>
        <v>EMA--</v>
      </c>
      <c r="AO708" s="278"/>
      <c r="AP708" s="278"/>
      <c r="AQ708" s="278"/>
      <c r="AR708" s="278"/>
      <c r="AS708" s="278"/>
      <c r="AT708" s="278"/>
      <c r="AU708" s="278"/>
      <c r="AV708" s="278"/>
      <c r="AW708" s="278"/>
      <c r="AX708" s="278"/>
      <c r="AY708" s="278"/>
      <c r="AZ708" s="278"/>
      <c r="BA708" s="278"/>
      <c r="BB708" s="278"/>
      <c r="BC708" s="278"/>
      <c r="BD708" s="278"/>
      <c r="BE708" s="278"/>
      <c r="BF708" s="278"/>
      <c r="BG708" s="278"/>
      <c r="BH708" s="278"/>
      <c r="BI708" s="278"/>
      <c r="BJ708" s="278"/>
      <c r="BK708" s="278"/>
      <c r="BL708" s="278"/>
      <c r="BM708" s="278"/>
      <c r="BN708" s="278"/>
      <c r="BO708" s="278"/>
      <c r="BP708" s="278"/>
      <c r="BQ708" s="278"/>
      <c r="BR708" s="278"/>
      <c r="BS708" s="278"/>
      <c r="BT708" s="278"/>
      <c r="BU708" s="278"/>
      <c r="BV708" s="278"/>
      <c r="BW708" s="278"/>
      <c r="BX708" s="278"/>
      <c r="BY708" s="278"/>
      <c r="BZ708" s="278"/>
      <c r="CA708" s="278"/>
      <c r="CB708" s="278"/>
      <c r="CC708" s="278"/>
      <c r="CD708" s="278"/>
      <c r="CE708" s="278"/>
      <c r="CF708" s="278"/>
      <c r="CG708" s="278"/>
      <c r="CH708" s="278"/>
      <c r="CI708" s="278"/>
      <c r="CJ708" s="278"/>
      <c r="CK708" s="278"/>
      <c r="CL708" s="279"/>
      <c r="CM708" s="279"/>
      <c r="CN708" s="279"/>
      <c r="CO708" s="279"/>
      <c r="CP708" s="279"/>
      <c r="CQ708" s="279"/>
      <c r="CR708" s="279"/>
      <c r="CS708" s="279"/>
      <c r="CT708" s="279"/>
      <c r="CU708" s="279"/>
      <c r="CV708" s="279"/>
      <c r="CW708" s="279"/>
      <c r="CX708" s="279"/>
      <c r="CY708" s="279"/>
      <c r="CZ708" s="279"/>
      <c r="DA708" s="279"/>
      <c r="DB708" s="279"/>
      <c r="DC708" s="279"/>
      <c r="DD708" s="279"/>
      <c r="DE708" s="279"/>
      <c r="DF708" s="279"/>
      <c r="DG708" s="279"/>
      <c r="DH708" s="279"/>
      <c r="DI708" s="279"/>
      <c r="DJ708" s="279"/>
      <c r="DK708" s="279"/>
      <c r="DL708" s="279"/>
      <c r="DM708" s="279"/>
      <c r="DN708" s="279"/>
      <c r="DO708" s="279"/>
      <c r="DP708" s="279"/>
      <c r="DQ708" s="279"/>
      <c r="DR708" s="279"/>
      <c r="DS708" s="279"/>
      <c r="DT708" s="279"/>
      <c r="DU708" s="279"/>
    </row>
    <row r="709" spans="39:125">
      <c r="AM709" s="288">
        <f t="shared" si="44"/>
        <v>0</v>
      </c>
      <c r="AN709" s="202" t="str">
        <f t="shared" si="43"/>
        <v>EMA--</v>
      </c>
      <c r="AO709" s="278"/>
      <c r="AP709" s="278"/>
      <c r="AQ709" s="278"/>
      <c r="AR709" s="278"/>
      <c r="AS709" s="278"/>
      <c r="AT709" s="278"/>
      <c r="AU709" s="278"/>
      <c r="AV709" s="278"/>
      <c r="AW709" s="278"/>
      <c r="AX709" s="278"/>
      <c r="AY709" s="278"/>
      <c r="AZ709" s="278"/>
      <c r="BA709" s="278"/>
      <c r="BB709" s="278"/>
      <c r="BC709" s="278"/>
      <c r="BD709" s="278"/>
      <c r="BE709" s="278"/>
      <c r="BF709" s="278"/>
      <c r="BG709" s="278"/>
      <c r="BH709" s="278"/>
      <c r="BI709" s="278"/>
      <c r="BJ709" s="278"/>
      <c r="BK709" s="278"/>
      <c r="BL709" s="278"/>
      <c r="BM709" s="278"/>
      <c r="BN709" s="278"/>
      <c r="BO709" s="278"/>
      <c r="BP709" s="278"/>
      <c r="BQ709" s="278"/>
      <c r="BR709" s="278"/>
      <c r="BS709" s="278"/>
      <c r="BT709" s="278"/>
      <c r="BU709" s="278"/>
      <c r="BV709" s="278"/>
      <c r="BW709" s="278"/>
      <c r="BX709" s="278"/>
      <c r="BY709" s="278"/>
      <c r="BZ709" s="278"/>
      <c r="CA709" s="278"/>
      <c r="CB709" s="278"/>
      <c r="CC709" s="278"/>
      <c r="CD709" s="278"/>
      <c r="CE709" s="278"/>
      <c r="CF709" s="278"/>
      <c r="CG709" s="278"/>
      <c r="CH709" s="278"/>
      <c r="CI709" s="278"/>
      <c r="CJ709" s="278"/>
      <c r="CK709" s="278"/>
      <c r="CL709" s="279"/>
      <c r="CM709" s="279"/>
      <c r="CN709" s="279"/>
      <c r="CO709" s="279"/>
      <c r="CP709" s="279"/>
      <c r="CQ709" s="279"/>
      <c r="CR709" s="279"/>
      <c r="CS709" s="279"/>
      <c r="CT709" s="279"/>
      <c r="CU709" s="279"/>
      <c r="CV709" s="279"/>
      <c r="CW709" s="279"/>
      <c r="CX709" s="279"/>
      <c r="CY709" s="279"/>
      <c r="CZ709" s="279"/>
      <c r="DA709" s="279"/>
      <c r="DB709" s="279"/>
      <c r="DC709" s="279"/>
      <c r="DD709" s="279"/>
      <c r="DE709" s="279"/>
      <c r="DF709" s="279"/>
      <c r="DG709" s="279"/>
      <c r="DH709" s="279"/>
      <c r="DI709" s="279"/>
      <c r="DJ709" s="279"/>
      <c r="DK709" s="279"/>
      <c r="DL709" s="279"/>
      <c r="DM709" s="279"/>
      <c r="DN709" s="279"/>
      <c r="DO709" s="279"/>
      <c r="DP709" s="279"/>
      <c r="DQ709" s="279"/>
      <c r="DR709" s="279"/>
      <c r="DS709" s="279"/>
      <c r="DT709" s="279"/>
      <c r="DU709" s="279"/>
    </row>
    <row r="710" spans="39:125">
      <c r="AM710" s="288">
        <f t="shared" si="44"/>
        <v>0</v>
      </c>
      <c r="AN710" s="202" t="str">
        <f t="shared" si="43"/>
        <v>EMA--</v>
      </c>
      <c r="AO710" s="278"/>
      <c r="AP710" s="278"/>
      <c r="AQ710" s="278"/>
      <c r="AR710" s="278"/>
      <c r="AS710" s="278"/>
      <c r="AT710" s="278"/>
      <c r="AU710" s="278"/>
      <c r="AV710" s="278"/>
      <c r="AW710" s="278"/>
      <c r="AX710" s="278"/>
      <c r="AY710" s="278"/>
      <c r="AZ710" s="278"/>
      <c r="BA710" s="278"/>
      <c r="BB710" s="278"/>
      <c r="BC710" s="278"/>
      <c r="BD710" s="278"/>
      <c r="BE710" s="278"/>
      <c r="BF710" s="278"/>
      <c r="BG710" s="278"/>
      <c r="BH710" s="278"/>
      <c r="BI710" s="278"/>
      <c r="BJ710" s="278"/>
      <c r="BK710" s="278"/>
      <c r="BL710" s="278"/>
      <c r="BM710" s="278"/>
      <c r="BN710" s="278"/>
      <c r="BO710" s="278"/>
      <c r="BP710" s="278"/>
      <c r="BQ710" s="278"/>
      <c r="BR710" s="278"/>
      <c r="BS710" s="278"/>
      <c r="BT710" s="278"/>
      <c r="BU710" s="278"/>
      <c r="BV710" s="278"/>
      <c r="BW710" s="278"/>
      <c r="BX710" s="278"/>
      <c r="BY710" s="278"/>
      <c r="BZ710" s="278"/>
      <c r="CA710" s="278"/>
      <c r="CB710" s="278"/>
      <c r="CC710" s="278"/>
      <c r="CD710" s="278"/>
      <c r="CE710" s="278"/>
      <c r="CF710" s="278"/>
      <c r="CG710" s="278"/>
      <c r="CH710" s="278"/>
      <c r="CI710" s="278"/>
      <c r="CJ710" s="278"/>
      <c r="CK710" s="278"/>
      <c r="CL710" s="279"/>
      <c r="CM710" s="279"/>
      <c r="CN710" s="279"/>
      <c r="CO710" s="279"/>
      <c r="CP710" s="279"/>
      <c r="CQ710" s="279"/>
      <c r="CR710" s="279"/>
      <c r="CS710" s="279"/>
      <c r="CT710" s="279"/>
      <c r="CU710" s="279"/>
      <c r="CV710" s="279"/>
      <c r="CW710" s="279"/>
      <c r="CX710" s="279"/>
      <c r="CY710" s="279"/>
      <c r="CZ710" s="279"/>
      <c r="DA710" s="279"/>
      <c r="DB710" s="279"/>
      <c r="DC710" s="279"/>
      <c r="DD710" s="279"/>
      <c r="DE710" s="279"/>
      <c r="DF710" s="279"/>
      <c r="DG710" s="279"/>
      <c r="DH710" s="279"/>
      <c r="DI710" s="279"/>
      <c r="DJ710" s="279"/>
      <c r="DK710" s="279"/>
      <c r="DL710" s="279"/>
      <c r="DM710" s="279"/>
      <c r="DN710" s="279"/>
      <c r="DO710" s="279"/>
      <c r="DP710" s="279"/>
      <c r="DQ710" s="279"/>
      <c r="DR710" s="279"/>
      <c r="DS710" s="279"/>
      <c r="DT710" s="279"/>
      <c r="DU710" s="279"/>
    </row>
    <row r="711" spans="39:125">
      <c r="AM711" s="288">
        <f t="shared" si="44"/>
        <v>0</v>
      </c>
      <c r="AN711" s="202" t="str">
        <f t="shared" si="43"/>
        <v>EMA--</v>
      </c>
      <c r="AO711" s="278"/>
      <c r="AP711" s="278"/>
      <c r="AQ711" s="278"/>
      <c r="AR711" s="278"/>
      <c r="AS711" s="278"/>
      <c r="AT711" s="278"/>
      <c r="AU711" s="278"/>
      <c r="AV711" s="278"/>
      <c r="AW711" s="278"/>
      <c r="AX711" s="278"/>
      <c r="AY711" s="278"/>
      <c r="AZ711" s="278"/>
      <c r="BA711" s="278"/>
      <c r="BB711" s="278"/>
      <c r="BC711" s="278"/>
      <c r="BD711" s="278"/>
      <c r="BE711" s="278"/>
      <c r="BF711" s="278"/>
      <c r="BG711" s="278"/>
      <c r="BH711" s="278"/>
      <c r="BI711" s="278"/>
      <c r="BJ711" s="278"/>
      <c r="BK711" s="278"/>
      <c r="BL711" s="278"/>
      <c r="BM711" s="278"/>
      <c r="BN711" s="278"/>
      <c r="BO711" s="278"/>
      <c r="BP711" s="278"/>
      <c r="BQ711" s="278"/>
      <c r="BR711" s="278"/>
      <c r="BS711" s="278"/>
      <c r="BT711" s="278"/>
      <c r="BU711" s="278"/>
      <c r="BV711" s="278"/>
      <c r="BW711" s="278"/>
      <c r="BX711" s="278"/>
      <c r="BY711" s="278"/>
      <c r="BZ711" s="278"/>
      <c r="CA711" s="278"/>
      <c r="CB711" s="278"/>
      <c r="CC711" s="278"/>
      <c r="CD711" s="278"/>
      <c r="CE711" s="278"/>
      <c r="CF711" s="278"/>
      <c r="CG711" s="278"/>
      <c r="CH711" s="278"/>
      <c r="CI711" s="278"/>
      <c r="CJ711" s="278"/>
      <c r="CK711" s="278"/>
      <c r="CL711" s="279"/>
      <c r="CM711" s="279"/>
      <c r="CN711" s="279"/>
      <c r="CO711" s="279"/>
      <c r="CP711" s="279"/>
      <c r="CQ711" s="279"/>
      <c r="CR711" s="279"/>
      <c r="CS711" s="279"/>
      <c r="CT711" s="279"/>
      <c r="CU711" s="279"/>
      <c r="CV711" s="279"/>
      <c r="CW711" s="279"/>
      <c r="CX711" s="279"/>
      <c r="CY711" s="279"/>
      <c r="CZ711" s="279"/>
      <c r="DA711" s="279"/>
      <c r="DB711" s="279"/>
      <c r="DC711" s="279"/>
      <c r="DD711" s="279"/>
      <c r="DE711" s="279"/>
      <c r="DF711" s="279"/>
      <c r="DG711" s="279"/>
      <c r="DH711" s="279"/>
      <c r="DI711" s="279"/>
      <c r="DJ711" s="279"/>
      <c r="DK711" s="279"/>
      <c r="DL711" s="279"/>
      <c r="DM711" s="279"/>
      <c r="DN711" s="279"/>
      <c r="DO711" s="279"/>
      <c r="DP711" s="279"/>
      <c r="DQ711" s="279"/>
      <c r="DR711" s="279"/>
      <c r="DS711" s="279"/>
      <c r="DT711" s="279"/>
      <c r="DU711" s="279"/>
    </row>
    <row r="712" spans="39:125">
      <c r="AM712" s="288">
        <f t="shared" si="44"/>
        <v>0</v>
      </c>
      <c r="AN712" s="202" t="str">
        <f t="shared" si="43"/>
        <v>EMA--</v>
      </c>
      <c r="AO712" s="278"/>
      <c r="AP712" s="278"/>
      <c r="AQ712" s="278"/>
      <c r="AR712" s="278"/>
      <c r="AS712" s="278"/>
      <c r="AT712" s="278"/>
      <c r="AU712" s="278"/>
      <c r="AV712" s="278"/>
      <c r="AW712" s="278"/>
      <c r="AX712" s="278"/>
      <c r="AY712" s="278"/>
      <c r="AZ712" s="278"/>
      <c r="BA712" s="278"/>
      <c r="BB712" s="278"/>
      <c r="BC712" s="278"/>
      <c r="BD712" s="278"/>
      <c r="BE712" s="278"/>
      <c r="BF712" s="278"/>
      <c r="BG712" s="278"/>
      <c r="BH712" s="278"/>
      <c r="BI712" s="278"/>
      <c r="BJ712" s="278"/>
      <c r="BK712" s="278"/>
      <c r="BL712" s="278"/>
      <c r="BM712" s="278"/>
      <c r="BN712" s="278"/>
      <c r="BO712" s="278"/>
      <c r="BP712" s="278"/>
      <c r="BQ712" s="278"/>
      <c r="BR712" s="278"/>
      <c r="BS712" s="278"/>
      <c r="BT712" s="278"/>
      <c r="BU712" s="278"/>
      <c r="BV712" s="278"/>
      <c r="BW712" s="278"/>
      <c r="BX712" s="278"/>
      <c r="BY712" s="278"/>
      <c r="BZ712" s="278"/>
      <c r="CA712" s="278"/>
      <c r="CB712" s="278"/>
      <c r="CC712" s="278"/>
      <c r="CD712" s="278"/>
      <c r="CE712" s="278"/>
      <c r="CF712" s="278"/>
      <c r="CG712" s="278"/>
      <c r="CH712" s="278"/>
      <c r="CI712" s="278"/>
      <c r="CJ712" s="278"/>
      <c r="CK712" s="278"/>
      <c r="CL712" s="279"/>
      <c r="CM712" s="279"/>
      <c r="CN712" s="279"/>
      <c r="CO712" s="279"/>
      <c r="CP712" s="279"/>
      <c r="CQ712" s="279"/>
      <c r="CR712" s="279"/>
      <c r="CS712" s="279"/>
      <c r="CT712" s="279"/>
      <c r="CU712" s="279"/>
      <c r="CV712" s="279"/>
      <c r="CW712" s="279"/>
      <c r="CX712" s="279"/>
      <c r="CY712" s="279"/>
      <c r="CZ712" s="279"/>
      <c r="DA712" s="279"/>
      <c r="DB712" s="279"/>
      <c r="DC712" s="279"/>
      <c r="DD712" s="279"/>
      <c r="DE712" s="279"/>
      <c r="DF712" s="279"/>
      <c r="DG712" s="279"/>
      <c r="DH712" s="279"/>
      <c r="DI712" s="279"/>
      <c r="DJ712" s="279"/>
      <c r="DK712" s="279"/>
      <c r="DL712" s="279"/>
      <c r="DM712" s="279"/>
      <c r="DN712" s="279"/>
      <c r="DO712" s="279"/>
      <c r="DP712" s="279"/>
      <c r="DQ712" s="279"/>
      <c r="DR712" s="279"/>
      <c r="DS712" s="279"/>
      <c r="DT712" s="279"/>
      <c r="DU712" s="279"/>
    </row>
    <row r="713" spans="39:125">
      <c r="AM713" s="288">
        <f t="shared" si="44"/>
        <v>0</v>
      </c>
      <c r="AN713" s="202" t="str">
        <f t="shared" si="43"/>
        <v>EMA--</v>
      </c>
      <c r="AO713" s="278"/>
      <c r="AP713" s="278"/>
      <c r="AQ713" s="278"/>
      <c r="AR713" s="278"/>
      <c r="AS713" s="278"/>
      <c r="AT713" s="278"/>
      <c r="AU713" s="278"/>
      <c r="AV713" s="278"/>
      <c r="AW713" s="278"/>
      <c r="AX713" s="278"/>
      <c r="AY713" s="278"/>
      <c r="AZ713" s="278"/>
      <c r="BA713" s="278"/>
      <c r="BB713" s="278"/>
      <c r="BC713" s="278"/>
      <c r="BD713" s="278"/>
      <c r="BE713" s="278"/>
      <c r="BF713" s="278"/>
      <c r="BG713" s="278"/>
      <c r="BH713" s="278"/>
      <c r="BI713" s="278"/>
      <c r="BJ713" s="278"/>
      <c r="BK713" s="278"/>
      <c r="BL713" s="278"/>
      <c r="BM713" s="278"/>
      <c r="BN713" s="278"/>
      <c r="BO713" s="278"/>
      <c r="BP713" s="278"/>
      <c r="BQ713" s="278"/>
      <c r="BR713" s="278"/>
      <c r="BS713" s="278"/>
      <c r="BT713" s="278"/>
      <c r="BU713" s="278"/>
      <c r="BV713" s="278"/>
      <c r="BW713" s="278"/>
      <c r="BX713" s="278"/>
      <c r="BY713" s="278"/>
      <c r="BZ713" s="278"/>
      <c r="CA713" s="278"/>
      <c r="CB713" s="278"/>
      <c r="CC713" s="278"/>
      <c r="CD713" s="278"/>
      <c r="CE713" s="278"/>
      <c r="CF713" s="278"/>
      <c r="CG713" s="278"/>
      <c r="CH713" s="278"/>
      <c r="CI713" s="278"/>
      <c r="CJ713" s="278"/>
      <c r="CK713" s="278"/>
      <c r="CL713" s="279"/>
      <c r="CM713" s="279"/>
      <c r="CN713" s="279"/>
      <c r="CO713" s="279"/>
      <c r="CP713" s="279"/>
      <c r="CQ713" s="279"/>
      <c r="CR713" s="279"/>
      <c r="CS713" s="279"/>
      <c r="CT713" s="279"/>
      <c r="CU713" s="279"/>
      <c r="CV713" s="279"/>
      <c r="CW713" s="279"/>
      <c r="CX713" s="279"/>
      <c r="CY713" s="279"/>
      <c r="CZ713" s="279"/>
      <c r="DA713" s="279"/>
      <c r="DB713" s="279"/>
      <c r="DC713" s="279"/>
      <c r="DD713" s="279"/>
      <c r="DE713" s="279"/>
      <c r="DF713" s="279"/>
      <c r="DG713" s="279"/>
      <c r="DH713" s="279"/>
      <c r="DI713" s="279"/>
      <c r="DJ713" s="279"/>
      <c r="DK713" s="279"/>
      <c r="DL713" s="279"/>
      <c r="DM713" s="279"/>
      <c r="DN713" s="279"/>
      <c r="DO713" s="279"/>
      <c r="DP713" s="279"/>
      <c r="DQ713" s="279"/>
      <c r="DR713" s="279"/>
      <c r="DS713" s="279"/>
      <c r="DT713" s="279"/>
      <c r="DU713" s="279"/>
    </row>
    <row r="714" spans="39:125">
      <c r="AM714" s="288">
        <f t="shared" si="44"/>
        <v>0</v>
      </c>
      <c r="AN714" s="202" t="str">
        <f t="shared" si="43"/>
        <v>EMA--</v>
      </c>
      <c r="AO714" s="278"/>
      <c r="AP714" s="278"/>
      <c r="AQ714" s="278"/>
      <c r="AR714" s="278"/>
      <c r="AS714" s="278"/>
      <c r="AT714" s="278"/>
      <c r="AU714" s="278"/>
      <c r="AV714" s="278"/>
      <c r="AW714" s="278"/>
      <c r="AX714" s="278"/>
      <c r="AY714" s="278"/>
      <c r="AZ714" s="278"/>
      <c r="BA714" s="278"/>
      <c r="BB714" s="278"/>
      <c r="BC714" s="278"/>
      <c r="BD714" s="278"/>
      <c r="BE714" s="278"/>
      <c r="BF714" s="278"/>
      <c r="BG714" s="278"/>
      <c r="BH714" s="278"/>
      <c r="BI714" s="278"/>
      <c r="BJ714" s="278"/>
      <c r="BK714" s="278"/>
      <c r="BL714" s="278"/>
      <c r="BM714" s="278"/>
      <c r="BN714" s="278"/>
      <c r="BO714" s="278"/>
      <c r="BP714" s="278"/>
      <c r="BQ714" s="278"/>
      <c r="BR714" s="278"/>
      <c r="BS714" s="278"/>
      <c r="BT714" s="278"/>
      <c r="BU714" s="278"/>
      <c r="BV714" s="278"/>
      <c r="BW714" s="278"/>
      <c r="BX714" s="278"/>
      <c r="BY714" s="278"/>
      <c r="BZ714" s="278"/>
      <c r="CA714" s="278"/>
      <c r="CB714" s="278"/>
      <c r="CC714" s="278"/>
      <c r="CD714" s="278"/>
      <c r="CE714" s="278"/>
      <c r="CF714" s="278"/>
      <c r="CG714" s="278"/>
      <c r="CH714" s="278"/>
      <c r="CI714" s="278"/>
      <c r="CJ714" s="278"/>
      <c r="CK714" s="278"/>
      <c r="CL714" s="279"/>
      <c r="CM714" s="279"/>
      <c r="CN714" s="279"/>
      <c r="CO714" s="279"/>
      <c r="CP714" s="279"/>
      <c r="CQ714" s="279"/>
      <c r="CR714" s="279"/>
      <c r="CS714" s="279"/>
      <c r="CT714" s="279"/>
      <c r="CU714" s="279"/>
      <c r="CV714" s="279"/>
      <c r="CW714" s="279"/>
      <c r="CX714" s="279"/>
      <c r="CY714" s="279"/>
      <c r="CZ714" s="279"/>
      <c r="DA714" s="279"/>
      <c r="DB714" s="279"/>
      <c r="DC714" s="279"/>
      <c r="DD714" s="279"/>
      <c r="DE714" s="279"/>
      <c r="DF714" s="279"/>
      <c r="DG714" s="279"/>
      <c r="DH714" s="279"/>
      <c r="DI714" s="279"/>
      <c r="DJ714" s="279"/>
      <c r="DK714" s="279"/>
      <c r="DL714" s="279"/>
      <c r="DM714" s="279"/>
      <c r="DN714" s="279"/>
      <c r="DO714" s="279"/>
      <c r="DP714" s="279"/>
      <c r="DQ714" s="279"/>
      <c r="DR714" s="279"/>
      <c r="DS714" s="279"/>
      <c r="DT714" s="279"/>
      <c r="DU714" s="279"/>
    </row>
    <row r="715" spans="39:125">
      <c r="AM715" s="288">
        <f t="shared" si="44"/>
        <v>0</v>
      </c>
      <c r="AN715" s="202" t="str">
        <f t="shared" si="43"/>
        <v>EMA--</v>
      </c>
      <c r="AO715" s="278"/>
      <c r="AP715" s="278"/>
      <c r="AQ715" s="278"/>
      <c r="AR715" s="278"/>
      <c r="AS715" s="278"/>
      <c r="AT715" s="278"/>
      <c r="AU715" s="278"/>
      <c r="AV715" s="278"/>
      <c r="AW715" s="278"/>
      <c r="AX715" s="278"/>
      <c r="AY715" s="278"/>
      <c r="AZ715" s="278"/>
      <c r="BA715" s="278"/>
      <c r="BB715" s="278"/>
      <c r="BC715" s="278"/>
      <c r="BD715" s="278"/>
      <c r="BE715" s="278"/>
      <c r="BF715" s="278"/>
      <c r="BG715" s="278"/>
      <c r="BH715" s="278"/>
      <c r="BI715" s="278"/>
      <c r="BJ715" s="278"/>
      <c r="BK715" s="278"/>
      <c r="BL715" s="278"/>
      <c r="BM715" s="278"/>
      <c r="BN715" s="278"/>
      <c r="BO715" s="278"/>
      <c r="BP715" s="278"/>
      <c r="BQ715" s="278"/>
      <c r="BR715" s="278"/>
      <c r="BS715" s="278"/>
      <c r="BT715" s="278"/>
      <c r="BU715" s="278"/>
      <c r="BV715" s="278"/>
      <c r="BW715" s="278"/>
      <c r="BX715" s="278"/>
      <c r="BY715" s="278"/>
      <c r="BZ715" s="278"/>
      <c r="CA715" s="278"/>
      <c r="CB715" s="278"/>
      <c r="CC715" s="278"/>
      <c r="CD715" s="278"/>
      <c r="CE715" s="278"/>
      <c r="CF715" s="278"/>
      <c r="CG715" s="278"/>
      <c r="CH715" s="278"/>
      <c r="CI715" s="278"/>
      <c r="CJ715" s="278"/>
      <c r="CK715" s="278"/>
      <c r="CL715" s="279"/>
      <c r="CM715" s="279"/>
      <c r="CN715" s="279"/>
      <c r="CO715" s="279"/>
      <c r="CP715" s="279"/>
      <c r="CQ715" s="279"/>
      <c r="CR715" s="279"/>
      <c r="CS715" s="279"/>
      <c r="CT715" s="279"/>
      <c r="CU715" s="279"/>
      <c r="CV715" s="279"/>
      <c r="CW715" s="279"/>
      <c r="CX715" s="279"/>
      <c r="CY715" s="279"/>
      <c r="CZ715" s="279"/>
      <c r="DA715" s="279"/>
      <c r="DB715" s="279"/>
      <c r="DC715" s="279"/>
      <c r="DD715" s="279"/>
      <c r="DE715" s="279"/>
      <c r="DF715" s="279"/>
      <c r="DG715" s="279"/>
      <c r="DH715" s="279"/>
      <c r="DI715" s="279"/>
      <c r="DJ715" s="279"/>
      <c r="DK715" s="279"/>
      <c r="DL715" s="279"/>
      <c r="DM715" s="279"/>
      <c r="DN715" s="279"/>
      <c r="DO715" s="279"/>
      <c r="DP715" s="279"/>
      <c r="DQ715" s="279"/>
      <c r="DR715" s="279"/>
      <c r="DS715" s="279"/>
      <c r="DT715" s="279"/>
      <c r="DU715" s="279"/>
    </row>
    <row r="716" spans="39:125">
      <c r="AM716" s="288">
        <f t="shared" si="44"/>
        <v>0</v>
      </c>
      <c r="AN716" s="202" t="str">
        <f t="shared" si="43"/>
        <v>EMA--</v>
      </c>
      <c r="AO716" s="278"/>
      <c r="AP716" s="278"/>
      <c r="AQ716" s="278"/>
      <c r="AR716" s="278"/>
      <c r="AS716" s="278"/>
      <c r="AT716" s="278"/>
      <c r="AU716" s="278"/>
      <c r="AV716" s="278"/>
      <c r="AW716" s="278"/>
      <c r="AX716" s="278"/>
      <c r="AY716" s="278"/>
      <c r="AZ716" s="278"/>
      <c r="BA716" s="278"/>
      <c r="BB716" s="278"/>
      <c r="BC716" s="278"/>
      <c r="BD716" s="278"/>
      <c r="BE716" s="278"/>
      <c r="BF716" s="278"/>
      <c r="BG716" s="278"/>
      <c r="BH716" s="278"/>
      <c r="BI716" s="278"/>
      <c r="BJ716" s="278"/>
      <c r="BK716" s="278"/>
      <c r="BL716" s="278"/>
      <c r="BM716" s="278"/>
      <c r="BN716" s="278"/>
      <c r="BO716" s="278"/>
      <c r="BP716" s="278"/>
      <c r="BQ716" s="278"/>
      <c r="BR716" s="278"/>
      <c r="BS716" s="278"/>
      <c r="BT716" s="278"/>
      <c r="BU716" s="278"/>
      <c r="BV716" s="278"/>
      <c r="BW716" s="278"/>
      <c r="BX716" s="278"/>
      <c r="BY716" s="278"/>
      <c r="BZ716" s="278"/>
      <c r="CA716" s="278"/>
      <c r="CB716" s="278"/>
      <c r="CC716" s="278"/>
      <c r="CD716" s="278"/>
      <c r="CE716" s="278"/>
      <c r="CF716" s="278"/>
      <c r="CG716" s="278"/>
      <c r="CH716" s="278"/>
      <c r="CI716" s="278"/>
      <c r="CJ716" s="278"/>
      <c r="CK716" s="278"/>
      <c r="CL716" s="279"/>
      <c r="CM716" s="279"/>
      <c r="CN716" s="279"/>
      <c r="CO716" s="279"/>
      <c r="CP716" s="279"/>
      <c r="CQ716" s="279"/>
      <c r="CR716" s="279"/>
      <c r="CS716" s="279"/>
      <c r="CT716" s="279"/>
      <c r="CU716" s="279"/>
      <c r="CV716" s="279"/>
      <c r="CW716" s="279"/>
      <c r="CX716" s="279"/>
      <c r="CY716" s="279"/>
      <c r="CZ716" s="279"/>
      <c r="DA716" s="279"/>
      <c r="DB716" s="279"/>
      <c r="DC716" s="279"/>
      <c r="DD716" s="279"/>
      <c r="DE716" s="279"/>
      <c r="DF716" s="279"/>
      <c r="DG716" s="279"/>
      <c r="DH716" s="279"/>
      <c r="DI716" s="279"/>
      <c r="DJ716" s="279"/>
      <c r="DK716" s="279"/>
      <c r="DL716" s="279"/>
      <c r="DM716" s="279"/>
      <c r="DN716" s="279"/>
      <c r="DO716" s="279"/>
      <c r="DP716" s="279"/>
      <c r="DQ716" s="279"/>
      <c r="DR716" s="279"/>
      <c r="DS716" s="279"/>
      <c r="DT716" s="279"/>
      <c r="DU716" s="279"/>
    </row>
    <row r="717" spans="39:125">
      <c r="AM717" s="288">
        <f t="shared" si="44"/>
        <v>0</v>
      </c>
      <c r="AN717" s="202" t="str">
        <f t="shared" si="43"/>
        <v>EMA--</v>
      </c>
      <c r="AO717" s="278"/>
      <c r="AP717" s="278"/>
      <c r="AQ717" s="278"/>
      <c r="AR717" s="278"/>
      <c r="AS717" s="278"/>
      <c r="AT717" s="278"/>
      <c r="AU717" s="278"/>
      <c r="AV717" s="278"/>
      <c r="AW717" s="278"/>
      <c r="AX717" s="278"/>
      <c r="AY717" s="278"/>
      <c r="AZ717" s="278"/>
      <c r="BA717" s="278"/>
      <c r="BB717" s="278"/>
      <c r="BC717" s="278"/>
      <c r="BD717" s="278"/>
      <c r="BE717" s="278"/>
      <c r="BF717" s="278"/>
      <c r="BG717" s="278"/>
      <c r="BH717" s="278"/>
      <c r="BI717" s="278"/>
      <c r="BJ717" s="278"/>
      <c r="BK717" s="278"/>
      <c r="BL717" s="278"/>
      <c r="BM717" s="278"/>
      <c r="BN717" s="278"/>
      <c r="BO717" s="278"/>
      <c r="BP717" s="278"/>
      <c r="BQ717" s="278"/>
      <c r="BR717" s="278"/>
      <c r="BS717" s="278"/>
      <c r="BT717" s="278"/>
      <c r="BU717" s="278"/>
      <c r="BV717" s="278"/>
      <c r="BW717" s="278"/>
      <c r="BX717" s="278"/>
      <c r="BY717" s="278"/>
      <c r="BZ717" s="278"/>
      <c r="CA717" s="278"/>
      <c r="CB717" s="278"/>
      <c r="CC717" s="278"/>
      <c r="CD717" s="278"/>
      <c r="CE717" s="278"/>
      <c r="CF717" s="278"/>
      <c r="CG717" s="278"/>
      <c r="CH717" s="278"/>
      <c r="CI717" s="278"/>
      <c r="CJ717" s="278"/>
      <c r="CK717" s="278"/>
      <c r="CL717" s="279"/>
      <c r="CM717" s="279"/>
      <c r="CN717" s="279"/>
      <c r="CO717" s="279"/>
      <c r="CP717" s="279"/>
      <c r="CQ717" s="279"/>
      <c r="CR717" s="279"/>
      <c r="CS717" s="279"/>
      <c r="CT717" s="279"/>
      <c r="CU717" s="279"/>
      <c r="CV717" s="279"/>
      <c r="CW717" s="279"/>
      <c r="CX717" s="279"/>
      <c r="CY717" s="279"/>
      <c r="CZ717" s="279"/>
      <c r="DA717" s="279"/>
      <c r="DB717" s="279"/>
      <c r="DC717" s="279"/>
      <c r="DD717" s="279"/>
      <c r="DE717" s="279"/>
      <c r="DF717" s="279"/>
      <c r="DG717" s="279"/>
      <c r="DH717" s="279"/>
      <c r="DI717" s="279"/>
      <c r="DJ717" s="279"/>
      <c r="DK717" s="279"/>
      <c r="DL717" s="279"/>
      <c r="DM717" s="279"/>
      <c r="DN717" s="279"/>
      <c r="DO717" s="279"/>
      <c r="DP717" s="279"/>
      <c r="DQ717" s="279"/>
      <c r="DR717" s="279"/>
      <c r="DS717" s="279"/>
      <c r="DT717" s="279"/>
      <c r="DU717" s="279"/>
    </row>
    <row r="718" spans="39:125">
      <c r="AM718" s="288">
        <f t="shared" si="44"/>
        <v>0</v>
      </c>
      <c r="AN718" s="202" t="str">
        <f t="shared" si="43"/>
        <v>EMA--</v>
      </c>
      <c r="AO718" s="278"/>
      <c r="AP718" s="278"/>
      <c r="AQ718" s="278"/>
      <c r="AR718" s="278"/>
      <c r="AS718" s="278"/>
      <c r="AT718" s="278"/>
      <c r="AU718" s="278"/>
      <c r="AV718" s="278"/>
      <c r="AW718" s="278"/>
      <c r="AX718" s="278"/>
      <c r="AY718" s="278"/>
      <c r="AZ718" s="278"/>
      <c r="BA718" s="278"/>
      <c r="BB718" s="278"/>
      <c r="BC718" s="278"/>
      <c r="BD718" s="278"/>
      <c r="BE718" s="278"/>
      <c r="BF718" s="278"/>
      <c r="BG718" s="278"/>
      <c r="BH718" s="278"/>
      <c r="BI718" s="278"/>
      <c r="BJ718" s="278"/>
      <c r="BK718" s="278"/>
      <c r="BL718" s="278"/>
      <c r="BM718" s="278"/>
      <c r="BN718" s="278"/>
      <c r="BO718" s="278"/>
      <c r="BP718" s="278"/>
      <c r="BQ718" s="278"/>
      <c r="BR718" s="278"/>
      <c r="BS718" s="278"/>
      <c r="BT718" s="278"/>
      <c r="BU718" s="278"/>
      <c r="BV718" s="278"/>
      <c r="BW718" s="278"/>
      <c r="BX718" s="278"/>
      <c r="BY718" s="278"/>
      <c r="BZ718" s="278"/>
      <c r="CA718" s="278"/>
      <c r="CB718" s="278"/>
      <c r="CC718" s="278"/>
      <c r="CD718" s="278"/>
      <c r="CE718" s="278"/>
      <c r="CF718" s="278"/>
      <c r="CG718" s="278"/>
      <c r="CH718" s="278"/>
      <c r="CI718" s="278"/>
      <c r="CJ718" s="278"/>
      <c r="CK718" s="278"/>
      <c r="CL718" s="279"/>
      <c r="CM718" s="279"/>
      <c r="CN718" s="279"/>
      <c r="CO718" s="279"/>
      <c r="CP718" s="279"/>
      <c r="CQ718" s="279"/>
      <c r="CR718" s="279"/>
      <c r="CS718" s="279"/>
      <c r="CT718" s="279"/>
      <c r="CU718" s="279"/>
      <c r="CV718" s="279"/>
      <c r="CW718" s="279"/>
      <c r="CX718" s="279"/>
      <c r="CY718" s="279"/>
      <c r="CZ718" s="279"/>
      <c r="DA718" s="279"/>
      <c r="DB718" s="279"/>
      <c r="DC718" s="279"/>
      <c r="DD718" s="279"/>
      <c r="DE718" s="279"/>
      <c r="DF718" s="279"/>
      <c r="DG718" s="279"/>
      <c r="DH718" s="279"/>
      <c r="DI718" s="279"/>
      <c r="DJ718" s="279"/>
      <c r="DK718" s="279"/>
      <c r="DL718" s="279"/>
      <c r="DM718" s="279"/>
      <c r="DN718" s="279"/>
      <c r="DO718" s="279"/>
      <c r="DP718" s="279"/>
      <c r="DQ718" s="279"/>
      <c r="DR718" s="279"/>
      <c r="DS718" s="279"/>
      <c r="DT718" s="279"/>
      <c r="DU718" s="279"/>
    </row>
    <row r="719" spans="39:125">
      <c r="AM719" s="288">
        <f t="shared" si="44"/>
        <v>0</v>
      </c>
      <c r="AN719" s="202" t="str">
        <f t="shared" si="43"/>
        <v>EMA--</v>
      </c>
      <c r="AO719" s="278"/>
      <c r="AP719" s="278"/>
      <c r="AQ719" s="278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  <c r="BE719" s="278"/>
      <c r="BF719" s="278"/>
      <c r="BG719" s="278"/>
      <c r="BH719" s="278"/>
      <c r="BI719" s="278"/>
      <c r="BJ719" s="278"/>
      <c r="BK719" s="278"/>
      <c r="BL719" s="278"/>
      <c r="BM719" s="278"/>
      <c r="BN719" s="278"/>
      <c r="BO719" s="278"/>
      <c r="BP719" s="278"/>
      <c r="BQ719" s="278"/>
      <c r="BR719" s="278"/>
      <c r="BS719" s="278"/>
      <c r="BT719" s="278"/>
      <c r="BU719" s="278"/>
      <c r="BV719" s="278"/>
      <c r="BW719" s="278"/>
      <c r="BX719" s="278"/>
      <c r="BY719" s="278"/>
      <c r="BZ719" s="278"/>
      <c r="CA719" s="278"/>
      <c r="CB719" s="278"/>
      <c r="CC719" s="278"/>
      <c r="CD719" s="278"/>
      <c r="CE719" s="278"/>
      <c r="CF719" s="278"/>
      <c r="CG719" s="278"/>
      <c r="CH719" s="278"/>
      <c r="CI719" s="278"/>
      <c r="CJ719" s="278"/>
      <c r="CK719" s="278"/>
      <c r="CL719" s="279"/>
      <c r="CM719" s="279"/>
      <c r="CN719" s="279"/>
      <c r="CO719" s="279"/>
      <c r="CP719" s="279"/>
      <c r="CQ719" s="279"/>
      <c r="CR719" s="279"/>
      <c r="CS719" s="279"/>
      <c r="CT719" s="279"/>
      <c r="CU719" s="279"/>
      <c r="CV719" s="279"/>
      <c r="CW719" s="279"/>
      <c r="CX719" s="279"/>
      <c r="CY719" s="279"/>
      <c r="CZ719" s="279"/>
      <c r="DA719" s="279"/>
      <c r="DB719" s="279"/>
      <c r="DC719" s="279"/>
      <c r="DD719" s="279"/>
      <c r="DE719" s="279"/>
      <c r="DF719" s="279"/>
      <c r="DG719" s="279"/>
      <c r="DH719" s="279"/>
      <c r="DI719" s="279"/>
      <c r="DJ719" s="279"/>
      <c r="DK719" s="279"/>
      <c r="DL719" s="279"/>
      <c r="DM719" s="279"/>
      <c r="DN719" s="279"/>
      <c r="DO719" s="279"/>
      <c r="DP719" s="279"/>
      <c r="DQ719" s="279"/>
      <c r="DR719" s="279"/>
      <c r="DS719" s="279"/>
      <c r="DT719" s="279"/>
      <c r="DU719" s="279"/>
    </row>
    <row r="720" spans="39:125">
      <c r="AM720" s="288">
        <f t="shared" si="44"/>
        <v>0</v>
      </c>
      <c r="AN720" s="202" t="str">
        <f t="shared" si="43"/>
        <v>EMA--</v>
      </c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  <c r="CF720" s="278"/>
      <c r="CG720" s="278"/>
      <c r="CH720" s="278"/>
      <c r="CI720" s="278"/>
      <c r="CJ720" s="278"/>
      <c r="CK720" s="278"/>
      <c r="CL720" s="279"/>
      <c r="CM720" s="279"/>
      <c r="CN720" s="279"/>
      <c r="CO720" s="279"/>
      <c r="CP720" s="279"/>
      <c r="CQ720" s="279"/>
      <c r="CR720" s="279"/>
      <c r="CS720" s="279"/>
      <c r="CT720" s="279"/>
      <c r="CU720" s="279"/>
      <c r="CV720" s="279"/>
      <c r="CW720" s="279"/>
      <c r="CX720" s="279"/>
      <c r="CY720" s="279"/>
      <c r="CZ720" s="279"/>
      <c r="DA720" s="279"/>
      <c r="DB720" s="279"/>
      <c r="DC720" s="279"/>
      <c r="DD720" s="279"/>
      <c r="DE720" s="279"/>
      <c r="DF720" s="279"/>
      <c r="DG720" s="279"/>
      <c r="DH720" s="279"/>
      <c r="DI720" s="279"/>
      <c r="DJ720" s="279"/>
      <c r="DK720" s="279"/>
      <c r="DL720" s="279"/>
      <c r="DM720" s="279"/>
      <c r="DN720" s="279"/>
      <c r="DO720" s="279"/>
      <c r="DP720" s="279"/>
      <c r="DQ720" s="279"/>
      <c r="DR720" s="279"/>
      <c r="DS720" s="279"/>
      <c r="DT720" s="279"/>
      <c r="DU720" s="279"/>
    </row>
    <row r="721" spans="39:125">
      <c r="AM721" s="288">
        <f t="shared" si="44"/>
        <v>0</v>
      </c>
      <c r="AN721" s="202" t="str">
        <f t="shared" si="43"/>
        <v>EMA--</v>
      </c>
      <c r="AO721" s="278"/>
      <c r="AP721" s="278"/>
      <c r="AQ721" s="278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  <c r="BE721" s="278"/>
      <c r="BF721" s="278"/>
      <c r="BG721" s="278"/>
      <c r="BH721" s="278"/>
      <c r="BI721" s="278"/>
      <c r="BJ721" s="278"/>
      <c r="BK721" s="278"/>
      <c r="BL721" s="278"/>
      <c r="BM721" s="278"/>
      <c r="BN721" s="278"/>
      <c r="BO721" s="278"/>
      <c r="BP721" s="278"/>
      <c r="BQ721" s="278"/>
      <c r="BR721" s="278"/>
      <c r="BS721" s="278"/>
      <c r="BT721" s="278"/>
      <c r="BU721" s="278"/>
      <c r="BV721" s="278"/>
      <c r="BW721" s="278"/>
      <c r="BX721" s="278"/>
      <c r="BY721" s="278"/>
      <c r="BZ721" s="278"/>
      <c r="CA721" s="278"/>
      <c r="CB721" s="278"/>
      <c r="CC721" s="278"/>
      <c r="CD721" s="278"/>
      <c r="CE721" s="278"/>
      <c r="CF721" s="278"/>
      <c r="CG721" s="278"/>
      <c r="CH721" s="278"/>
      <c r="CI721" s="278"/>
      <c r="CJ721" s="278"/>
      <c r="CK721" s="278"/>
      <c r="CL721" s="279"/>
      <c r="CM721" s="279"/>
      <c r="CN721" s="279"/>
      <c r="CO721" s="279"/>
      <c r="CP721" s="279"/>
      <c r="CQ721" s="279"/>
      <c r="CR721" s="279"/>
      <c r="CS721" s="279"/>
      <c r="CT721" s="279"/>
      <c r="CU721" s="279"/>
      <c r="CV721" s="279"/>
      <c r="CW721" s="279"/>
      <c r="CX721" s="279"/>
      <c r="CY721" s="279"/>
      <c r="CZ721" s="279"/>
      <c r="DA721" s="279"/>
      <c r="DB721" s="279"/>
      <c r="DC721" s="279"/>
      <c r="DD721" s="279"/>
      <c r="DE721" s="279"/>
      <c r="DF721" s="279"/>
      <c r="DG721" s="279"/>
      <c r="DH721" s="279"/>
      <c r="DI721" s="279"/>
      <c r="DJ721" s="279"/>
      <c r="DK721" s="279"/>
      <c r="DL721" s="279"/>
      <c r="DM721" s="279"/>
      <c r="DN721" s="279"/>
      <c r="DO721" s="279"/>
      <c r="DP721" s="279"/>
      <c r="DQ721" s="279"/>
      <c r="DR721" s="279"/>
      <c r="DS721" s="279"/>
      <c r="DT721" s="279"/>
      <c r="DU721" s="279"/>
    </row>
    <row r="722" spans="39:125">
      <c r="AM722" s="288">
        <f t="shared" si="44"/>
        <v>0</v>
      </c>
      <c r="AN722" s="202" t="str">
        <f t="shared" si="43"/>
        <v>EMA--</v>
      </c>
      <c r="AO722" s="278"/>
      <c r="AP722" s="278"/>
      <c r="AQ722" s="278"/>
      <c r="AR722" s="278"/>
      <c r="AS722" s="278"/>
      <c r="AT722" s="278"/>
      <c r="AU722" s="278"/>
      <c r="AV722" s="278"/>
      <c r="AW722" s="278"/>
      <c r="AX722" s="278"/>
      <c r="AY722" s="278"/>
      <c r="AZ722" s="278"/>
      <c r="BA722" s="278"/>
      <c r="BB722" s="278"/>
      <c r="BC722" s="278"/>
      <c r="BD722" s="278"/>
      <c r="BE722" s="278"/>
      <c r="BF722" s="278"/>
      <c r="BG722" s="278"/>
      <c r="BH722" s="278"/>
      <c r="BI722" s="278"/>
      <c r="BJ722" s="278"/>
      <c r="BK722" s="278"/>
      <c r="BL722" s="278"/>
      <c r="BM722" s="278"/>
      <c r="BN722" s="278"/>
      <c r="BO722" s="278"/>
      <c r="BP722" s="278"/>
      <c r="BQ722" s="278"/>
      <c r="BR722" s="278"/>
      <c r="BS722" s="278"/>
      <c r="BT722" s="278"/>
      <c r="BU722" s="278"/>
      <c r="BV722" s="278"/>
      <c r="BW722" s="278"/>
      <c r="BX722" s="278"/>
      <c r="BY722" s="278"/>
      <c r="BZ722" s="278"/>
      <c r="CA722" s="278"/>
      <c r="CB722" s="278"/>
      <c r="CC722" s="278"/>
      <c r="CD722" s="278"/>
      <c r="CE722" s="278"/>
      <c r="CF722" s="278"/>
      <c r="CG722" s="278"/>
      <c r="CH722" s="278"/>
      <c r="CI722" s="278"/>
      <c r="CJ722" s="278"/>
      <c r="CK722" s="278"/>
      <c r="CL722" s="279"/>
      <c r="CM722" s="279"/>
      <c r="CN722" s="279"/>
      <c r="CO722" s="279"/>
      <c r="CP722" s="279"/>
      <c r="CQ722" s="279"/>
      <c r="CR722" s="279"/>
      <c r="CS722" s="279"/>
      <c r="CT722" s="279"/>
      <c r="CU722" s="279"/>
      <c r="CV722" s="279"/>
      <c r="CW722" s="279"/>
      <c r="CX722" s="279"/>
      <c r="CY722" s="279"/>
      <c r="CZ722" s="279"/>
      <c r="DA722" s="279"/>
      <c r="DB722" s="279"/>
      <c r="DC722" s="279"/>
      <c r="DD722" s="279"/>
      <c r="DE722" s="279"/>
      <c r="DF722" s="279"/>
      <c r="DG722" s="279"/>
      <c r="DH722" s="279"/>
      <c r="DI722" s="279"/>
      <c r="DJ722" s="279"/>
      <c r="DK722" s="279"/>
      <c r="DL722" s="279"/>
      <c r="DM722" s="279"/>
      <c r="DN722" s="279"/>
      <c r="DO722" s="279"/>
      <c r="DP722" s="279"/>
      <c r="DQ722" s="279"/>
      <c r="DR722" s="279"/>
      <c r="DS722" s="279"/>
      <c r="DT722" s="279"/>
      <c r="DU722" s="279"/>
    </row>
    <row r="723" spans="39:125">
      <c r="AM723" s="288">
        <f t="shared" si="44"/>
        <v>0</v>
      </c>
      <c r="AN723" s="202" t="str">
        <f t="shared" si="43"/>
        <v>EMA--</v>
      </c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  <c r="CF723" s="278"/>
      <c r="CG723" s="278"/>
      <c r="CH723" s="278"/>
      <c r="CI723" s="278"/>
      <c r="CJ723" s="278"/>
      <c r="CK723" s="278"/>
      <c r="CL723" s="279"/>
      <c r="CM723" s="279"/>
      <c r="CN723" s="279"/>
      <c r="CO723" s="279"/>
      <c r="CP723" s="279"/>
      <c r="CQ723" s="279"/>
      <c r="CR723" s="279"/>
      <c r="CS723" s="279"/>
      <c r="CT723" s="279"/>
      <c r="CU723" s="279"/>
      <c r="CV723" s="279"/>
      <c r="CW723" s="279"/>
      <c r="CX723" s="279"/>
      <c r="CY723" s="279"/>
      <c r="CZ723" s="279"/>
      <c r="DA723" s="279"/>
      <c r="DB723" s="279"/>
      <c r="DC723" s="279"/>
      <c r="DD723" s="279"/>
      <c r="DE723" s="279"/>
      <c r="DF723" s="279"/>
      <c r="DG723" s="279"/>
      <c r="DH723" s="279"/>
      <c r="DI723" s="279"/>
      <c r="DJ723" s="279"/>
      <c r="DK723" s="279"/>
      <c r="DL723" s="279"/>
      <c r="DM723" s="279"/>
      <c r="DN723" s="279"/>
      <c r="DO723" s="279"/>
      <c r="DP723" s="279"/>
      <c r="DQ723" s="279"/>
      <c r="DR723" s="279"/>
      <c r="DS723" s="279"/>
      <c r="DT723" s="279"/>
      <c r="DU723" s="279"/>
    </row>
    <row r="724" spans="39:125">
      <c r="AM724" s="288">
        <f t="shared" si="44"/>
        <v>0</v>
      </c>
      <c r="AN724" s="202" t="str">
        <f t="shared" si="43"/>
        <v>EMA--</v>
      </c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  <c r="CF724" s="278"/>
      <c r="CG724" s="278"/>
      <c r="CH724" s="278"/>
      <c r="CI724" s="278"/>
      <c r="CJ724" s="278"/>
      <c r="CK724" s="278"/>
      <c r="CL724" s="279"/>
      <c r="CM724" s="279"/>
      <c r="CN724" s="279"/>
      <c r="CO724" s="279"/>
      <c r="CP724" s="279"/>
      <c r="CQ724" s="279"/>
      <c r="CR724" s="279"/>
      <c r="CS724" s="279"/>
      <c r="CT724" s="279"/>
      <c r="CU724" s="279"/>
      <c r="CV724" s="279"/>
      <c r="CW724" s="279"/>
      <c r="CX724" s="279"/>
      <c r="CY724" s="279"/>
      <c r="CZ724" s="279"/>
      <c r="DA724" s="279"/>
      <c r="DB724" s="279"/>
      <c r="DC724" s="279"/>
      <c r="DD724" s="279"/>
      <c r="DE724" s="279"/>
      <c r="DF724" s="279"/>
      <c r="DG724" s="279"/>
      <c r="DH724" s="279"/>
      <c r="DI724" s="279"/>
      <c r="DJ724" s="279"/>
      <c r="DK724" s="279"/>
      <c r="DL724" s="279"/>
      <c r="DM724" s="279"/>
      <c r="DN724" s="279"/>
      <c r="DO724" s="279"/>
      <c r="DP724" s="279"/>
      <c r="DQ724" s="279"/>
      <c r="DR724" s="279"/>
      <c r="DS724" s="279"/>
      <c r="DT724" s="279"/>
      <c r="DU724" s="279"/>
    </row>
    <row r="725" spans="39:125">
      <c r="AM725" s="288">
        <f t="shared" si="44"/>
        <v>0</v>
      </c>
      <c r="AN725" s="202" t="str">
        <f t="shared" si="43"/>
        <v>EMA--</v>
      </c>
      <c r="AO725" s="278"/>
      <c r="AP725" s="278"/>
      <c r="AQ725" s="278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  <c r="BE725" s="278"/>
      <c r="BF725" s="278"/>
      <c r="BG725" s="278"/>
      <c r="BH725" s="278"/>
      <c r="BI725" s="278"/>
      <c r="BJ725" s="278"/>
      <c r="BK725" s="278"/>
      <c r="BL725" s="278"/>
      <c r="BM725" s="278"/>
      <c r="BN725" s="278"/>
      <c r="BO725" s="278"/>
      <c r="BP725" s="278"/>
      <c r="BQ725" s="278"/>
      <c r="BR725" s="278"/>
      <c r="BS725" s="278"/>
      <c r="BT725" s="278"/>
      <c r="BU725" s="278"/>
      <c r="BV725" s="278"/>
      <c r="BW725" s="278"/>
      <c r="BX725" s="278"/>
      <c r="BY725" s="278"/>
      <c r="BZ725" s="278"/>
      <c r="CA725" s="278"/>
      <c r="CB725" s="278"/>
      <c r="CC725" s="278"/>
      <c r="CD725" s="278"/>
      <c r="CE725" s="278"/>
      <c r="CF725" s="278"/>
      <c r="CG725" s="278"/>
      <c r="CH725" s="278"/>
      <c r="CI725" s="278"/>
      <c r="CJ725" s="278"/>
      <c r="CK725" s="278"/>
      <c r="CL725" s="279"/>
      <c r="CM725" s="279"/>
      <c r="CN725" s="279"/>
      <c r="CO725" s="279"/>
      <c r="CP725" s="279"/>
      <c r="CQ725" s="279"/>
      <c r="CR725" s="279"/>
      <c r="CS725" s="279"/>
      <c r="CT725" s="279"/>
      <c r="CU725" s="279"/>
      <c r="CV725" s="279"/>
      <c r="CW725" s="279"/>
      <c r="CX725" s="279"/>
      <c r="CY725" s="279"/>
      <c r="CZ725" s="279"/>
      <c r="DA725" s="279"/>
      <c r="DB725" s="279"/>
      <c r="DC725" s="279"/>
      <c r="DD725" s="279"/>
      <c r="DE725" s="279"/>
      <c r="DF725" s="279"/>
      <c r="DG725" s="279"/>
      <c r="DH725" s="279"/>
      <c r="DI725" s="279"/>
      <c r="DJ725" s="279"/>
      <c r="DK725" s="279"/>
      <c r="DL725" s="279"/>
      <c r="DM725" s="279"/>
      <c r="DN725" s="279"/>
      <c r="DO725" s="279"/>
      <c r="DP725" s="279"/>
      <c r="DQ725" s="279"/>
      <c r="DR725" s="279"/>
      <c r="DS725" s="279"/>
      <c r="DT725" s="279"/>
      <c r="DU725" s="279"/>
    </row>
    <row r="726" spans="39:125">
      <c r="AM726" s="288">
        <f t="shared" si="44"/>
        <v>0</v>
      </c>
      <c r="AN726" s="203" t="str">
        <f t="shared" si="43"/>
        <v>EMA--</v>
      </c>
      <c r="AO726" s="279"/>
      <c r="AP726" s="279"/>
      <c r="AQ726" s="279"/>
      <c r="AR726" s="279"/>
      <c r="AS726" s="279"/>
      <c r="AT726" s="279"/>
      <c r="AU726" s="279"/>
      <c r="AV726" s="279"/>
      <c r="AW726" s="279"/>
      <c r="AX726" s="279"/>
      <c r="AY726" s="279"/>
      <c r="AZ726" s="279"/>
      <c r="BA726" s="279"/>
      <c r="BB726" s="279"/>
      <c r="BC726" s="279"/>
      <c r="BD726" s="279"/>
      <c r="BE726" s="279"/>
      <c r="BF726" s="279"/>
      <c r="BG726" s="279"/>
      <c r="BH726" s="279"/>
      <c r="BI726" s="279"/>
      <c r="BJ726" s="279"/>
      <c r="BK726" s="279"/>
      <c r="BL726" s="279"/>
      <c r="BM726" s="279"/>
      <c r="BN726" s="279"/>
      <c r="BO726" s="279"/>
      <c r="BP726" s="279"/>
      <c r="BQ726" s="279"/>
      <c r="BR726" s="279"/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  <c r="CF726" s="279"/>
      <c r="CG726" s="279"/>
      <c r="CH726" s="279"/>
      <c r="CI726" s="279"/>
      <c r="CJ726" s="279"/>
      <c r="CK726" s="279"/>
      <c r="CL726" s="279"/>
      <c r="CM726" s="279"/>
      <c r="CN726" s="279"/>
      <c r="CO726" s="279"/>
      <c r="CP726" s="279"/>
      <c r="CQ726" s="279"/>
      <c r="CR726" s="279"/>
      <c r="CS726" s="279"/>
      <c r="CT726" s="279"/>
      <c r="CU726" s="279"/>
      <c r="CV726" s="279"/>
      <c r="CW726" s="279"/>
      <c r="CX726" s="279"/>
      <c r="CY726" s="279"/>
      <c r="CZ726" s="279"/>
      <c r="DA726" s="279"/>
      <c r="DB726" s="279"/>
      <c r="DC726" s="279"/>
      <c r="DD726" s="279"/>
      <c r="DE726" s="279"/>
      <c r="DF726" s="279"/>
      <c r="DG726" s="279"/>
      <c r="DH726" s="279"/>
      <c r="DI726" s="279"/>
      <c r="DJ726" s="279"/>
      <c r="DK726" s="279"/>
      <c r="DL726" s="279"/>
      <c r="DM726" s="279"/>
      <c r="DN726" s="279"/>
      <c r="DO726" s="279"/>
      <c r="DP726" s="279"/>
      <c r="DQ726" s="279"/>
      <c r="DR726" s="279"/>
      <c r="DS726" s="279"/>
      <c r="DT726" s="279"/>
      <c r="DU726" s="279"/>
    </row>
    <row r="727" spans="39:125">
      <c r="AM727" s="288">
        <f t="shared" si="44"/>
        <v>0</v>
      </c>
      <c r="AN727" s="203" t="str">
        <f t="shared" si="43"/>
        <v>EMA--</v>
      </c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  <c r="CG727" s="279"/>
      <c r="CH727" s="279"/>
      <c r="CI727" s="279"/>
      <c r="CJ727" s="279"/>
      <c r="CK727" s="279"/>
      <c r="CL727" s="279"/>
      <c r="CM727" s="279"/>
      <c r="CN727" s="279"/>
      <c r="CO727" s="279"/>
      <c r="CP727" s="279"/>
      <c r="CQ727" s="279"/>
      <c r="CR727" s="279"/>
      <c r="CS727" s="279"/>
      <c r="CT727" s="279"/>
      <c r="CU727" s="279"/>
      <c r="CV727" s="279"/>
      <c r="CW727" s="279"/>
      <c r="CX727" s="279"/>
      <c r="CY727" s="279"/>
      <c r="CZ727" s="279"/>
      <c r="DA727" s="279"/>
      <c r="DB727" s="279"/>
      <c r="DC727" s="279"/>
      <c r="DD727" s="279"/>
      <c r="DE727" s="279"/>
      <c r="DF727" s="279"/>
      <c r="DG727" s="279"/>
      <c r="DH727" s="279"/>
      <c r="DI727" s="279"/>
      <c r="DJ727" s="279"/>
      <c r="DK727" s="279"/>
      <c r="DL727" s="279"/>
      <c r="DM727" s="279"/>
      <c r="DN727" s="279"/>
      <c r="DO727" s="279"/>
      <c r="DP727" s="279"/>
      <c r="DQ727" s="279"/>
      <c r="DR727" s="279"/>
      <c r="DS727" s="279"/>
      <c r="DT727" s="279"/>
      <c r="DU727" s="279"/>
    </row>
    <row r="728" spans="39:125">
      <c r="AM728" s="288">
        <f t="shared" si="44"/>
        <v>0</v>
      </c>
      <c r="AN728" s="203" t="str">
        <f t="shared" si="43"/>
        <v>EMA--</v>
      </c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  <c r="CF728" s="279"/>
      <c r="CG728" s="279"/>
      <c r="CH728" s="279"/>
      <c r="CI728" s="279"/>
      <c r="CJ728" s="279"/>
      <c r="CK728" s="279"/>
      <c r="CL728" s="279"/>
      <c r="CM728" s="279"/>
      <c r="CN728" s="279"/>
      <c r="CO728" s="279"/>
      <c r="CP728" s="279"/>
      <c r="CQ728" s="279"/>
      <c r="CR728" s="279"/>
      <c r="CS728" s="279"/>
      <c r="CT728" s="279"/>
      <c r="CU728" s="279"/>
      <c r="CV728" s="279"/>
      <c r="CW728" s="279"/>
      <c r="CX728" s="279"/>
      <c r="CY728" s="279"/>
      <c r="CZ728" s="279"/>
      <c r="DA728" s="279"/>
      <c r="DB728" s="279"/>
      <c r="DC728" s="279"/>
      <c r="DD728" s="279"/>
      <c r="DE728" s="279"/>
      <c r="DF728" s="279"/>
      <c r="DG728" s="279"/>
      <c r="DH728" s="279"/>
      <c r="DI728" s="279"/>
      <c r="DJ728" s="279"/>
      <c r="DK728" s="279"/>
      <c r="DL728" s="279"/>
      <c r="DM728" s="279"/>
      <c r="DN728" s="279"/>
      <c r="DO728" s="279"/>
      <c r="DP728" s="279"/>
      <c r="DQ728" s="279"/>
      <c r="DR728" s="279"/>
      <c r="DS728" s="279"/>
      <c r="DT728" s="279"/>
      <c r="DU728" s="279"/>
    </row>
    <row r="729" spans="39:125">
      <c r="AM729" s="288">
        <f t="shared" si="44"/>
        <v>0</v>
      </c>
      <c r="AN729" s="203" t="str">
        <f t="shared" si="43"/>
        <v>EMA--</v>
      </c>
      <c r="AO729" s="279"/>
      <c r="AP729" s="279"/>
      <c r="AQ729" s="279"/>
      <c r="AR729" s="279"/>
      <c r="AS729" s="279"/>
      <c r="AT729" s="279"/>
      <c r="AU729" s="279"/>
      <c r="AV729" s="279"/>
      <c r="AW729" s="279"/>
      <c r="AX729" s="279"/>
      <c r="AY729" s="279"/>
      <c r="AZ729" s="279"/>
      <c r="BA729" s="279"/>
      <c r="BB729" s="279"/>
      <c r="BC729" s="279"/>
      <c r="BD729" s="279"/>
      <c r="BE729" s="279"/>
      <c r="BF729" s="279"/>
      <c r="BG729" s="279"/>
      <c r="BH729" s="279"/>
      <c r="BI729" s="279"/>
      <c r="BJ729" s="279"/>
      <c r="BK729" s="279"/>
      <c r="BL729" s="279"/>
      <c r="BM729" s="279"/>
      <c r="BN729" s="279"/>
      <c r="BO729" s="279"/>
      <c r="BP729" s="279"/>
      <c r="BQ729" s="279"/>
      <c r="BR729" s="279"/>
      <c r="BS729" s="279"/>
      <c r="BT729" s="279"/>
      <c r="BU729" s="279"/>
      <c r="BV729" s="279"/>
      <c r="BW729" s="279"/>
      <c r="BX729" s="279"/>
      <c r="BY729" s="279"/>
      <c r="BZ729" s="279"/>
      <c r="CA729" s="279"/>
      <c r="CB729" s="279"/>
      <c r="CC729" s="279"/>
      <c r="CD729" s="279"/>
      <c r="CE729" s="279"/>
      <c r="CF729" s="279"/>
      <c r="CG729" s="279"/>
      <c r="CH729" s="279"/>
      <c r="CI729" s="279"/>
      <c r="CJ729" s="279"/>
      <c r="CK729" s="279"/>
      <c r="CL729" s="279"/>
      <c r="CM729" s="279"/>
      <c r="CN729" s="279"/>
      <c r="CO729" s="279"/>
      <c r="CP729" s="279"/>
      <c r="CQ729" s="279"/>
      <c r="CR729" s="279"/>
      <c r="CS729" s="279"/>
      <c r="CT729" s="279"/>
      <c r="CU729" s="279"/>
      <c r="CV729" s="279"/>
      <c r="CW729" s="279"/>
      <c r="CX729" s="279"/>
      <c r="CY729" s="279"/>
      <c r="CZ729" s="279"/>
      <c r="DA729" s="279"/>
      <c r="DB729" s="279"/>
      <c r="DC729" s="279"/>
      <c r="DD729" s="279"/>
      <c r="DE729" s="279"/>
      <c r="DF729" s="279"/>
      <c r="DG729" s="279"/>
      <c r="DH729" s="279"/>
      <c r="DI729" s="279"/>
      <c r="DJ729" s="279"/>
      <c r="DK729" s="279"/>
      <c r="DL729" s="279"/>
      <c r="DM729" s="279"/>
      <c r="DN729" s="279"/>
      <c r="DO729" s="279"/>
      <c r="DP729" s="279"/>
      <c r="DQ729" s="279"/>
      <c r="DR729" s="279"/>
      <c r="DS729" s="279"/>
      <c r="DT729" s="279"/>
      <c r="DU729" s="279"/>
    </row>
    <row r="730" spans="39:125">
      <c r="AM730" s="288">
        <f t="shared" si="44"/>
        <v>0</v>
      </c>
      <c r="AN730" s="203" t="str">
        <f t="shared" si="43"/>
        <v>EMA--</v>
      </c>
      <c r="AO730" s="279"/>
      <c r="AP730" s="279"/>
      <c r="AQ730" s="279"/>
      <c r="AR730" s="279"/>
      <c r="AS730" s="279"/>
      <c r="AT730" s="279"/>
      <c r="AU730" s="279"/>
      <c r="AV730" s="279"/>
      <c r="AW730" s="279"/>
      <c r="AX730" s="279"/>
      <c r="AY730" s="279"/>
      <c r="AZ730" s="279"/>
      <c r="BA730" s="279"/>
      <c r="BB730" s="279"/>
      <c r="BC730" s="279"/>
      <c r="BD730" s="279"/>
      <c r="BE730" s="279"/>
      <c r="BF730" s="279"/>
      <c r="BG730" s="279"/>
      <c r="BH730" s="279"/>
      <c r="BI730" s="279"/>
      <c r="BJ730" s="279"/>
      <c r="BK730" s="279"/>
      <c r="BL730" s="279"/>
      <c r="BM730" s="279"/>
      <c r="BN730" s="279"/>
      <c r="BO730" s="279"/>
      <c r="BP730" s="279"/>
      <c r="BQ730" s="279"/>
      <c r="BR730" s="279"/>
      <c r="BS730" s="279"/>
      <c r="BT730" s="279"/>
      <c r="BU730" s="279"/>
      <c r="BV730" s="279"/>
      <c r="BW730" s="279"/>
      <c r="BX730" s="279"/>
      <c r="BY730" s="279"/>
      <c r="BZ730" s="279"/>
      <c r="CA730" s="279"/>
      <c r="CB730" s="279"/>
      <c r="CC730" s="279"/>
      <c r="CD730" s="279"/>
      <c r="CE730" s="279"/>
      <c r="CF730" s="279"/>
      <c r="CG730" s="279"/>
      <c r="CH730" s="279"/>
      <c r="CI730" s="279"/>
      <c r="CJ730" s="279"/>
      <c r="CK730" s="279"/>
      <c r="CL730" s="279"/>
      <c r="CM730" s="279"/>
      <c r="CN730" s="279"/>
      <c r="CO730" s="279"/>
      <c r="CP730" s="279"/>
      <c r="CQ730" s="279"/>
      <c r="CR730" s="279"/>
      <c r="CS730" s="279"/>
      <c r="CT730" s="279"/>
      <c r="CU730" s="279"/>
      <c r="CV730" s="279"/>
      <c r="CW730" s="279"/>
      <c r="CX730" s="279"/>
      <c r="CY730" s="279"/>
      <c r="CZ730" s="279"/>
      <c r="DA730" s="279"/>
      <c r="DB730" s="279"/>
      <c r="DC730" s="279"/>
      <c r="DD730" s="279"/>
      <c r="DE730" s="279"/>
      <c r="DF730" s="279"/>
      <c r="DG730" s="279"/>
      <c r="DH730" s="279"/>
      <c r="DI730" s="279"/>
      <c r="DJ730" s="279"/>
      <c r="DK730" s="279"/>
      <c r="DL730" s="279"/>
      <c r="DM730" s="279"/>
      <c r="DN730" s="279"/>
      <c r="DO730" s="279"/>
      <c r="DP730" s="279"/>
      <c r="DQ730" s="279"/>
      <c r="DR730" s="279"/>
      <c r="DS730" s="279"/>
      <c r="DT730" s="279"/>
      <c r="DU730" s="279"/>
    </row>
    <row r="731" spans="39:125">
      <c r="AM731" s="288">
        <f t="shared" si="44"/>
        <v>0</v>
      </c>
      <c r="AN731" s="203" t="str">
        <f t="shared" si="43"/>
        <v>EMA--</v>
      </c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  <c r="CF731" s="279"/>
      <c r="CG731" s="279"/>
      <c r="CH731" s="279"/>
      <c r="CI731" s="279"/>
      <c r="CJ731" s="279"/>
      <c r="CK731" s="279"/>
      <c r="CL731" s="279"/>
      <c r="CM731" s="279"/>
      <c r="CN731" s="279"/>
      <c r="CO731" s="279"/>
      <c r="CP731" s="279"/>
      <c r="CQ731" s="279"/>
      <c r="CR731" s="279"/>
      <c r="CS731" s="279"/>
      <c r="CT731" s="279"/>
      <c r="CU731" s="279"/>
      <c r="CV731" s="279"/>
      <c r="CW731" s="279"/>
      <c r="CX731" s="279"/>
      <c r="CY731" s="279"/>
      <c r="CZ731" s="279"/>
      <c r="DA731" s="279"/>
      <c r="DB731" s="279"/>
      <c r="DC731" s="279"/>
      <c r="DD731" s="279"/>
      <c r="DE731" s="279"/>
      <c r="DF731" s="279"/>
      <c r="DG731" s="279"/>
      <c r="DH731" s="279"/>
      <c r="DI731" s="279"/>
      <c r="DJ731" s="279"/>
      <c r="DK731" s="279"/>
      <c r="DL731" s="279"/>
      <c r="DM731" s="279"/>
      <c r="DN731" s="279"/>
      <c r="DO731" s="279"/>
      <c r="DP731" s="279"/>
      <c r="DQ731" s="279"/>
      <c r="DR731" s="279"/>
      <c r="DS731" s="279"/>
      <c r="DT731" s="279"/>
      <c r="DU731" s="279"/>
    </row>
    <row r="732" spans="39:125">
      <c r="AM732" s="288">
        <f t="shared" si="44"/>
        <v>0</v>
      </c>
      <c r="AN732" s="203" t="str">
        <f t="shared" si="43"/>
        <v>EMA--</v>
      </c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  <c r="CF732" s="279"/>
      <c r="CG732" s="279"/>
      <c r="CH732" s="279"/>
      <c r="CI732" s="279"/>
      <c r="CJ732" s="279"/>
      <c r="CK732" s="279"/>
      <c r="CL732" s="279"/>
      <c r="CM732" s="279"/>
      <c r="CN732" s="279"/>
      <c r="CO732" s="279"/>
      <c r="CP732" s="279"/>
      <c r="CQ732" s="279"/>
      <c r="CR732" s="279"/>
      <c r="CS732" s="279"/>
      <c r="CT732" s="279"/>
      <c r="CU732" s="279"/>
      <c r="CV732" s="279"/>
      <c r="CW732" s="279"/>
      <c r="CX732" s="279"/>
      <c r="CY732" s="279"/>
      <c r="CZ732" s="279"/>
      <c r="DA732" s="279"/>
      <c r="DB732" s="279"/>
      <c r="DC732" s="279"/>
      <c r="DD732" s="279"/>
      <c r="DE732" s="279"/>
      <c r="DF732" s="279"/>
      <c r="DG732" s="279"/>
      <c r="DH732" s="279"/>
      <c r="DI732" s="279"/>
      <c r="DJ732" s="279"/>
      <c r="DK732" s="279"/>
      <c r="DL732" s="279"/>
      <c r="DM732" s="279"/>
      <c r="DN732" s="279"/>
      <c r="DO732" s="279"/>
      <c r="DP732" s="279"/>
      <c r="DQ732" s="279"/>
      <c r="DR732" s="279"/>
      <c r="DS732" s="279"/>
      <c r="DT732" s="279"/>
      <c r="DU732" s="279"/>
    </row>
    <row r="733" spans="39:125">
      <c r="AM733" s="288">
        <f t="shared" si="44"/>
        <v>0</v>
      </c>
      <c r="AN733" s="203" t="str">
        <f t="shared" si="43"/>
        <v>EMA--</v>
      </c>
      <c r="AO733" s="279"/>
      <c r="AP733" s="279"/>
      <c r="AQ733" s="279"/>
      <c r="AR733" s="279"/>
      <c r="AS733" s="279"/>
      <c r="AT733" s="279"/>
      <c r="AU733" s="279"/>
      <c r="AV733" s="279"/>
      <c r="AW733" s="279"/>
      <c r="AX733" s="279"/>
      <c r="AY733" s="279"/>
      <c r="AZ733" s="279"/>
      <c r="BA733" s="279"/>
      <c r="BB733" s="279"/>
      <c r="BC733" s="279"/>
      <c r="BD733" s="279"/>
      <c r="BE733" s="279"/>
      <c r="BF733" s="279"/>
      <c r="BG733" s="279"/>
      <c r="BH733" s="279"/>
      <c r="BI733" s="279"/>
      <c r="BJ733" s="279"/>
      <c r="BK733" s="279"/>
      <c r="BL733" s="279"/>
      <c r="BM733" s="279"/>
      <c r="BN733" s="279"/>
      <c r="BO733" s="279"/>
      <c r="BP733" s="279"/>
      <c r="BQ733" s="279"/>
      <c r="BR733" s="279"/>
      <c r="BS733" s="279"/>
      <c r="BT733" s="279"/>
      <c r="BU733" s="279"/>
      <c r="BV733" s="279"/>
      <c r="BW733" s="279"/>
      <c r="BX733" s="279"/>
      <c r="BY733" s="279"/>
      <c r="BZ733" s="279"/>
      <c r="CA733" s="279"/>
      <c r="CB733" s="279"/>
      <c r="CC733" s="279"/>
      <c r="CD733" s="279"/>
      <c r="CE733" s="279"/>
      <c r="CF733" s="279"/>
      <c r="CG733" s="279"/>
      <c r="CH733" s="279"/>
      <c r="CI733" s="279"/>
      <c r="CJ733" s="279"/>
      <c r="CK733" s="279"/>
      <c r="CL733" s="279"/>
      <c r="CM733" s="279"/>
      <c r="CN733" s="279"/>
      <c r="CO733" s="279"/>
      <c r="CP733" s="279"/>
      <c r="CQ733" s="279"/>
      <c r="CR733" s="279"/>
      <c r="CS733" s="279"/>
      <c r="CT733" s="279"/>
      <c r="CU733" s="279"/>
      <c r="CV733" s="279"/>
      <c r="CW733" s="279"/>
      <c r="CX733" s="279"/>
      <c r="CY733" s="279"/>
      <c r="CZ733" s="279"/>
      <c r="DA733" s="279"/>
      <c r="DB733" s="279"/>
      <c r="DC733" s="279"/>
      <c r="DD733" s="279"/>
      <c r="DE733" s="279"/>
      <c r="DF733" s="279"/>
      <c r="DG733" s="279"/>
      <c r="DH733" s="279"/>
      <c r="DI733" s="279"/>
      <c r="DJ733" s="279"/>
      <c r="DK733" s="279"/>
      <c r="DL733" s="279"/>
      <c r="DM733" s="279"/>
      <c r="DN733" s="279"/>
      <c r="DO733" s="279"/>
      <c r="DP733" s="279"/>
      <c r="DQ733" s="279"/>
      <c r="DR733" s="279"/>
      <c r="DS733" s="279"/>
      <c r="DT733" s="279"/>
      <c r="DU733" s="279"/>
    </row>
    <row r="734" spans="39:125">
      <c r="AM734" s="288">
        <f t="shared" si="44"/>
        <v>0</v>
      </c>
      <c r="AN734" s="203" t="str">
        <f t="shared" si="43"/>
        <v>EMA--</v>
      </c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  <c r="CF734" s="279"/>
      <c r="CG734" s="279"/>
      <c r="CH734" s="279"/>
      <c r="CI734" s="279"/>
      <c r="CJ734" s="279"/>
      <c r="CK734" s="279"/>
      <c r="CL734" s="279"/>
      <c r="CM734" s="279"/>
      <c r="CN734" s="279"/>
      <c r="CO734" s="279"/>
      <c r="CP734" s="279"/>
      <c r="CQ734" s="279"/>
      <c r="CR734" s="279"/>
      <c r="CS734" s="279"/>
      <c r="CT734" s="279"/>
      <c r="CU734" s="279"/>
      <c r="CV734" s="279"/>
      <c r="CW734" s="279"/>
      <c r="CX734" s="279"/>
      <c r="CY734" s="279"/>
      <c r="CZ734" s="279"/>
      <c r="DA734" s="279"/>
      <c r="DB734" s="279"/>
      <c r="DC734" s="279"/>
      <c r="DD734" s="279"/>
      <c r="DE734" s="279"/>
      <c r="DF734" s="279"/>
      <c r="DG734" s="279"/>
      <c r="DH734" s="279"/>
      <c r="DI734" s="279"/>
      <c r="DJ734" s="279"/>
      <c r="DK734" s="279"/>
      <c r="DL734" s="279"/>
      <c r="DM734" s="279"/>
      <c r="DN734" s="279"/>
      <c r="DO734" s="279"/>
      <c r="DP734" s="279"/>
      <c r="DQ734" s="279"/>
      <c r="DR734" s="279"/>
      <c r="DS734" s="279"/>
      <c r="DT734" s="279"/>
      <c r="DU734" s="279"/>
    </row>
    <row r="735" spans="39:125">
      <c r="AM735" s="288">
        <f t="shared" si="44"/>
        <v>0</v>
      </c>
      <c r="AN735" s="203" t="str">
        <f t="shared" si="43"/>
        <v>EMA--</v>
      </c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  <c r="CF735" s="279"/>
      <c r="CG735" s="279"/>
      <c r="CH735" s="279"/>
      <c r="CI735" s="279"/>
      <c r="CJ735" s="279"/>
      <c r="CK735" s="279"/>
      <c r="CL735" s="279"/>
      <c r="CM735" s="279"/>
      <c r="CN735" s="279"/>
      <c r="CO735" s="279"/>
      <c r="CP735" s="279"/>
      <c r="CQ735" s="279"/>
      <c r="CR735" s="279"/>
      <c r="CS735" s="279"/>
      <c r="CT735" s="279"/>
      <c r="CU735" s="279"/>
      <c r="CV735" s="279"/>
      <c r="CW735" s="279"/>
      <c r="CX735" s="279"/>
      <c r="CY735" s="279"/>
      <c r="CZ735" s="279"/>
      <c r="DA735" s="279"/>
      <c r="DB735" s="279"/>
      <c r="DC735" s="279"/>
      <c r="DD735" s="279"/>
      <c r="DE735" s="279"/>
      <c r="DF735" s="279"/>
      <c r="DG735" s="279"/>
      <c r="DH735" s="279"/>
      <c r="DI735" s="279"/>
      <c r="DJ735" s="279"/>
      <c r="DK735" s="279"/>
      <c r="DL735" s="279"/>
      <c r="DM735" s="279"/>
      <c r="DN735" s="279"/>
      <c r="DO735" s="279"/>
      <c r="DP735" s="279"/>
      <c r="DQ735" s="279"/>
      <c r="DR735" s="279"/>
      <c r="DS735" s="279"/>
      <c r="DT735" s="279"/>
      <c r="DU735" s="279"/>
    </row>
    <row r="736" spans="39:125">
      <c r="AM736" s="288">
        <f t="shared" si="44"/>
        <v>0</v>
      </c>
      <c r="AN736" s="203" t="str">
        <f t="shared" si="43"/>
        <v>EMA--</v>
      </c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  <c r="CF736" s="279"/>
      <c r="CG736" s="279"/>
      <c r="CH736" s="279"/>
      <c r="CI736" s="279"/>
      <c r="CJ736" s="279"/>
      <c r="CK736" s="279"/>
      <c r="CL736" s="279"/>
      <c r="CM736" s="279"/>
      <c r="CN736" s="279"/>
      <c r="CO736" s="279"/>
      <c r="CP736" s="279"/>
      <c r="CQ736" s="279"/>
      <c r="CR736" s="279"/>
      <c r="CS736" s="279"/>
      <c r="CT736" s="279"/>
      <c r="CU736" s="279"/>
      <c r="CV736" s="279"/>
      <c r="CW736" s="279"/>
      <c r="CX736" s="279"/>
      <c r="CY736" s="279"/>
      <c r="CZ736" s="279"/>
      <c r="DA736" s="279"/>
      <c r="DB736" s="279"/>
      <c r="DC736" s="279"/>
      <c r="DD736" s="279"/>
      <c r="DE736" s="279"/>
      <c r="DF736" s="279"/>
      <c r="DG736" s="279"/>
      <c r="DH736" s="279"/>
      <c r="DI736" s="279"/>
      <c r="DJ736" s="279"/>
      <c r="DK736" s="279"/>
      <c r="DL736" s="279"/>
      <c r="DM736" s="279"/>
      <c r="DN736" s="279"/>
      <c r="DO736" s="279"/>
      <c r="DP736" s="279"/>
      <c r="DQ736" s="279"/>
      <c r="DR736" s="279"/>
      <c r="DS736" s="279"/>
      <c r="DT736" s="279"/>
      <c r="DU736" s="279"/>
    </row>
    <row r="737" spans="39:125">
      <c r="AM737" s="288">
        <f t="shared" si="44"/>
        <v>0</v>
      </c>
      <c r="AN737" s="203" t="str">
        <f t="shared" si="43"/>
        <v>EMA--</v>
      </c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  <c r="CF737" s="279"/>
      <c r="CG737" s="279"/>
      <c r="CH737" s="279"/>
      <c r="CI737" s="279"/>
      <c r="CJ737" s="279"/>
      <c r="CK737" s="279"/>
      <c r="CL737" s="279"/>
      <c r="CM737" s="279"/>
      <c r="CN737" s="279"/>
      <c r="CO737" s="279"/>
      <c r="CP737" s="279"/>
      <c r="CQ737" s="279"/>
      <c r="CR737" s="279"/>
      <c r="CS737" s="279"/>
      <c r="CT737" s="279"/>
      <c r="CU737" s="279"/>
      <c r="CV737" s="279"/>
      <c r="CW737" s="279"/>
      <c r="CX737" s="279"/>
      <c r="CY737" s="279"/>
      <c r="CZ737" s="279"/>
      <c r="DA737" s="279"/>
      <c r="DB737" s="279"/>
      <c r="DC737" s="279"/>
      <c r="DD737" s="279"/>
      <c r="DE737" s="279"/>
      <c r="DF737" s="279"/>
      <c r="DG737" s="279"/>
      <c r="DH737" s="279"/>
      <c r="DI737" s="279"/>
      <c r="DJ737" s="279"/>
      <c r="DK737" s="279"/>
      <c r="DL737" s="279"/>
      <c r="DM737" s="279"/>
      <c r="DN737" s="279"/>
      <c r="DO737" s="279"/>
      <c r="DP737" s="279"/>
      <c r="DQ737" s="279"/>
      <c r="DR737" s="279"/>
      <c r="DS737" s="279"/>
      <c r="DT737" s="279"/>
      <c r="DU737" s="279"/>
    </row>
    <row r="738" spans="39:125">
      <c r="AM738" s="288">
        <f t="shared" si="44"/>
        <v>0</v>
      </c>
      <c r="AN738" s="203" t="str">
        <f t="shared" si="43"/>
        <v>EMA--</v>
      </c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  <c r="CF738" s="279"/>
      <c r="CG738" s="279"/>
      <c r="CH738" s="279"/>
      <c r="CI738" s="279"/>
      <c r="CJ738" s="279"/>
      <c r="CK738" s="279"/>
      <c r="CL738" s="279"/>
      <c r="CM738" s="279"/>
      <c r="CN738" s="279"/>
      <c r="CO738" s="279"/>
      <c r="CP738" s="279"/>
      <c r="CQ738" s="279"/>
      <c r="CR738" s="279"/>
      <c r="CS738" s="279"/>
      <c r="CT738" s="279"/>
      <c r="CU738" s="279"/>
      <c r="CV738" s="279"/>
      <c r="CW738" s="279"/>
      <c r="CX738" s="279"/>
      <c r="CY738" s="279"/>
      <c r="CZ738" s="279"/>
      <c r="DA738" s="279"/>
      <c r="DB738" s="279"/>
      <c r="DC738" s="279"/>
      <c r="DD738" s="279"/>
      <c r="DE738" s="279"/>
      <c r="DF738" s="279"/>
      <c r="DG738" s="279"/>
      <c r="DH738" s="279"/>
      <c r="DI738" s="279"/>
      <c r="DJ738" s="279"/>
      <c r="DK738" s="279"/>
      <c r="DL738" s="279"/>
      <c r="DM738" s="279"/>
      <c r="DN738" s="279"/>
      <c r="DO738" s="279"/>
      <c r="DP738" s="279"/>
      <c r="DQ738" s="279"/>
      <c r="DR738" s="279"/>
      <c r="DS738" s="279"/>
      <c r="DT738" s="279"/>
      <c r="DU738" s="279"/>
    </row>
    <row r="739" spans="39:125">
      <c r="AM739" s="288">
        <f t="shared" si="44"/>
        <v>0</v>
      </c>
      <c r="AN739" s="203" t="str">
        <f t="shared" si="43"/>
        <v>EMA--</v>
      </c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  <c r="CF739" s="279"/>
      <c r="CG739" s="279"/>
      <c r="CH739" s="279"/>
      <c r="CI739" s="279"/>
      <c r="CJ739" s="279"/>
      <c r="CK739" s="279"/>
      <c r="CL739" s="279"/>
      <c r="CM739" s="279"/>
      <c r="CN739" s="279"/>
      <c r="CO739" s="279"/>
      <c r="CP739" s="279"/>
      <c r="CQ739" s="279"/>
      <c r="CR739" s="279"/>
      <c r="CS739" s="279"/>
      <c r="CT739" s="279"/>
      <c r="CU739" s="279"/>
      <c r="CV739" s="279"/>
      <c r="CW739" s="279"/>
      <c r="CX739" s="279"/>
      <c r="CY739" s="279"/>
      <c r="CZ739" s="279"/>
      <c r="DA739" s="279"/>
      <c r="DB739" s="279"/>
      <c r="DC739" s="279"/>
      <c r="DD739" s="279"/>
      <c r="DE739" s="279"/>
      <c r="DF739" s="279"/>
      <c r="DG739" s="279"/>
      <c r="DH739" s="279"/>
      <c r="DI739" s="279"/>
      <c r="DJ739" s="279"/>
      <c r="DK739" s="279"/>
      <c r="DL739" s="279"/>
      <c r="DM739" s="279"/>
      <c r="DN739" s="279"/>
      <c r="DO739" s="279"/>
      <c r="DP739" s="279"/>
      <c r="DQ739" s="279"/>
      <c r="DR739" s="279"/>
      <c r="DS739" s="279"/>
      <c r="DT739" s="279"/>
      <c r="DU739" s="279"/>
    </row>
    <row r="740" spans="39:125">
      <c r="AM740" s="288">
        <f t="shared" si="44"/>
        <v>0</v>
      </c>
      <c r="AN740" s="203" t="str">
        <f t="shared" si="43"/>
        <v>EMA--</v>
      </c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  <c r="CF740" s="279"/>
      <c r="CG740" s="279"/>
      <c r="CH740" s="279"/>
      <c r="CI740" s="279"/>
      <c r="CJ740" s="279"/>
      <c r="CK740" s="279"/>
      <c r="CL740" s="279"/>
      <c r="CM740" s="279"/>
      <c r="CN740" s="279"/>
      <c r="CO740" s="279"/>
      <c r="CP740" s="279"/>
      <c r="CQ740" s="279"/>
      <c r="CR740" s="279"/>
      <c r="CS740" s="279"/>
      <c r="CT740" s="279"/>
      <c r="CU740" s="279"/>
      <c r="CV740" s="279"/>
      <c r="CW740" s="279"/>
      <c r="CX740" s="279"/>
      <c r="CY740" s="279"/>
      <c r="CZ740" s="279"/>
      <c r="DA740" s="279"/>
      <c r="DB740" s="279"/>
      <c r="DC740" s="279"/>
      <c r="DD740" s="279"/>
      <c r="DE740" s="279"/>
      <c r="DF740" s="279"/>
      <c r="DG740" s="279"/>
      <c r="DH740" s="279"/>
      <c r="DI740" s="279"/>
      <c r="DJ740" s="279"/>
      <c r="DK740" s="279"/>
      <c r="DL740" s="279"/>
      <c r="DM740" s="279"/>
      <c r="DN740" s="279"/>
      <c r="DO740" s="279"/>
      <c r="DP740" s="279"/>
      <c r="DQ740" s="279"/>
      <c r="DR740" s="279"/>
      <c r="DS740" s="279"/>
      <c r="DT740" s="279"/>
      <c r="DU740" s="279"/>
    </row>
    <row r="741" spans="39:125">
      <c r="AM741" s="288">
        <f t="shared" si="44"/>
        <v>0</v>
      </c>
      <c r="AN741" s="203" t="str">
        <f t="shared" si="43"/>
        <v>EMA--</v>
      </c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  <c r="CF741" s="279"/>
      <c r="CG741" s="279"/>
      <c r="CH741" s="279"/>
      <c r="CI741" s="279"/>
      <c r="CJ741" s="279"/>
      <c r="CK741" s="279"/>
      <c r="CL741" s="279"/>
      <c r="CM741" s="279"/>
      <c r="CN741" s="279"/>
      <c r="CO741" s="279"/>
      <c r="CP741" s="279"/>
      <c r="CQ741" s="279"/>
      <c r="CR741" s="279"/>
      <c r="CS741" s="279"/>
      <c r="CT741" s="279"/>
      <c r="CU741" s="279"/>
      <c r="CV741" s="279"/>
      <c r="CW741" s="279"/>
      <c r="CX741" s="279"/>
      <c r="CY741" s="279"/>
      <c r="CZ741" s="279"/>
      <c r="DA741" s="279"/>
      <c r="DB741" s="279"/>
      <c r="DC741" s="279"/>
      <c r="DD741" s="279"/>
      <c r="DE741" s="279"/>
      <c r="DF741" s="279"/>
      <c r="DG741" s="279"/>
      <c r="DH741" s="279"/>
      <c r="DI741" s="279"/>
      <c r="DJ741" s="279"/>
      <c r="DK741" s="279"/>
      <c r="DL741" s="279"/>
      <c r="DM741" s="279"/>
      <c r="DN741" s="279"/>
      <c r="DO741" s="279"/>
      <c r="DP741" s="279"/>
      <c r="DQ741" s="279"/>
      <c r="DR741" s="279"/>
      <c r="DS741" s="279"/>
      <c r="DT741" s="279"/>
      <c r="DU741" s="279"/>
    </row>
    <row r="742" spans="39:125">
      <c r="AM742" s="288">
        <f t="shared" si="44"/>
        <v>0</v>
      </c>
      <c r="AN742" s="203" t="str">
        <f t="shared" si="43"/>
        <v>EMA--</v>
      </c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  <c r="CF742" s="279"/>
      <c r="CG742" s="279"/>
      <c r="CH742" s="279"/>
      <c r="CI742" s="279"/>
      <c r="CJ742" s="279"/>
      <c r="CK742" s="279"/>
      <c r="CL742" s="279"/>
      <c r="CM742" s="279"/>
      <c r="CN742" s="279"/>
      <c r="CO742" s="279"/>
      <c r="CP742" s="279"/>
      <c r="CQ742" s="279"/>
      <c r="CR742" s="279"/>
      <c r="CS742" s="279"/>
      <c r="CT742" s="279"/>
      <c r="CU742" s="279"/>
      <c r="CV742" s="279"/>
      <c r="CW742" s="279"/>
      <c r="CX742" s="279"/>
      <c r="CY742" s="279"/>
      <c r="CZ742" s="279"/>
      <c r="DA742" s="279"/>
      <c r="DB742" s="279"/>
      <c r="DC742" s="279"/>
      <c r="DD742" s="279"/>
      <c r="DE742" s="279"/>
      <c r="DF742" s="279"/>
      <c r="DG742" s="279"/>
      <c r="DH742" s="279"/>
      <c r="DI742" s="279"/>
      <c r="DJ742" s="279"/>
      <c r="DK742" s="279"/>
      <c r="DL742" s="279"/>
      <c r="DM742" s="279"/>
      <c r="DN742" s="279"/>
      <c r="DO742" s="279"/>
      <c r="DP742" s="279"/>
      <c r="DQ742" s="279"/>
      <c r="DR742" s="279"/>
      <c r="DS742" s="279"/>
      <c r="DT742" s="279"/>
      <c r="DU742" s="279"/>
    </row>
    <row r="743" spans="39:125">
      <c r="AM743" s="288">
        <f t="shared" si="44"/>
        <v>0</v>
      </c>
      <c r="AN743" s="203" t="str">
        <f t="shared" si="43"/>
        <v>EMA--</v>
      </c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  <c r="CF743" s="279"/>
      <c r="CG743" s="279"/>
      <c r="CH743" s="279"/>
      <c r="CI743" s="279"/>
      <c r="CJ743" s="279"/>
      <c r="CK743" s="279"/>
      <c r="CL743" s="279"/>
      <c r="CM743" s="279"/>
      <c r="CN743" s="279"/>
      <c r="CO743" s="279"/>
      <c r="CP743" s="279"/>
      <c r="CQ743" s="279"/>
      <c r="CR743" s="279"/>
      <c r="CS743" s="279"/>
      <c r="CT743" s="279"/>
      <c r="CU743" s="279"/>
      <c r="CV743" s="279"/>
      <c r="CW743" s="279"/>
      <c r="CX743" s="279"/>
      <c r="CY743" s="279"/>
      <c r="CZ743" s="279"/>
      <c r="DA743" s="279"/>
      <c r="DB743" s="279"/>
      <c r="DC743" s="279"/>
      <c r="DD743" s="279"/>
      <c r="DE743" s="279"/>
      <c r="DF743" s="279"/>
      <c r="DG743" s="279"/>
      <c r="DH743" s="279"/>
      <c r="DI743" s="279"/>
      <c r="DJ743" s="279"/>
      <c r="DK743" s="279"/>
      <c r="DL743" s="279"/>
      <c r="DM743" s="279"/>
      <c r="DN743" s="279"/>
      <c r="DO743" s="279"/>
      <c r="DP743" s="279"/>
      <c r="DQ743" s="279"/>
      <c r="DR743" s="279"/>
      <c r="DS743" s="279"/>
      <c r="DT743" s="279"/>
      <c r="DU743" s="279"/>
    </row>
    <row r="744" spans="39:125">
      <c r="AM744" s="288">
        <f t="shared" si="44"/>
        <v>0</v>
      </c>
      <c r="AN744" s="203" t="str">
        <f t="shared" si="43"/>
        <v>EMA--</v>
      </c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  <c r="CF744" s="279"/>
      <c r="CG744" s="279"/>
      <c r="CH744" s="279"/>
      <c r="CI744" s="279"/>
      <c r="CJ744" s="279"/>
      <c r="CK744" s="279"/>
      <c r="CL744" s="279"/>
      <c r="CM744" s="279"/>
      <c r="CN744" s="279"/>
      <c r="CO744" s="279"/>
      <c r="CP744" s="279"/>
      <c r="CQ744" s="279"/>
      <c r="CR744" s="279"/>
      <c r="CS744" s="279"/>
      <c r="CT744" s="279"/>
      <c r="CU744" s="279"/>
      <c r="CV744" s="279"/>
      <c r="CW744" s="279"/>
      <c r="CX744" s="279"/>
      <c r="CY744" s="279"/>
      <c r="CZ744" s="279"/>
      <c r="DA744" s="279"/>
      <c r="DB744" s="279"/>
      <c r="DC744" s="279"/>
      <c r="DD744" s="279"/>
      <c r="DE744" s="279"/>
      <c r="DF744" s="279"/>
      <c r="DG744" s="279"/>
      <c r="DH744" s="279"/>
      <c r="DI744" s="279"/>
      <c r="DJ744" s="279"/>
      <c r="DK744" s="279"/>
      <c r="DL744" s="279"/>
      <c r="DM744" s="279"/>
      <c r="DN744" s="279"/>
      <c r="DO744" s="279"/>
      <c r="DP744" s="279"/>
      <c r="DQ744" s="279"/>
      <c r="DR744" s="279"/>
      <c r="DS744" s="279"/>
      <c r="DT744" s="279"/>
      <c r="DU744" s="279"/>
    </row>
    <row r="745" spans="39:125">
      <c r="AM745" s="288">
        <f t="shared" si="44"/>
        <v>0</v>
      </c>
      <c r="AN745" s="203" t="str">
        <f t="shared" si="43"/>
        <v>EMA--</v>
      </c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  <c r="CF745" s="279"/>
      <c r="CG745" s="279"/>
      <c r="CH745" s="279"/>
      <c r="CI745" s="279"/>
      <c r="CJ745" s="279"/>
      <c r="CK745" s="279"/>
      <c r="CL745" s="279"/>
      <c r="CM745" s="279"/>
      <c r="CN745" s="279"/>
      <c r="CO745" s="279"/>
      <c r="CP745" s="279"/>
      <c r="CQ745" s="279"/>
      <c r="CR745" s="279"/>
      <c r="CS745" s="279"/>
      <c r="CT745" s="279"/>
      <c r="CU745" s="279"/>
      <c r="CV745" s="279"/>
      <c r="CW745" s="279"/>
      <c r="CX745" s="279"/>
      <c r="CY745" s="279"/>
      <c r="CZ745" s="279"/>
      <c r="DA745" s="279"/>
      <c r="DB745" s="279"/>
      <c r="DC745" s="279"/>
      <c r="DD745" s="279"/>
      <c r="DE745" s="279"/>
      <c r="DF745" s="279"/>
      <c r="DG745" s="279"/>
      <c r="DH745" s="279"/>
      <c r="DI745" s="279"/>
      <c r="DJ745" s="279"/>
      <c r="DK745" s="279"/>
      <c r="DL745" s="279"/>
      <c r="DM745" s="279"/>
      <c r="DN745" s="279"/>
      <c r="DO745" s="279"/>
      <c r="DP745" s="279"/>
      <c r="DQ745" s="279"/>
      <c r="DR745" s="279"/>
      <c r="DS745" s="279"/>
      <c r="DT745" s="279"/>
      <c r="DU745" s="279"/>
    </row>
    <row r="746" spans="39:125">
      <c r="AM746" s="288">
        <f t="shared" si="44"/>
        <v>0</v>
      </c>
      <c r="AN746" s="203" t="str">
        <f t="shared" si="43"/>
        <v>EMA--</v>
      </c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  <c r="CF746" s="279"/>
      <c r="CG746" s="279"/>
      <c r="CH746" s="279"/>
      <c r="CI746" s="279"/>
      <c r="CJ746" s="279"/>
      <c r="CK746" s="279"/>
      <c r="CL746" s="279"/>
      <c r="CM746" s="279"/>
      <c r="CN746" s="279"/>
      <c r="CO746" s="279"/>
      <c r="CP746" s="279"/>
      <c r="CQ746" s="279"/>
      <c r="CR746" s="279"/>
      <c r="CS746" s="279"/>
      <c r="CT746" s="279"/>
      <c r="CU746" s="279"/>
      <c r="CV746" s="279"/>
      <c r="CW746" s="279"/>
      <c r="CX746" s="279"/>
      <c r="CY746" s="279"/>
      <c r="CZ746" s="279"/>
      <c r="DA746" s="279"/>
      <c r="DB746" s="279"/>
      <c r="DC746" s="279"/>
      <c r="DD746" s="279"/>
      <c r="DE746" s="279"/>
      <c r="DF746" s="279"/>
      <c r="DG746" s="279"/>
      <c r="DH746" s="279"/>
      <c r="DI746" s="279"/>
      <c r="DJ746" s="279"/>
      <c r="DK746" s="279"/>
      <c r="DL746" s="279"/>
      <c r="DM746" s="279"/>
      <c r="DN746" s="279"/>
      <c r="DO746" s="279"/>
      <c r="DP746" s="279"/>
      <c r="DQ746" s="279"/>
      <c r="DR746" s="279"/>
      <c r="DS746" s="279"/>
      <c r="DT746" s="279"/>
      <c r="DU746" s="279"/>
    </row>
    <row r="747" spans="39:125">
      <c r="AM747" s="288">
        <f t="shared" si="44"/>
        <v>0</v>
      </c>
      <c r="AN747" s="203" t="str">
        <f t="shared" si="43"/>
        <v>EMA--</v>
      </c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  <c r="CF747" s="279"/>
      <c r="CG747" s="279"/>
      <c r="CH747" s="279"/>
      <c r="CI747" s="279"/>
      <c r="CJ747" s="279"/>
      <c r="CK747" s="279"/>
      <c r="CL747" s="279"/>
      <c r="CM747" s="279"/>
      <c r="CN747" s="279"/>
      <c r="CO747" s="279"/>
      <c r="CP747" s="279"/>
      <c r="CQ747" s="279"/>
      <c r="CR747" s="279"/>
      <c r="CS747" s="279"/>
      <c r="CT747" s="279"/>
      <c r="CU747" s="279"/>
      <c r="CV747" s="279"/>
      <c r="CW747" s="279"/>
      <c r="CX747" s="279"/>
      <c r="CY747" s="279"/>
      <c r="CZ747" s="279"/>
      <c r="DA747" s="279"/>
      <c r="DB747" s="279"/>
      <c r="DC747" s="279"/>
      <c r="DD747" s="279"/>
      <c r="DE747" s="279"/>
      <c r="DF747" s="279"/>
      <c r="DG747" s="279"/>
      <c r="DH747" s="279"/>
      <c r="DI747" s="279"/>
      <c r="DJ747" s="279"/>
      <c r="DK747" s="279"/>
      <c r="DL747" s="279"/>
      <c r="DM747" s="279"/>
      <c r="DN747" s="279"/>
      <c r="DO747" s="279"/>
      <c r="DP747" s="279"/>
      <c r="DQ747" s="279"/>
      <c r="DR747" s="279"/>
      <c r="DS747" s="279"/>
      <c r="DT747" s="279"/>
      <c r="DU747" s="279"/>
    </row>
    <row r="748" spans="39:125">
      <c r="AM748" s="288">
        <f t="shared" si="44"/>
        <v>0</v>
      </c>
      <c r="AN748" s="203" t="str">
        <f t="shared" si="43"/>
        <v>EMA--</v>
      </c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  <c r="CF748" s="279"/>
      <c r="CG748" s="279"/>
      <c r="CH748" s="279"/>
      <c r="CI748" s="279"/>
      <c r="CJ748" s="279"/>
      <c r="CK748" s="279"/>
      <c r="CL748" s="279"/>
      <c r="CM748" s="279"/>
      <c r="CN748" s="279"/>
      <c r="CO748" s="279"/>
      <c r="CP748" s="279"/>
      <c r="CQ748" s="279"/>
      <c r="CR748" s="279"/>
      <c r="CS748" s="279"/>
      <c r="CT748" s="279"/>
      <c r="CU748" s="279"/>
      <c r="CV748" s="279"/>
      <c r="CW748" s="279"/>
      <c r="CX748" s="279"/>
      <c r="CY748" s="279"/>
      <c r="CZ748" s="279"/>
      <c r="DA748" s="279"/>
      <c r="DB748" s="279"/>
      <c r="DC748" s="279"/>
      <c r="DD748" s="279"/>
      <c r="DE748" s="279"/>
      <c r="DF748" s="279"/>
      <c r="DG748" s="279"/>
      <c r="DH748" s="279"/>
      <c r="DI748" s="279"/>
      <c r="DJ748" s="279"/>
      <c r="DK748" s="279"/>
      <c r="DL748" s="279"/>
      <c r="DM748" s="279"/>
      <c r="DN748" s="279"/>
      <c r="DO748" s="279"/>
      <c r="DP748" s="279"/>
      <c r="DQ748" s="279"/>
      <c r="DR748" s="279"/>
      <c r="DS748" s="279"/>
      <c r="DT748" s="279"/>
      <c r="DU748" s="279"/>
    </row>
    <row r="749" spans="39:125">
      <c r="AM749" s="288">
        <f t="shared" si="44"/>
        <v>0</v>
      </c>
      <c r="AN749" s="203" t="str">
        <f t="shared" si="43"/>
        <v>EMA--</v>
      </c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  <c r="CF749" s="279"/>
      <c r="CG749" s="279"/>
      <c r="CH749" s="279"/>
      <c r="CI749" s="279"/>
      <c r="CJ749" s="279"/>
      <c r="CK749" s="279"/>
      <c r="CL749" s="279"/>
      <c r="CM749" s="279"/>
      <c r="CN749" s="279"/>
      <c r="CO749" s="279"/>
      <c r="CP749" s="279"/>
      <c r="CQ749" s="279"/>
      <c r="CR749" s="279"/>
      <c r="CS749" s="279"/>
      <c r="CT749" s="279"/>
      <c r="CU749" s="279"/>
      <c r="CV749" s="279"/>
      <c r="CW749" s="279"/>
      <c r="CX749" s="279"/>
      <c r="CY749" s="279"/>
      <c r="CZ749" s="279"/>
      <c r="DA749" s="279"/>
      <c r="DB749" s="279"/>
      <c r="DC749" s="279"/>
      <c r="DD749" s="279"/>
      <c r="DE749" s="279"/>
      <c r="DF749" s="279"/>
      <c r="DG749" s="279"/>
      <c r="DH749" s="279"/>
      <c r="DI749" s="279"/>
      <c r="DJ749" s="279"/>
      <c r="DK749" s="279"/>
      <c r="DL749" s="279"/>
      <c r="DM749" s="279"/>
      <c r="DN749" s="279"/>
      <c r="DO749" s="279"/>
      <c r="DP749" s="279"/>
      <c r="DQ749" s="279"/>
      <c r="DR749" s="279"/>
      <c r="DS749" s="279"/>
      <c r="DT749" s="279"/>
      <c r="DU749" s="279"/>
    </row>
    <row r="750" spans="39:125">
      <c r="AM750" s="288">
        <f t="shared" si="44"/>
        <v>0</v>
      </c>
      <c r="AN750" s="203" t="str">
        <f t="shared" si="43"/>
        <v>EMA--</v>
      </c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  <c r="CF750" s="279"/>
      <c r="CG750" s="279"/>
      <c r="CH750" s="279"/>
      <c r="CI750" s="279"/>
      <c r="CJ750" s="279"/>
      <c r="CK750" s="279"/>
      <c r="CL750" s="279"/>
      <c r="CM750" s="279"/>
      <c r="CN750" s="279"/>
      <c r="CO750" s="279"/>
      <c r="CP750" s="279"/>
      <c r="CQ750" s="279"/>
      <c r="CR750" s="279"/>
      <c r="CS750" s="279"/>
      <c r="CT750" s="279"/>
      <c r="CU750" s="279"/>
      <c r="CV750" s="279"/>
      <c r="CW750" s="279"/>
      <c r="CX750" s="279"/>
      <c r="CY750" s="279"/>
      <c r="CZ750" s="279"/>
      <c r="DA750" s="279"/>
      <c r="DB750" s="279"/>
      <c r="DC750" s="279"/>
      <c r="DD750" s="279"/>
      <c r="DE750" s="279"/>
      <c r="DF750" s="279"/>
      <c r="DG750" s="279"/>
      <c r="DH750" s="279"/>
      <c r="DI750" s="279"/>
      <c r="DJ750" s="279"/>
      <c r="DK750" s="279"/>
      <c r="DL750" s="279"/>
      <c r="DM750" s="279"/>
      <c r="DN750" s="279"/>
      <c r="DO750" s="279"/>
      <c r="DP750" s="279"/>
      <c r="DQ750" s="279"/>
      <c r="DR750" s="279"/>
      <c r="DS750" s="279"/>
      <c r="DT750" s="279"/>
      <c r="DU750" s="279"/>
    </row>
    <row r="751" spans="39:125">
      <c r="AM751" s="288">
        <f t="shared" si="44"/>
        <v>0</v>
      </c>
      <c r="AN751" s="203" t="str">
        <f t="shared" si="43"/>
        <v>EMA--</v>
      </c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  <c r="CF751" s="279"/>
      <c r="CG751" s="279"/>
      <c r="CH751" s="279"/>
      <c r="CI751" s="279"/>
      <c r="CJ751" s="279"/>
      <c r="CK751" s="279"/>
      <c r="CL751" s="279"/>
      <c r="CM751" s="279"/>
      <c r="CN751" s="279"/>
      <c r="CO751" s="279"/>
      <c r="CP751" s="279"/>
      <c r="CQ751" s="279"/>
      <c r="CR751" s="279"/>
      <c r="CS751" s="279"/>
      <c r="CT751" s="279"/>
      <c r="CU751" s="279"/>
      <c r="CV751" s="279"/>
      <c r="CW751" s="279"/>
      <c r="CX751" s="279"/>
      <c r="CY751" s="279"/>
      <c r="CZ751" s="279"/>
      <c r="DA751" s="279"/>
      <c r="DB751" s="279"/>
      <c r="DC751" s="279"/>
      <c r="DD751" s="279"/>
      <c r="DE751" s="279"/>
      <c r="DF751" s="279"/>
      <c r="DG751" s="279"/>
      <c r="DH751" s="279"/>
      <c r="DI751" s="279"/>
      <c r="DJ751" s="279"/>
      <c r="DK751" s="279"/>
      <c r="DL751" s="279"/>
      <c r="DM751" s="279"/>
      <c r="DN751" s="279"/>
      <c r="DO751" s="279"/>
      <c r="DP751" s="279"/>
      <c r="DQ751" s="279"/>
      <c r="DR751" s="279"/>
      <c r="DS751" s="279"/>
      <c r="DT751" s="279"/>
      <c r="DU751" s="279"/>
    </row>
    <row r="752" spans="39:125">
      <c r="AM752" s="288">
        <f t="shared" si="44"/>
        <v>0</v>
      </c>
      <c r="AN752" s="203" t="str">
        <f t="shared" si="43"/>
        <v>EMA--</v>
      </c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  <c r="CF752" s="279"/>
      <c r="CG752" s="279"/>
      <c r="CH752" s="279"/>
      <c r="CI752" s="279"/>
      <c r="CJ752" s="279"/>
      <c r="CK752" s="279"/>
      <c r="CL752" s="279"/>
      <c r="CM752" s="279"/>
      <c r="CN752" s="279"/>
      <c r="CO752" s="279"/>
      <c r="CP752" s="279"/>
      <c r="CQ752" s="279"/>
      <c r="CR752" s="279"/>
      <c r="CS752" s="279"/>
      <c r="CT752" s="279"/>
      <c r="CU752" s="279"/>
      <c r="CV752" s="279"/>
      <c r="CW752" s="279"/>
      <c r="CX752" s="279"/>
      <c r="CY752" s="279"/>
      <c r="CZ752" s="279"/>
      <c r="DA752" s="279"/>
      <c r="DB752" s="279"/>
      <c r="DC752" s="279"/>
      <c r="DD752" s="279"/>
      <c r="DE752" s="279"/>
      <c r="DF752" s="279"/>
      <c r="DG752" s="279"/>
      <c r="DH752" s="279"/>
      <c r="DI752" s="279"/>
      <c r="DJ752" s="279"/>
      <c r="DK752" s="279"/>
      <c r="DL752" s="279"/>
      <c r="DM752" s="279"/>
      <c r="DN752" s="279"/>
      <c r="DO752" s="279"/>
      <c r="DP752" s="279"/>
      <c r="DQ752" s="279"/>
      <c r="DR752" s="279"/>
      <c r="DS752" s="279"/>
      <c r="DT752" s="279"/>
      <c r="DU752" s="279"/>
    </row>
    <row r="753" spans="39:125">
      <c r="AM753" s="288">
        <f t="shared" si="44"/>
        <v>0</v>
      </c>
      <c r="AN753" s="203" t="str">
        <f t="shared" si="43"/>
        <v>EMA--</v>
      </c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  <c r="CF753" s="279"/>
      <c r="CG753" s="279"/>
      <c r="CH753" s="279"/>
      <c r="CI753" s="279"/>
      <c r="CJ753" s="279"/>
      <c r="CK753" s="279"/>
      <c r="CL753" s="279"/>
      <c r="CM753" s="279"/>
      <c r="CN753" s="279"/>
      <c r="CO753" s="279"/>
      <c r="CP753" s="279"/>
      <c r="CQ753" s="279"/>
      <c r="CR753" s="279"/>
      <c r="CS753" s="279"/>
      <c r="CT753" s="279"/>
      <c r="CU753" s="279"/>
      <c r="CV753" s="279"/>
      <c r="CW753" s="279"/>
      <c r="CX753" s="279"/>
      <c r="CY753" s="279"/>
      <c r="CZ753" s="279"/>
      <c r="DA753" s="279"/>
      <c r="DB753" s="279"/>
      <c r="DC753" s="279"/>
      <c r="DD753" s="279"/>
      <c r="DE753" s="279"/>
      <c r="DF753" s="279"/>
      <c r="DG753" s="279"/>
      <c r="DH753" s="279"/>
      <c r="DI753" s="279"/>
      <c r="DJ753" s="279"/>
      <c r="DK753" s="279"/>
      <c r="DL753" s="279"/>
      <c r="DM753" s="279"/>
      <c r="DN753" s="279"/>
      <c r="DO753" s="279"/>
      <c r="DP753" s="279"/>
      <c r="DQ753" s="279"/>
      <c r="DR753" s="279"/>
      <c r="DS753" s="279"/>
      <c r="DT753" s="279"/>
      <c r="DU753" s="279"/>
    </row>
    <row r="754" spans="39:125">
      <c r="AM754" s="288">
        <f t="shared" si="44"/>
        <v>0</v>
      </c>
      <c r="AN754" s="203" t="str">
        <f t="shared" si="43"/>
        <v>EMA--</v>
      </c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  <c r="CF754" s="279"/>
      <c r="CG754" s="279"/>
      <c r="CH754" s="279"/>
      <c r="CI754" s="279"/>
      <c r="CJ754" s="279"/>
      <c r="CK754" s="279"/>
      <c r="CL754" s="279"/>
      <c r="CM754" s="279"/>
      <c r="CN754" s="279"/>
      <c r="CO754" s="279"/>
      <c r="CP754" s="279"/>
      <c r="CQ754" s="279"/>
      <c r="CR754" s="279"/>
      <c r="CS754" s="279"/>
      <c r="CT754" s="279"/>
      <c r="CU754" s="279"/>
      <c r="CV754" s="279"/>
      <c r="CW754" s="279"/>
      <c r="CX754" s="279"/>
      <c r="CY754" s="279"/>
      <c r="CZ754" s="279"/>
      <c r="DA754" s="279"/>
      <c r="DB754" s="279"/>
      <c r="DC754" s="279"/>
      <c r="DD754" s="279"/>
      <c r="DE754" s="279"/>
      <c r="DF754" s="279"/>
      <c r="DG754" s="279"/>
      <c r="DH754" s="279"/>
      <c r="DI754" s="279"/>
      <c r="DJ754" s="279"/>
      <c r="DK754" s="279"/>
      <c r="DL754" s="279"/>
      <c r="DM754" s="279"/>
      <c r="DN754" s="279"/>
      <c r="DO754" s="279"/>
      <c r="DP754" s="279"/>
      <c r="DQ754" s="279"/>
      <c r="DR754" s="279"/>
      <c r="DS754" s="279"/>
      <c r="DT754" s="279"/>
      <c r="DU754" s="279"/>
    </row>
    <row r="755" spans="39:125">
      <c r="AM755" s="288">
        <f t="shared" si="44"/>
        <v>0</v>
      </c>
      <c r="AN755" s="203" t="str">
        <f t="shared" si="43"/>
        <v>EMA--</v>
      </c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  <c r="CF755" s="279"/>
      <c r="CG755" s="279"/>
      <c r="CH755" s="279"/>
      <c r="CI755" s="279"/>
      <c r="CJ755" s="279"/>
      <c r="CK755" s="279"/>
      <c r="CL755" s="279"/>
      <c r="CM755" s="279"/>
      <c r="CN755" s="279"/>
      <c r="CO755" s="279"/>
      <c r="CP755" s="279"/>
      <c r="CQ755" s="279"/>
      <c r="CR755" s="279"/>
      <c r="CS755" s="279"/>
      <c r="CT755" s="279"/>
      <c r="CU755" s="279"/>
      <c r="CV755" s="279"/>
      <c r="CW755" s="279"/>
      <c r="CX755" s="279"/>
      <c r="CY755" s="279"/>
      <c r="CZ755" s="279"/>
      <c r="DA755" s="279"/>
      <c r="DB755" s="279"/>
      <c r="DC755" s="279"/>
      <c r="DD755" s="279"/>
      <c r="DE755" s="279"/>
      <c r="DF755" s="279"/>
      <c r="DG755" s="279"/>
      <c r="DH755" s="279"/>
      <c r="DI755" s="279"/>
      <c r="DJ755" s="279"/>
      <c r="DK755" s="279"/>
      <c r="DL755" s="279"/>
      <c r="DM755" s="279"/>
      <c r="DN755" s="279"/>
      <c r="DO755" s="279"/>
      <c r="DP755" s="279"/>
      <c r="DQ755" s="279"/>
      <c r="DR755" s="279"/>
      <c r="DS755" s="279"/>
      <c r="DT755" s="279"/>
      <c r="DU755" s="279"/>
    </row>
    <row r="756" spans="39:125">
      <c r="AM756" s="288">
        <f t="shared" si="44"/>
        <v>0</v>
      </c>
      <c r="AN756" s="203" t="str">
        <f t="shared" si="43"/>
        <v>EMA--</v>
      </c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  <c r="CF756" s="279"/>
      <c r="CG756" s="279"/>
      <c r="CH756" s="279"/>
      <c r="CI756" s="279"/>
      <c r="CJ756" s="279"/>
      <c r="CK756" s="279"/>
      <c r="CL756" s="279"/>
      <c r="CM756" s="279"/>
      <c r="CN756" s="279"/>
      <c r="CO756" s="279"/>
      <c r="CP756" s="279"/>
      <c r="CQ756" s="279"/>
      <c r="CR756" s="279"/>
      <c r="CS756" s="279"/>
      <c r="CT756" s="279"/>
      <c r="CU756" s="279"/>
      <c r="CV756" s="279"/>
      <c r="CW756" s="279"/>
      <c r="CX756" s="279"/>
      <c r="CY756" s="279"/>
      <c r="CZ756" s="279"/>
      <c r="DA756" s="279"/>
      <c r="DB756" s="279"/>
      <c r="DC756" s="279"/>
      <c r="DD756" s="279"/>
      <c r="DE756" s="279"/>
      <c r="DF756" s="279"/>
      <c r="DG756" s="279"/>
      <c r="DH756" s="279"/>
      <c r="DI756" s="279"/>
      <c r="DJ756" s="279"/>
      <c r="DK756" s="279"/>
      <c r="DL756" s="279"/>
      <c r="DM756" s="279"/>
      <c r="DN756" s="279"/>
      <c r="DO756" s="279"/>
      <c r="DP756" s="279"/>
      <c r="DQ756" s="279"/>
      <c r="DR756" s="279"/>
      <c r="DS756" s="279"/>
      <c r="DT756" s="279"/>
      <c r="DU756" s="279"/>
    </row>
    <row r="757" spans="39:125">
      <c r="AM757" s="288">
        <f t="shared" si="44"/>
        <v>0</v>
      </c>
      <c r="AN757" s="203" t="str">
        <f t="shared" si="43"/>
        <v>EMA--</v>
      </c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  <c r="CF757" s="279"/>
      <c r="CG757" s="279"/>
      <c r="CH757" s="279"/>
      <c r="CI757" s="279"/>
      <c r="CJ757" s="279"/>
      <c r="CK757" s="279"/>
      <c r="CL757" s="279"/>
      <c r="CM757" s="279"/>
      <c r="CN757" s="279"/>
      <c r="CO757" s="279"/>
      <c r="CP757" s="279"/>
      <c r="CQ757" s="279"/>
      <c r="CR757" s="279"/>
      <c r="CS757" s="279"/>
      <c r="CT757" s="279"/>
      <c r="CU757" s="279"/>
      <c r="CV757" s="279"/>
      <c r="CW757" s="279"/>
      <c r="CX757" s="279"/>
      <c r="CY757" s="279"/>
      <c r="CZ757" s="279"/>
      <c r="DA757" s="279"/>
      <c r="DB757" s="279"/>
      <c r="DC757" s="279"/>
      <c r="DD757" s="279"/>
      <c r="DE757" s="279"/>
      <c r="DF757" s="279"/>
      <c r="DG757" s="279"/>
      <c r="DH757" s="279"/>
      <c r="DI757" s="279"/>
      <c r="DJ757" s="279"/>
      <c r="DK757" s="279"/>
      <c r="DL757" s="279"/>
      <c r="DM757" s="279"/>
      <c r="DN757" s="279"/>
      <c r="DO757" s="279"/>
      <c r="DP757" s="279"/>
      <c r="DQ757" s="279"/>
      <c r="DR757" s="279"/>
      <c r="DS757" s="279"/>
      <c r="DT757" s="279"/>
      <c r="DU757" s="279"/>
    </row>
    <row r="758" spans="39:125">
      <c r="AM758" s="288">
        <f t="shared" si="44"/>
        <v>0</v>
      </c>
      <c r="AN758" s="203" t="str">
        <f t="shared" si="43"/>
        <v>EMA--</v>
      </c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  <c r="CF758" s="279"/>
      <c r="CG758" s="279"/>
      <c r="CH758" s="279"/>
      <c r="CI758" s="279"/>
      <c r="CJ758" s="279"/>
      <c r="CK758" s="279"/>
      <c r="CL758" s="279"/>
      <c r="CM758" s="279"/>
      <c r="CN758" s="279"/>
      <c r="CO758" s="279"/>
      <c r="CP758" s="279"/>
      <c r="CQ758" s="279"/>
      <c r="CR758" s="279"/>
      <c r="CS758" s="279"/>
      <c r="CT758" s="279"/>
      <c r="CU758" s="279"/>
      <c r="CV758" s="279"/>
      <c r="CW758" s="279"/>
      <c r="CX758" s="279"/>
      <c r="CY758" s="279"/>
      <c r="CZ758" s="279"/>
      <c r="DA758" s="279"/>
      <c r="DB758" s="279"/>
      <c r="DC758" s="279"/>
      <c r="DD758" s="279"/>
      <c r="DE758" s="279"/>
      <c r="DF758" s="279"/>
      <c r="DG758" s="279"/>
      <c r="DH758" s="279"/>
      <c r="DI758" s="279"/>
      <c r="DJ758" s="279"/>
      <c r="DK758" s="279"/>
      <c r="DL758" s="279"/>
      <c r="DM758" s="279"/>
      <c r="DN758" s="279"/>
      <c r="DO758" s="279"/>
      <c r="DP758" s="279"/>
      <c r="DQ758" s="279"/>
      <c r="DR758" s="279"/>
      <c r="DS758" s="279"/>
      <c r="DT758" s="279"/>
      <c r="DU758" s="279"/>
    </row>
    <row r="759" spans="39:125">
      <c r="AM759" s="288">
        <f t="shared" si="44"/>
        <v>0</v>
      </c>
      <c r="AN759" s="203" t="str">
        <f t="shared" si="43"/>
        <v>EMA--</v>
      </c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  <c r="CF759" s="279"/>
      <c r="CG759" s="279"/>
      <c r="CH759" s="279"/>
      <c r="CI759" s="279"/>
      <c r="CJ759" s="279"/>
      <c r="CK759" s="279"/>
      <c r="CL759" s="279"/>
      <c r="CM759" s="279"/>
      <c r="CN759" s="279"/>
      <c r="CO759" s="279"/>
      <c r="CP759" s="279"/>
      <c r="CQ759" s="279"/>
      <c r="CR759" s="279"/>
      <c r="CS759" s="279"/>
      <c r="CT759" s="279"/>
      <c r="CU759" s="279"/>
      <c r="CV759" s="279"/>
      <c r="CW759" s="279"/>
      <c r="CX759" s="279"/>
      <c r="CY759" s="279"/>
      <c r="CZ759" s="279"/>
      <c r="DA759" s="279"/>
      <c r="DB759" s="279"/>
      <c r="DC759" s="279"/>
      <c r="DD759" s="279"/>
      <c r="DE759" s="279"/>
      <c r="DF759" s="279"/>
      <c r="DG759" s="279"/>
      <c r="DH759" s="279"/>
      <c r="DI759" s="279"/>
      <c r="DJ759" s="279"/>
      <c r="DK759" s="279"/>
      <c r="DL759" s="279"/>
      <c r="DM759" s="279"/>
      <c r="DN759" s="279"/>
      <c r="DO759" s="279"/>
      <c r="DP759" s="279"/>
      <c r="DQ759" s="279"/>
      <c r="DR759" s="279"/>
      <c r="DS759" s="279"/>
      <c r="DT759" s="279"/>
      <c r="DU759" s="279"/>
    </row>
    <row r="760" spans="39:125">
      <c r="AM760" s="288">
        <f t="shared" si="44"/>
        <v>0</v>
      </c>
      <c r="AN760" s="203" t="str">
        <f t="shared" si="43"/>
        <v>EMA--</v>
      </c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  <c r="CF760" s="279"/>
      <c r="CG760" s="279"/>
      <c r="CH760" s="279"/>
      <c r="CI760" s="279"/>
      <c r="CJ760" s="279"/>
      <c r="CK760" s="279"/>
      <c r="CL760" s="279"/>
      <c r="CM760" s="279"/>
      <c r="CN760" s="279"/>
      <c r="CO760" s="279"/>
      <c r="CP760" s="279"/>
      <c r="CQ760" s="279"/>
      <c r="CR760" s="279"/>
      <c r="CS760" s="279"/>
      <c r="CT760" s="279"/>
      <c r="CU760" s="279"/>
      <c r="CV760" s="279"/>
      <c r="CW760" s="279"/>
      <c r="CX760" s="279"/>
      <c r="CY760" s="279"/>
      <c r="CZ760" s="279"/>
      <c r="DA760" s="279"/>
      <c r="DB760" s="279"/>
      <c r="DC760" s="279"/>
      <c r="DD760" s="279"/>
      <c r="DE760" s="279"/>
      <c r="DF760" s="279"/>
      <c r="DG760" s="279"/>
      <c r="DH760" s="279"/>
      <c r="DI760" s="279"/>
      <c r="DJ760" s="279"/>
      <c r="DK760" s="279"/>
      <c r="DL760" s="279"/>
      <c r="DM760" s="279"/>
      <c r="DN760" s="279"/>
      <c r="DO760" s="279"/>
      <c r="DP760" s="279"/>
      <c r="DQ760" s="279"/>
      <c r="DR760" s="279"/>
      <c r="DS760" s="279"/>
      <c r="DT760" s="279"/>
      <c r="DU760" s="279"/>
    </row>
    <row r="761" spans="39:125">
      <c r="AM761" s="288">
        <f t="shared" si="44"/>
        <v>0</v>
      </c>
      <c r="AN761" s="203" t="str">
        <f t="shared" ref="AN761:AN824" si="45">$F$4&amp;TEXT("-",1)&amp;F761&amp;TEXT("-",1)&amp;G761</f>
        <v>EMA--</v>
      </c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  <c r="CF761" s="279"/>
      <c r="CG761" s="279"/>
      <c r="CH761" s="279"/>
      <c r="CI761" s="279"/>
      <c r="CJ761" s="279"/>
      <c r="CK761" s="279"/>
      <c r="CL761" s="279"/>
      <c r="CM761" s="279"/>
      <c r="CN761" s="279"/>
      <c r="CO761" s="279"/>
      <c r="CP761" s="279"/>
      <c r="CQ761" s="279"/>
      <c r="CR761" s="279"/>
      <c r="CS761" s="279"/>
      <c r="CT761" s="279"/>
      <c r="CU761" s="279"/>
      <c r="CV761" s="279"/>
      <c r="CW761" s="279"/>
      <c r="CX761" s="279"/>
      <c r="CY761" s="279"/>
      <c r="CZ761" s="279"/>
      <c r="DA761" s="279"/>
      <c r="DB761" s="279"/>
      <c r="DC761" s="279"/>
      <c r="DD761" s="279"/>
      <c r="DE761" s="279"/>
      <c r="DF761" s="279"/>
      <c r="DG761" s="279"/>
      <c r="DH761" s="279"/>
      <c r="DI761" s="279"/>
      <c r="DJ761" s="279"/>
      <c r="DK761" s="279"/>
      <c r="DL761" s="279"/>
      <c r="DM761" s="279"/>
      <c r="DN761" s="279"/>
      <c r="DO761" s="279"/>
      <c r="DP761" s="279"/>
      <c r="DQ761" s="279"/>
      <c r="DR761" s="279"/>
      <c r="DS761" s="279"/>
      <c r="DT761" s="279"/>
      <c r="DU761" s="279"/>
    </row>
    <row r="762" spans="39:125">
      <c r="AM762" s="288">
        <f t="shared" ref="AM762:AM825" si="46">G762</f>
        <v>0</v>
      </c>
      <c r="AN762" s="203" t="str">
        <f t="shared" si="45"/>
        <v>EMA--</v>
      </c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  <c r="CF762" s="279"/>
      <c r="CG762" s="279"/>
      <c r="CH762" s="279"/>
      <c r="CI762" s="279"/>
      <c r="CJ762" s="279"/>
      <c r="CK762" s="279"/>
      <c r="CL762" s="279"/>
      <c r="CM762" s="279"/>
      <c r="CN762" s="279"/>
      <c r="CO762" s="279"/>
      <c r="CP762" s="279"/>
      <c r="CQ762" s="279"/>
      <c r="CR762" s="279"/>
      <c r="CS762" s="279"/>
      <c r="CT762" s="279"/>
      <c r="CU762" s="279"/>
      <c r="CV762" s="279"/>
      <c r="CW762" s="279"/>
      <c r="CX762" s="279"/>
      <c r="CY762" s="279"/>
      <c r="CZ762" s="279"/>
      <c r="DA762" s="279"/>
      <c r="DB762" s="279"/>
      <c r="DC762" s="279"/>
      <c r="DD762" s="279"/>
      <c r="DE762" s="279"/>
      <c r="DF762" s="279"/>
      <c r="DG762" s="279"/>
      <c r="DH762" s="279"/>
      <c r="DI762" s="279"/>
      <c r="DJ762" s="279"/>
      <c r="DK762" s="279"/>
      <c r="DL762" s="279"/>
      <c r="DM762" s="279"/>
      <c r="DN762" s="279"/>
      <c r="DO762" s="279"/>
      <c r="DP762" s="279"/>
      <c r="DQ762" s="279"/>
      <c r="DR762" s="279"/>
      <c r="DS762" s="279"/>
      <c r="DT762" s="279"/>
      <c r="DU762" s="279"/>
    </row>
    <row r="763" spans="39:125">
      <c r="AM763" s="288">
        <f t="shared" si="46"/>
        <v>0</v>
      </c>
      <c r="AN763" s="203" t="str">
        <f t="shared" si="45"/>
        <v>EMA--</v>
      </c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  <c r="CF763" s="279"/>
      <c r="CG763" s="279"/>
      <c r="CH763" s="279"/>
      <c r="CI763" s="279"/>
      <c r="CJ763" s="279"/>
      <c r="CK763" s="279"/>
      <c r="CL763" s="279"/>
      <c r="CM763" s="279"/>
      <c r="CN763" s="279"/>
      <c r="CO763" s="279"/>
      <c r="CP763" s="279"/>
      <c r="CQ763" s="279"/>
      <c r="CR763" s="279"/>
      <c r="CS763" s="279"/>
      <c r="CT763" s="279"/>
      <c r="CU763" s="279"/>
      <c r="CV763" s="279"/>
      <c r="CW763" s="279"/>
      <c r="CX763" s="279"/>
      <c r="CY763" s="279"/>
      <c r="CZ763" s="279"/>
      <c r="DA763" s="279"/>
      <c r="DB763" s="279"/>
      <c r="DC763" s="279"/>
      <c r="DD763" s="279"/>
      <c r="DE763" s="279"/>
      <c r="DF763" s="279"/>
      <c r="DG763" s="279"/>
      <c r="DH763" s="279"/>
      <c r="DI763" s="279"/>
      <c r="DJ763" s="279"/>
      <c r="DK763" s="279"/>
      <c r="DL763" s="279"/>
      <c r="DM763" s="279"/>
      <c r="DN763" s="279"/>
      <c r="DO763" s="279"/>
      <c r="DP763" s="279"/>
      <c r="DQ763" s="279"/>
      <c r="DR763" s="279"/>
      <c r="DS763" s="279"/>
      <c r="DT763" s="279"/>
      <c r="DU763" s="279"/>
    </row>
    <row r="764" spans="39:125">
      <c r="AM764" s="288">
        <f t="shared" si="46"/>
        <v>0</v>
      </c>
      <c r="AN764" s="203" t="str">
        <f t="shared" si="45"/>
        <v>EMA--</v>
      </c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  <c r="CF764" s="279"/>
      <c r="CG764" s="279"/>
      <c r="CH764" s="279"/>
      <c r="CI764" s="279"/>
      <c r="CJ764" s="279"/>
      <c r="CK764" s="279"/>
      <c r="CL764" s="279"/>
      <c r="CM764" s="279"/>
      <c r="CN764" s="279"/>
      <c r="CO764" s="279"/>
      <c r="CP764" s="279"/>
      <c r="CQ764" s="279"/>
      <c r="CR764" s="279"/>
      <c r="CS764" s="279"/>
      <c r="CT764" s="279"/>
      <c r="CU764" s="279"/>
      <c r="CV764" s="279"/>
      <c r="CW764" s="279"/>
      <c r="CX764" s="279"/>
      <c r="CY764" s="279"/>
      <c r="CZ764" s="279"/>
      <c r="DA764" s="279"/>
      <c r="DB764" s="279"/>
      <c r="DC764" s="279"/>
      <c r="DD764" s="279"/>
      <c r="DE764" s="279"/>
      <c r="DF764" s="279"/>
      <c r="DG764" s="279"/>
      <c r="DH764" s="279"/>
      <c r="DI764" s="279"/>
      <c r="DJ764" s="279"/>
      <c r="DK764" s="279"/>
      <c r="DL764" s="279"/>
      <c r="DM764" s="279"/>
      <c r="DN764" s="279"/>
      <c r="DO764" s="279"/>
      <c r="DP764" s="279"/>
      <c r="DQ764" s="279"/>
      <c r="DR764" s="279"/>
      <c r="DS764" s="279"/>
      <c r="DT764" s="279"/>
      <c r="DU764" s="279"/>
    </row>
    <row r="765" spans="39:125">
      <c r="AM765" s="288">
        <f t="shared" si="46"/>
        <v>0</v>
      </c>
      <c r="AN765" s="203" t="str">
        <f t="shared" si="45"/>
        <v>EMA--</v>
      </c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  <c r="CF765" s="279"/>
      <c r="CG765" s="279"/>
      <c r="CH765" s="279"/>
      <c r="CI765" s="279"/>
      <c r="CJ765" s="279"/>
      <c r="CK765" s="279"/>
      <c r="CL765" s="279"/>
      <c r="CM765" s="279"/>
      <c r="CN765" s="279"/>
      <c r="CO765" s="279"/>
      <c r="CP765" s="279"/>
      <c r="CQ765" s="279"/>
      <c r="CR765" s="279"/>
      <c r="CS765" s="279"/>
      <c r="CT765" s="279"/>
      <c r="CU765" s="279"/>
      <c r="CV765" s="279"/>
      <c r="CW765" s="279"/>
      <c r="CX765" s="279"/>
      <c r="CY765" s="279"/>
      <c r="CZ765" s="279"/>
      <c r="DA765" s="279"/>
      <c r="DB765" s="279"/>
      <c r="DC765" s="279"/>
      <c r="DD765" s="279"/>
      <c r="DE765" s="279"/>
      <c r="DF765" s="279"/>
      <c r="DG765" s="279"/>
      <c r="DH765" s="279"/>
      <c r="DI765" s="279"/>
      <c r="DJ765" s="279"/>
      <c r="DK765" s="279"/>
      <c r="DL765" s="279"/>
      <c r="DM765" s="279"/>
      <c r="DN765" s="279"/>
      <c r="DO765" s="279"/>
      <c r="DP765" s="279"/>
      <c r="DQ765" s="279"/>
      <c r="DR765" s="279"/>
      <c r="DS765" s="279"/>
      <c r="DT765" s="279"/>
      <c r="DU765" s="279"/>
    </row>
    <row r="766" spans="39:125">
      <c r="AM766" s="288">
        <f t="shared" si="46"/>
        <v>0</v>
      </c>
      <c r="AN766" s="203" t="str">
        <f t="shared" si="45"/>
        <v>EMA--</v>
      </c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  <c r="CF766" s="279"/>
      <c r="CG766" s="279"/>
      <c r="CH766" s="279"/>
      <c r="CI766" s="279"/>
      <c r="CJ766" s="279"/>
      <c r="CK766" s="279"/>
      <c r="CL766" s="279"/>
      <c r="CM766" s="279"/>
      <c r="CN766" s="279"/>
      <c r="CO766" s="279"/>
      <c r="CP766" s="279"/>
      <c r="CQ766" s="279"/>
      <c r="CR766" s="279"/>
      <c r="CS766" s="279"/>
      <c r="CT766" s="279"/>
      <c r="CU766" s="279"/>
      <c r="CV766" s="279"/>
      <c r="CW766" s="279"/>
      <c r="CX766" s="279"/>
      <c r="CY766" s="279"/>
      <c r="CZ766" s="279"/>
      <c r="DA766" s="279"/>
      <c r="DB766" s="279"/>
      <c r="DC766" s="279"/>
      <c r="DD766" s="279"/>
      <c r="DE766" s="279"/>
      <c r="DF766" s="279"/>
      <c r="DG766" s="279"/>
      <c r="DH766" s="279"/>
      <c r="DI766" s="279"/>
      <c r="DJ766" s="279"/>
      <c r="DK766" s="279"/>
      <c r="DL766" s="279"/>
      <c r="DM766" s="279"/>
      <c r="DN766" s="279"/>
      <c r="DO766" s="279"/>
      <c r="DP766" s="279"/>
      <c r="DQ766" s="279"/>
      <c r="DR766" s="279"/>
      <c r="DS766" s="279"/>
      <c r="DT766" s="279"/>
      <c r="DU766" s="279"/>
    </row>
    <row r="767" spans="39:125">
      <c r="AM767" s="288">
        <f t="shared" si="46"/>
        <v>0</v>
      </c>
      <c r="AN767" s="203" t="str">
        <f t="shared" si="45"/>
        <v>EMA--</v>
      </c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  <c r="CF767" s="279"/>
      <c r="CG767" s="279"/>
      <c r="CH767" s="279"/>
      <c r="CI767" s="279"/>
      <c r="CJ767" s="279"/>
      <c r="CK767" s="279"/>
      <c r="CL767" s="279"/>
      <c r="CM767" s="279"/>
      <c r="CN767" s="279"/>
      <c r="CO767" s="279"/>
      <c r="CP767" s="279"/>
      <c r="CQ767" s="279"/>
      <c r="CR767" s="279"/>
      <c r="CS767" s="279"/>
      <c r="CT767" s="279"/>
      <c r="CU767" s="279"/>
      <c r="CV767" s="279"/>
      <c r="CW767" s="279"/>
      <c r="CX767" s="279"/>
      <c r="CY767" s="279"/>
      <c r="CZ767" s="279"/>
      <c r="DA767" s="279"/>
      <c r="DB767" s="279"/>
      <c r="DC767" s="279"/>
      <c r="DD767" s="279"/>
      <c r="DE767" s="279"/>
      <c r="DF767" s="279"/>
      <c r="DG767" s="279"/>
      <c r="DH767" s="279"/>
      <c r="DI767" s="279"/>
      <c r="DJ767" s="279"/>
      <c r="DK767" s="279"/>
      <c r="DL767" s="279"/>
      <c r="DM767" s="279"/>
      <c r="DN767" s="279"/>
      <c r="DO767" s="279"/>
      <c r="DP767" s="279"/>
      <c r="DQ767" s="279"/>
      <c r="DR767" s="279"/>
      <c r="DS767" s="279"/>
      <c r="DT767" s="279"/>
      <c r="DU767" s="279"/>
    </row>
    <row r="768" spans="39:125">
      <c r="AM768" s="288">
        <f t="shared" si="46"/>
        <v>0</v>
      </c>
      <c r="AN768" s="203" t="str">
        <f t="shared" si="45"/>
        <v>EMA--</v>
      </c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  <c r="CF768" s="279"/>
      <c r="CG768" s="279"/>
      <c r="CH768" s="279"/>
      <c r="CI768" s="279"/>
      <c r="CJ768" s="279"/>
      <c r="CK768" s="279"/>
      <c r="CL768" s="279"/>
      <c r="CM768" s="279"/>
      <c r="CN768" s="279"/>
      <c r="CO768" s="279"/>
      <c r="CP768" s="279"/>
      <c r="CQ768" s="279"/>
      <c r="CR768" s="279"/>
      <c r="CS768" s="279"/>
      <c r="CT768" s="279"/>
      <c r="CU768" s="279"/>
      <c r="CV768" s="279"/>
      <c r="CW768" s="279"/>
      <c r="CX768" s="279"/>
      <c r="CY768" s="279"/>
      <c r="CZ768" s="279"/>
      <c r="DA768" s="279"/>
      <c r="DB768" s="279"/>
      <c r="DC768" s="279"/>
      <c r="DD768" s="279"/>
      <c r="DE768" s="279"/>
      <c r="DF768" s="279"/>
      <c r="DG768" s="279"/>
      <c r="DH768" s="279"/>
      <c r="DI768" s="279"/>
      <c r="DJ768" s="279"/>
      <c r="DK768" s="279"/>
      <c r="DL768" s="279"/>
      <c r="DM768" s="279"/>
      <c r="DN768" s="279"/>
      <c r="DO768" s="279"/>
      <c r="DP768" s="279"/>
      <c r="DQ768" s="279"/>
      <c r="DR768" s="279"/>
      <c r="DS768" s="279"/>
      <c r="DT768" s="279"/>
      <c r="DU768" s="279"/>
    </row>
    <row r="769" spans="39:125">
      <c r="AM769" s="288">
        <f t="shared" si="46"/>
        <v>0</v>
      </c>
      <c r="AN769" s="203" t="str">
        <f t="shared" si="45"/>
        <v>EMA--</v>
      </c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  <c r="CF769" s="279"/>
      <c r="CG769" s="279"/>
      <c r="CH769" s="279"/>
      <c r="CI769" s="279"/>
      <c r="CJ769" s="279"/>
      <c r="CK769" s="279"/>
      <c r="CL769" s="279"/>
      <c r="CM769" s="279"/>
      <c r="CN769" s="279"/>
      <c r="CO769" s="279"/>
      <c r="CP769" s="279"/>
      <c r="CQ769" s="279"/>
      <c r="CR769" s="279"/>
      <c r="CS769" s="279"/>
      <c r="CT769" s="279"/>
      <c r="CU769" s="279"/>
      <c r="CV769" s="279"/>
      <c r="CW769" s="279"/>
      <c r="CX769" s="279"/>
      <c r="CY769" s="279"/>
      <c r="CZ769" s="279"/>
      <c r="DA769" s="279"/>
      <c r="DB769" s="279"/>
      <c r="DC769" s="279"/>
      <c r="DD769" s="279"/>
      <c r="DE769" s="279"/>
      <c r="DF769" s="279"/>
      <c r="DG769" s="279"/>
      <c r="DH769" s="279"/>
      <c r="DI769" s="279"/>
      <c r="DJ769" s="279"/>
      <c r="DK769" s="279"/>
      <c r="DL769" s="279"/>
      <c r="DM769" s="279"/>
      <c r="DN769" s="279"/>
      <c r="DO769" s="279"/>
      <c r="DP769" s="279"/>
      <c r="DQ769" s="279"/>
      <c r="DR769" s="279"/>
      <c r="DS769" s="279"/>
      <c r="DT769" s="279"/>
      <c r="DU769" s="279"/>
    </row>
    <row r="770" spans="39:125">
      <c r="AM770" s="288">
        <f t="shared" si="46"/>
        <v>0</v>
      </c>
      <c r="AN770" s="203" t="str">
        <f t="shared" si="45"/>
        <v>EMA--</v>
      </c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  <c r="CF770" s="279"/>
      <c r="CG770" s="279"/>
      <c r="CH770" s="279"/>
      <c r="CI770" s="279"/>
      <c r="CJ770" s="279"/>
      <c r="CK770" s="279"/>
      <c r="CL770" s="279"/>
      <c r="CM770" s="279"/>
      <c r="CN770" s="279"/>
      <c r="CO770" s="279"/>
      <c r="CP770" s="279"/>
      <c r="CQ770" s="279"/>
      <c r="CR770" s="279"/>
      <c r="CS770" s="279"/>
      <c r="CT770" s="279"/>
      <c r="CU770" s="279"/>
      <c r="CV770" s="279"/>
      <c r="CW770" s="279"/>
      <c r="CX770" s="279"/>
      <c r="CY770" s="279"/>
      <c r="CZ770" s="279"/>
      <c r="DA770" s="279"/>
      <c r="DB770" s="279"/>
      <c r="DC770" s="279"/>
      <c r="DD770" s="279"/>
      <c r="DE770" s="279"/>
      <c r="DF770" s="279"/>
      <c r="DG770" s="279"/>
      <c r="DH770" s="279"/>
      <c r="DI770" s="279"/>
      <c r="DJ770" s="279"/>
      <c r="DK770" s="279"/>
      <c r="DL770" s="279"/>
      <c r="DM770" s="279"/>
      <c r="DN770" s="279"/>
      <c r="DO770" s="279"/>
      <c r="DP770" s="279"/>
      <c r="DQ770" s="279"/>
      <c r="DR770" s="279"/>
      <c r="DS770" s="279"/>
      <c r="DT770" s="279"/>
      <c r="DU770" s="279"/>
    </row>
    <row r="771" spans="39:125">
      <c r="AM771" s="288">
        <f t="shared" si="46"/>
        <v>0</v>
      </c>
      <c r="AN771" s="203" t="str">
        <f t="shared" si="45"/>
        <v>EMA--</v>
      </c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  <c r="CF771" s="279"/>
      <c r="CG771" s="279"/>
      <c r="CH771" s="279"/>
      <c r="CI771" s="279"/>
      <c r="CJ771" s="279"/>
      <c r="CK771" s="279"/>
      <c r="CL771" s="279"/>
      <c r="CM771" s="279"/>
      <c r="CN771" s="279"/>
      <c r="CO771" s="279"/>
      <c r="CP771" s="279"/>
      <c r="CQ771" s="279"/>
      <c r="CR771" s="279"/>
      <c r="CS771" s="279"/>
      <c r="CT771" s="279"/>
      <c r="CU771" s="279"/>
      <c r="CV771" s="279"/>
      <c r="CW771" s="279"/>
      <c r="CX771" s="279"/>
      <c r="CY771" s="279"/>
      <c r="CZ771" s="279"/>
      <c r="DA771" s="279"/>
      <c r="DB771" s="279"/>
      <c r="DC771" s="279"/>
      <c r="DD771" s="279"/>
      <c r="DE771" s="279"/>
      <c r="DF771" s="279"/>
      <c r="DG771" s="279"/>
      <c r="DH771" s="279"/>
      <c r="DI771" s="279"/>
      <c r="DJ771" s="279"/>
      <c r="DK771" s="279"/>
      <c r="DL771" s="279"/>
      <c r="DM771" s="279"/>
      <c r="DN771" s="279"/>
      <c r="DO771" s="279"/>
      <c r="DP771" s="279"/>
      <c r="DQ771" s="279"/>
      <c r="DR771" s="279"/>
      <c r="DS771" s="279"/>
      <c r="DT771" s="279"/>
      <c r="DU771" s="279"/>
    </row>
    <row r="772" spans="39:125">
      <c r="AM772" s="288">
        <f t="shared" si="46"/>
        <v>0</v>
      </c>
      <c r="AN772" s="203" t="str">
        <f t="shared" si="45"/>
        <v>EMA--</v>
      </c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  <c r="CF772" s="279"/>
      <c r="CG772" s="279"/>
      <c r="CH772" s="279"/>
      <c r="CI772" s="279"/>
      <c r="CJ772" s="279"/>
      <c r="CK772" s="279"/>
      <c r="CL772" s="279"/>
      <c r="CM772" s="279"/>
      <c r="CN772" s="279"/>
      <c r="CO772" s="279"/>
      <c r="CP772" s="279"/>
      <c r="CQ772" s="279"/>
      <c r="CR772" s="279"/>
      <c r="CS772" s="279"/>
      <c r="CT772" s="279"/>
      <c r="CU772" s="279"/>
      <c r="CV772" s="279"/>
      <c r="CW772" s="279"/>
      <c r="CX772" s="279"/>
      <c r="CY772" s="279"/>
      <c r="CZ772" s="279"/>
      <c r="DA772" s="279"/>
      <c r="DB772" s="279"/>
      <c r="DC772" s="279"/>
      <c r="DD772" s="279"/>
      <c r="DE772" s="279"/>
      <c r="DF772" s="279"/>
      <c r="DG772" s="279"/>
      <c r="DH772" s="279"/>
      <c r="DI772" s="279"/>
      <c r="DJ772" s="279"/>
      <c r="DK772" s="279"/>
      <c r="DL772" s="279"/>
      <c r="DM772" s="279"/>
      <c r="DN772" s="279"/>
      <c r="DO772" s="279"/>
      <c r="DP772" s="279"/>
      <c r="DQ772" s="279"/>
      <c r="DR772" s="279"/>
      <c r="DS772" s="279"/>
      <c r="DT772" s="279"/>
      <c r="DU772" s="279"/>
    </row>
    <row r="773" spans="39:125">
      <c r="AM773" s="288">
        <f t="shared" si="46"/>
        <v>0</v>
      </c>
      <c r="AN773" s="203" t="str">
        <f t="shared" si="45"/>
        <v>EMA--</v>
      </c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  <c r="CF773" s="279"/>
      <c r="CG773" s="279"/>
      <c r="CH773" s="279"/>
      <c r="CI773" s="279"/>
      <c r="CJ773" s="279"/>
      <c r="CK773" s="279"/>
      <c r="CL773" s="279"/>
      <c r="CM773" s="279"/>
      <c r="CN773" s="279"/>
      <c r="CO773" s="279"/>
      <c r="CP773" s="279"/>
      <c r="CQ773" s="279"/>
      <c r="CR773" s="279"/>
      <c r="CS773" s="279"/>
      <c r="CT773" s="279"/>
      <c r="CU773" s="279"/>
      <c r="CV773" s="279"/>
      <c r="CW773" s="279"/>
      <c r="CX773" s="279"/>
      <c r="CY773" s="279"/>
      <c r="CZ773" s="279"/>
      <c r="DA773" s="279"/>
      <c r="DB773" s="279"/>
      <c r="DC773" s="279"/>
      <c r="DD773" s="279"/>
      <c r="DE773" s="279"/>
      <c r="DF773" s="279"/>
      <c r="DG773" s="279"/>
      <c r="DH773" s="279"/>
      <c r="DI773" s="279"/>
      <c r="DJ773" s="279"/>
      <c r="DK773" s="279"/>
      <c r="DL773" s="279"/>
      <c r="DM773" s="279"/>
      <c r="DN773" s="279"/>
      <c r="DO773" s="279"/>
      <c r="DP773" s="279"/>
      <c r="DQ773" s="279"/>
      <c r="DR773" s="279"/>
      <c r="DS773" s="279"/>
      <c r="DT773" s="279"/>
      <c r="DU773" s="279"/>
    </row>
    <row r="774" spans="39:125">
      <c r="AM774" s="288">
        <f t="shared" si="46"/>
        <v>0</v>
      </c>
      <c r="AN774" s="203" t="str">
        <f t="shared" si="45"/>
        <v>EMA--</v>
      </c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  <c r="CF774" s="279"/>
      <c r="CG774" s="279"/>
      <c r="CH774" s="279"/>
      <c r="CI774" s="279"/>
      <c r="CJ774" s="279"/>
      <c r="CK774" s="279"/>
      <c r="CL774" s="279"/>
      <c r="CM774" s="279"/>
      <c r="CN774" s="279"/>
      <c r="CO774" s="279"/>
      <c r="CP774" s="279"/>
      <c r="CQ774" s="279"/>
      <c r="CR774" s="279"/>
      <c r="CS774" s="279"/>
      <c r="CT774" s="279"/>
      <c r="CU774" s="279"/>
      <c r="CV774" s="279"/>
      <c r="CW774" s="279"/>
      <c r="CX774" s="279"/>
      <c r="CY774" s="279"/>
      <c r="CZ774" s="279"/>
      <c r="DA774" s="279"/>
      <c r="DB774" s="279"/>
      <c r="DC774" s="279"/>
      <c r="DD774" s="279"/>
      <c r="DE774" s="279"/>
      <c r="DF774" s="279"/>
      <c r="DG774" s="279"/>
      <c r="DH774" s="279"/>
      <c r="DI774" s="279"/>
      <c r="DJ774" s="279"/>
      <c r="DK774" s="279"/>
      <c r="DL774" s="279"/>
      <c r="DM774" s="279"/>
      <c r="DN774" s="279"/>
      <c r="DO774" s="279"/>
      <c r="DP774" s="279"/>
      <c r="DQ774" s="279"/>
      <c r="DR774" s="279"/>
      <c r="DS774" s="279"/>
      <c r="DT774" s="279"/>
      <c r="DU774" s="279"/>
    </row>
    <row r="775" spans="39:125">
      <c r="AM775" s="288">
        <f t="shared" si="46"/>
        <v>0</v>
      </c>
      <c r="AN775" s="203" t="str">
        <f t="shared" si="45"/>
        <v>EMA--</v>
      </c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  <c r="CF775" s="279"/>
      <c r="CG775" s="279"/>
      <c r="CH775" s="279"/>
      <c r="CI775" s="279"/>
      <c r="CJ775" s="279"/>
      <c r="CK775" s="279"/>
      <c r="CL775" s="279"/>
      <c r="CM775" s="279"/>
      <c r="CN775" s="279"/>
      <c r="CO775" s="279"/>
      <c r="CP775" s="279"/>
      <c r="CQ775" s="279"/>
      <c r="CR775" s="279"/>
      <c r="CS775" s="279"/>
      <c r="CT775" s="279"/>
      <c r="CU775" s="279"/>
      <c r="CV775" s="279"/>
      <c r="CW775" s="279"/>
      <c r="CX775" s="279"/>
      <c r="CY775" s="279"/>
      <c r="CZ775" s="279"/>
      <c r="DA775" s="279"/>
      <c r="DB775" s="279"/>
      <c r="DC775" s="279"/>
      <c r="DD775" s="279"/>
      <c r="DE775" s="279"/>
      <c r="DF775" s="279"/>
      <c r="DG775" s="279"/>
      <c r="DH775" s="279"/>
      <c r="DI775" s="279"/>
      <c r="DJ775" s="279"/>
      <c r="DK775" s="279"/>
      <c r="DL775" s="279"/>
      <c r="DM775" s="279"/>
      <c r="DN775" s="279"/>
      <c r="DO775" s="279"/>
      <c r="DP775" s="279"/>
      <c r="DQ775" s="279"/>
      <c r="DR775" s="279"/>
      <c r="DS775" s="279"/>
      <c r="DT775" s="279"/>
      <c r="DU775" s="279"/>
    </row>
    <row r="776" spans="39:125">
      <c r="AM776" s="288">
        <f t="shared" si="46"/>
        <v>0</v>
      </c>
      <c r="AN776" s="203" t="str">
        <f t="shared" si="45"/>
        <v>EMA--</v>
      </c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  <c r="CF776" s="279"/>
      <c r="CG776" s="279"/>
      <c r="CH776" s="279"/>
      <c r="CI776" s="279"/>
      <c r="CJ776" s="279"/>
      <c r="CK776" s="279"/>
      <c r="CL776" s="279"/>
      <c r="CM776" s="279"/>
      <c r="CN776" s="279"/>
      <c r="CO776" s="279"/>
      <c r="CP776" s="279"/>
      <c r="CQ776" s="279"/>
      <c r="CR776" s="279"/>
      <c r="CS776" s="279"/>
      <c r="CT776" s="279"/>
      <c r="CU776" s="279"/>
      <c r="CV776" s="279"/>
      <c r="CW776" s="279"/>
      <c r="CX776" s="279"/>
      <c r="CY776" s="279"/>
      <c r="CZ776" s="279"/>
      <c r="DA776" s="279"/>
      <c r="DB776" s="279"/>
      <c r="DC776" s="279"/>
      <c r="DD776" s="279"/>
      <c r="DE776" s="279"/>
      <c r="DF776" s="279"/>
      <c r="DG776" s="279"/>
      <c r="DH776" s="279"/>
      <c r="DI776" s="279"/>
      <c r="DJ776" s="279"/>
      <c r="DK776" s="279"/>
      <c r="DL776" s="279"/>
      <c r="DM776" s="279"/>
      <c r="DN776" s="279"/>
      <c r="DO776" s="279"/>
      <c r="DP776" s="279"/>
      <c r="DQ776" s="279"/>
      <c r="DR776" s="279"/>
      <c r="DS776" s="279"/>
      <c r="DT776" s="279"/>
      <c r="DU776" s="279"/>
    </row>
    <row r="777" spans="39:125">
      <c r="AM777" s="288">
        <f t="shared" si="46"/>
        <v>0</v>
      </c>
      <c r="AN777" s="203" t="str">
        <f t="shared" si="45"/>
        <v>EMA--</v>
      </c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  <c r="CF777" s="279"/>
      <c r="CG777" s="279"/>
      <c r="CH777" s="279"/>
      <c r="CI777" s="279"/>
      <c r="CJ777" s="279"/>
      <c r="CK777" s="279"/>
      <c r="CL777" s="279"/>
      <c r="CM777" s="279"/>
      <c r="CN777" s="279"/>
      <c r="CO777" s="279"/>
      <c r="CP777" s="279"/>
      <c r="CQ777" s="279"/>
      <c r="CR777" s="279"/>
      <c r="CS777" s="279"/>
      <c r="CT777" s="279"/>
      <c r="CU777" s="279"/>
      <c r="CV777" s="279"/>
      <c r="CW777" s="279"/>
      <c r="CX777" s="279"/>
      <c r="CY777" s="279"/>
      <c r="CZ777" s="279"/>
      <c r="DA777" s="279"/>
      <c r="DB777" s="279"/>
      <c r="DC777" s="279"/>
      <c r="DD777" s="279"/>
      <c r="DE777" s="279"/>
      <c r="DF777" s="279"/>
      <c r="DG777" s="279"/>
      <c r="DH777" s="279"/>
      <c r="DI777" s="279"/>
      <c r="DJ777" s="279"/>
      <c r="DK777" s="279"/>
      <c r="DL777" s="279"/>
      <c r="DM777" s="279"/>
      <c r="DN777" s="279"/>
      <c r="DO777" s="279"/>
      <c r="DP777" s="279"/>
      <c r="DQ777" s="279"/>
      <c r="DR777" s="279"/>
      <c r="DS777" s="279"/>
      <c r="DT777" s="279"/>
      <c r="DU777" s="279"/>
    </row>
    <row r="778" spans="39:125">
      <c r="AM778" s="288">
        <f t="shared" si="46"/>
        <v>0</v>
      </c>
      <c r="AN778" s="203" t="str">
        <f t="shared" si="45"/>
        <v>EMA--</v>
      </c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  <c r="CF778" s="279"/>
      <c r="CG778" s="279"/>
      <c r="CH778" s="279"/>
      <c r="CI778" s="279"/>
      <c r="CJ778" s="279"/>
      <c r="CK778" s="279"/>
      <c r="CL778" s="279"/>
      <c r="CM778" s="279"/>
      <c r="CN778" s="279"/>
      <c r="CO778" s="279"/>
      <c r="CP778" s="279"/>
      <c r="CQ778" s="279"/>
      <c r="CR778" s="279"/>
      <c r="CS778" s="279"/>
      <c r="CT778" s="279"/>
      <c r="CU778" s="279"/>
      <c r="CV778" s="279"/>
      <c r="CW778" s="279"/>
      <c r="CX778" s="279"/>
      <c r="CY778" s="279"/>
      <c r="CZ778" s="279"/>
      <c r="DA778" s="279"/>
      <c r="DB778" s="279"/>
      <c r="DC778" s="279"/>
      <c r="DD778" s="279"/>
      <c r="DE778" s="279"/>
      <c r="DF778" s="279"/>
      <c r="DG778" s="279"/>
      <c r="DH778" s="279"/>
      <c r="DI778" s="279"/>
      <c r="DJ778" s="279"/>
      <c r="DK778" s="279"/>
      <c r="DL778" s="279"/>
      <c r="DM778" s="279"/>
      <c r="DN778" s="279"/>
      <c r="DO778" s="279"/>
      <c r="DP778" s="279"/>
      <c r="DQ778" s="279"/>
      <c r="DR778" s="279"/>
      <c r="DS778" s="279"/>
      <c r="DT778" s="279"/>
      <c r="DU778" s="279"/>
    </row>
    <row r="779" spans="39:125">
      <c r="AM779" s="288">
        <f t="shared" si="46"/>
        <v>0</v>
      </c>
      <c r="AN779" s="203" t="str">
        <f t="shared" si="45"/>
        <v>EMA--</v>
      </c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  <c r="CF779" s="279"/>
      <c r="CG779" s="279"/>
      <c r="CH779" s="279"/>
      <c r="CI779" s="279"/>
      <c r="CJ779" s="279"/>
      <c r="CK779" s="279"/>
      <c r="CL779" s="279"/>
      <c r="CM779" s="279"/>
      <c r="CN779" s="279"/>
      <c r="CO779" s="279"/>
      <c r="CP779" s="279"/>
      <c r="CQ779" s="279"/>
      <c r="CR779" s="279"/>
      <c r="CS779" s="279"/>
      <c r="CT779" s="279"/>
      <c r="CU779" s="279"/>
      <c r="CV779" s="279"/>
      <c r="CW779" s="279"/>
      <c r="CX779" s="279"/>
      <c r="CY779" s="279"/>
      <c r="CZ779" s="279"/>
      <c r="DA779" s="279"/>
      <c r="DB779" s="279"/>
      <c r="DC779" s="279"/>
      <c r="DD779" s="279"/>
      <c r="DE779" s="279"/>
      <c r="DF779" s="279"/>
      <c r="DG779" s="279"/>
      <c r="DH779" s="279"/>
      <c r="DI779" s="279"/>
      <c r="DJ779" s="279"/>
      <c r="DK779" s="279"/>
      <c r="DL779" s="279"/>
      <c r="DM779" s="279"/>
      <c r="DN779" s="279"/>
      <c r="DO779" s="279"/>
      <c r="DP779" s="279"/>
      <c r="DQ779" s="279"/>
      <c r="DR779" s="279"/>
      <c r="DS779" s="279"/>
      <c r="DT779" s="279"/>
      <c r="DU779" s="279"/>
    </row>
    <row r="780" spans="39:125">
      <c r="AM780" s="288">
        <f t="shared" si="46"/>
        <v>0</v>
      </c>
      <c r="AN780" s="203" t="str">
        <f t="shared" si="45"/>
        <v>EMA--</v>
      </c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  <c r="CF780" s="279"/>
      <c r="CG780" s="279"/>
      <c r="CH780" s="279"/>
      <c r="CI780" s="279"/>
      <c r="CJ780" s="279"/>
      <c r="CK780" s="279"/>
      <c r="CL780" s="279"/>
      <c r="CM780" s="279"/>
      <c r="CN780" s="279"/>
      <c r="CO780" s="279"/>
      <c r="CP780" s="279"/>
      <c r="CQ780" s="279"/>
      <c r="CR780" s="279"/>
      <c r="CS780" s="279"/>
      <c r="CT780" s="279"/>
      <c r="CU780" s="279"/>
      <c r="CV780" s="279"/>
      <c r="CW780" s="279"/>
      <c r="CX780" s="279"/>
      <c r="CY780" s="279"/>
      <c r="CZ780" s="279"/>
      <c r="DA780" s="279"/>
      <c r="DB780" s="279"/>
      <c r="DC780" s="279"/>
      <c r="DD780" s="279"/>
      <c r="DE780" s="279"/>
      <c r="DF780" s="279"/>
      <c r="DG780" s="279"/>
      <c r="DH780" s="279"/>
      <c r="DI780" s="279"/>
      <c r="DJ780" s="279"/>
      <c r="DK780" s="279"/>
      <c r="DL780" s="279"/>
      <c r="DM780" s="279"/>
      <c r="DN780" s="279"/>
      <c r="DO780" s="279"/>
      <c r="DP780" s="279"/>
      <c r="DQ780" s="279"/>
      <c r="DR780" s="279"/>
      <c r="DS780" s="279"/>
      <c r="DT780" s="279"/>
      <c r="DU780" s="279"/>
    </row>
    <row r="781" spans="39:125">
      <c r="AM781" s="288">
        <f t="shared" si="46"/>
        <v>0</v>
      </c>
      <c r="AN781" s="203" t="str">
        <f t="shared" si="45"/>
        <v>EMA--</v>
      </c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  <c r="CF781" s="279"/>
      <c r="CG781" s="279"/>
      <c r="CH781" s="279"/>
      <c r="CI781" s="279"/>
      <c r="CJ781" s="279"/>
      <c r="CK781" s="279"/>
      <c r="CL781" s="279"/>
      <c r="CM781" s="279"/>
      <c r="CN781" s="279"/>
      <c r="CO781" s="279"/>
      <c r="CP781" s="279"/>
      <c r="CQ781" s="279"/>
      <c r="CR781" s="279"/>
      <c r="CS781" s="279"/>
      <c r="CT781" s="279"/>
      <c r="CU781" s="279"/>
      <c r="CV781" s="279"/>
      <c r="CW781" s="279"/>
      <c r="CX781" s="279"/>
      <c r="CY781" s="279"/>
      <c r="CZ781" s="279"/>
      <c r="DA781" s="279"/>
      <c r="DB781" s="279"/>
      <c r="DC781" s="279"/>
      <c r="DD781" s="279"/>
      <c r="DE781" s="279"/>
      <c r="DF781" s="279"/>
      <c r="DG781" s="279"/>
      <c r="DH781" s="279"/>
      <c r="DI781" s="279"/>
      <c r="DJ781" s="279"/>
      <c r="DK781" s="279"/>
      <c r="DL781" s="279"/>
      <c r="DM781" s="279"/>
      <c r="DN781" s="279"/>
      <c r="DO781" s="279"/>
      <c r="DP781" s="279"/>
      <c r="DQ781" s="279"/>
      <c r="DR781" s="279"/>
      <c r="DS781" s="279"/>
      <c r="DT781" s="279"/>
      <c r="DU781" s="279"/>
    </row>
    <row r="782" spans="39:125">
      <c r="AM782" s="288">
        <f t="shared" si="46"/>
        <v>0</v>
      </c>
      <c r="AN782" s="203" t="str">
        <f t="shared" si="45"/>
        <v>EMA--</v>
      </c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  <c r="CF782" s="279"/>
      <c r="CG782" s="279"/>
      <c r="CH782" s="279"/>
      <c r="CI782" s="279"/>
      <c r="CJ782" s="279"/>
      <c r="CK782" s="279"/>
      <c r="CL782" s="279"/>
      <c r="CM782" s="279"/>
      <c r="CN782" s="279"/>
      <c r="CO782" s="279"/>
      <c r="CP782" s="279"/>
      <c r="CQ782" s="279"/>
      <c r="CR782" s="279"/>
      <c r="CS782" s="279"/>
      <c r="CT782" s="279"/>
      <c r="CU782" s="279"/>
      <c r="CV782" s="279"/>
      <c r="CW782" s="279"/>
      <c r="CX782" s="279"/>
      <c r="CY782" s="279"/>
      <c r="CZ782" s="279"/>
      <c r="DA782" s="279"/>
      <c r="DB782" s="279"/>
      <c r="DC782" s="279"/>
      <c r="DD782" s="279"/>
      <c r="DE782" s="279"/>
      <c r="DF782" s="279"/>
      <c r="DG782" s="279"/>
      <c r="DH782" s="279"/>
      <c r="DI782" s="279"/>
      <c r="DJ782" s="279"/>
      <c r="DK782" s="279"/>
      <c r="DL782" s="279"/>
      <c r="DM782" s="279"/>
      <c r="DN782" s="279"/>
      <c r="DO782" s="279"/>
      <c r="DP782" s="279"/>
      <c r="DQ782" s="279"/>
      <c r="DR782" s="279"/>
      <c r="DS782" s="279"/>
      <c r="DT782" s="279"/>
      <c r="DU782" s="279"/>
    </row>
    <row r="783" spans="39:125">
      <c r="AM783" s="288">
        <f t="shared" si="46"/>
        <v>0</v>
      </c>
      <c r="AN783" s="203" t="str">
        <f t="shared" si="45"/>
        <v>EMA--</v>
      </c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  <c r="CF783" s="279"/>
      <c r="CG783" s="279"/>
      <c r="CH783" s="279"/>
      <c r="CI783" s="279"/>
      <c r="CJ783" s="279"/>
      <c r="CK783" s="279"/>
      <c r="CL783" s="279"/>
      <c r="CM783" s="279"/>
      <c r="CN783" s="279"/>
      <c r="CO783" s="279"/>
      <c r="CP783" s="279"/>
      <c r="CQ783" s="279"/>
      <c r="CR783" s="279"/>
      <c r="CS783" s="279"/>
      <c r="CT783" s="279"/>
      <c r="CU783" s="279"/>
      <c r="CV783" s="279"/>
      <c r="CW783" s="279"/>
      <c r="CX783" s="279"/>
      <c r="CY783" s="279"/>
      <c r="CZ783" s="279"/>
      <c r="DA783" s="279"/>
      <c r="DB783" s="279"/>
      <c r="DC783" s="279"/>
      <c r="DD783" s="279"/>
      <c r="DE783" s="279"/>
      <c r="DF783" s="279"/>
      <c r="DG783" s="279"/>
      <c r="DH783" s="279"/>
      <c r="DI783" s="279"/>
      <c r="DJ783" s="279"/>
      <c r="DK783" s="279"/>
      <c r="DL783" s="279"/>
      <c r="DM783" s="279"/>
      <c r="DN783" s="279"/>
      <c r="DO783" s="279"/>
      <c r="DP783" s="279"/>
      <c r="DQ783" s="279"/>
      <c r="DR783" s="279"/>
      <c r="DS783" s="279"/>
      <c r="DT783" s="279"/>
      <c r="DU783" s="279"/>
    </row>
    <row r="784" spans="39:125">
      <c r="AM784" s="288">
        <f t="shared" si="46"/>
        <v>0</v>
      </c>
      <c r="AN784" s="203" t="str">
        <f t="shared" si="45"/>
        <v>EMA--</v>
      </c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  <c r="CF784" s="279"/>
      <c r="CG784" s="279"/>
      <c r="CH784" s="279"/>
      <c r="CI784" s="279"/>
      <c r="CJ784" s="279"/>
      <c r="CK784" s="279"/>
      <c r="CL784" s="279"/>
      <c r="CM784" s="279"/>
      <c r="CN784" s="279"/>
      <c r="CO784" s="279"/>
      <c r="CP784" s="279"/>
      <c r="CQ784" s="279"/>
      <c r="CR784" s="279"/>
      <c r="CS784" s="279"/>
      <c r="CT784" s="279"/>
      <c r="CU784" s="279"/>
      <c r="CV784" s="279"/>
      <c r="CW784" s="279"/>
      <c r="CX784" s="279"/>
      <c r="CY784" s="279"/>
      <c r="CZ784" s="279"/>
      <c r="DA784" s="279"/>
      <c r="DB784" s="279"/>
      <c r="DC784" s="279"/>
      <c r="DD784" s="279"/>
      <c r="DE784" s="279"/>
      <c r="DF784" s="279"/>
      <c r="DG784" s="279"/>
      <c r="DH784" s="279"/>
      <c r="DI784" s="279"/>
      <c r="DJ784" s="279"/>
      <c r="DK784" s="279"/>
      <c r="DL784" s="279"/>
      <c r="DM784" s="279"/>
      <c r="DN784" s="279"/>
      <c r="DO784" s="279"/>
      <c r="DP784" s="279"/>
      <c r="DQ784" s="279"/>
      <c r="DR784" s="279"/>
      <c r="DS784" s="279"/>
      <c r="DT784" s="279"/>
      <c r="DU784" s="279"/>
    </row>
    <row r="785" spans="39:125">
      <c r="AM785" s="288">
        <f t="shared" si="46"/>
        <v>0</v>
      </c>
      <c r="AN785" s="203" t="str">
        <f t="shared" si="45"/>
        <v>EMA--</v>
      </c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  <c r="CF785" s="279"/>
      <c r="CG785" s="279"/>
      <c r="CH785" s="279"/>
      <c r="CI785" s="279"/>
      <c r="CJ785" s="279"/>
      <c r="CK785" s="279"/>
      <c r="CL785" s="279"/>
      <c r="CM785" s="279"/>
      <c r="CN785" s="279"/>
      <c r="CO785" s="279"/>
      <c r="CP785" s="279"/>
      <c r="CQ785" s="279"/>
      <c r="CR785" s="279"/>
      <c r="CS785" s="279"/>
      <c r="CT785" s="279"/>
      <c r="CU785" s="279"/>
      <c r="CV785" s="279"/>
      <c r="CW785" s="279"/>
      <c r="CX785" s="279"/>
      <c r="CY785" s="279"/>
      <c r="CZ785" s="279"/>
      <c r="DA785" s="279"/>
      <c r="DB785" s="279"/>
      <c r="DC785" s="279"/>
      <c r="DD785" s="279"/>
      <c r="DE785" s="279"/>
      <c r="DF785" s="279"/>
      <c r="DG785" s="279"/>
      <c r="DH785" s="279"/>
      <c r="DI785" s="279"/>
      <c r="DJ785" s="279"/>
      <c r="DK785" s="279"/>
      <c r="DL785" s="279"/>
      <c r="DM785" s="279"/>
      <c r="DN785" s="279"/>
      <c r="DO785" s="279"/>
      <c r="DP785" s="279"/>
      <c r="DQ785" s="279"/>
      <c r="DR785" s="279"/>
      <c r="DS785" s="279"/>
      <c r="DT785" s="279"/>
      <c r="DU785" s="279"/>
    </row>
    <row r="786" spans="39:125">
      <c r="AM786" s="288">
        <f t="shared" si="46"/>
        <v>0</v>
      </c>
      <c r="AN786" s="203" t="str">
        <f t="shared" si="45"/>
        <v>EMA--</v>
      </c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  <c r="CF786" s="279"/>
      <c r="CG786" s="279"/>
      <c r="CH786" s="279"/>
      <c r="CI786" s="279"/>
      <c r="CJ786" s="279"/>
      <c r="CK786" s="279"/>
      <c r="CL786" s="279"/>
      <c r="CM786" s="279"/>
      <c r="CN786" s="279"/>
      <c r="CO786" s="279"/>
      <c r="CP786" s="279"/>
      <c r="CQ786" s="279"/>
      <c r="CR786" s="279"/>
      <c r="CS786" s="279"/>
      <c r="CT786" s="279"/>
      <c r="CU786" s="279"/>
      <c r="CV786" s="279"/>
      <c r="CW786" s="279"/>
      <c r="CX786" s="279"/>
      <c r="CY786" s="279"/>
      <c r="CZ786" s="279"/>
      <c r="DA786" s="279"/>
      <c r="DB786" s="279"/>
      <c r="DC786" s="279"/>
      <c r="DD786" s="279"/>
      <c r="DE786" s="279"/>
      <c r="DF786" s="279"/>
      <c r="DG786" s="279"/>
      <c r="DH786" s="279"/>
      <c r="DI786" s="279"/>
      <c r="DJ786" s="279"/>
      <c r="DK786" s="279"/>
      <c r="DL786" s="279"/>
      <c r="DM786" s="279"/>
      <c r="DN786" s="279"/>
      <c r="DO786" s="279"/>
      <c r="DP786" s="279"/>
      <c r="DQ786" s="279"/>
      <c r="DR786" s="279"/>
      <c r="DS786" s="279"/>
      <c r="DT786" s="279"/>
      <c r="DU786" s="279"/>
    </row>
    <row r="787" spans="39:125">
      <c r="AM787" s="288">
        <f t="shared" si="46"/>
        <v>0</v>
      </c>
      <c r="AN787" s="203" t="str">
        <f t="shared" si="45"/>
        <v>EMA--</v>
      </c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  <c r="CF787" s="279"/>
      <c r="CG787" s="279"/>
      <c r="CH787" s="279"/>
      <c r="CI787" s="279"/>
      <c r="CJ787" s="279"/>
      <c r="CK787" s="279"/>
      <c r="CL787" s="279"/>
      <c r="CM787" s="279"/>
      <c r="CN787" s="279"/>
      <c r="CO787" s="279"/>
      <c r="CP787" s="279"/>
      <c r="CQ787" s="279"/>
      <c r="CR787" s="279"/>
      <c r="CS787" s="279"/>
      <c r="CT787" s="279"/>
      <c r="CU787" s="279"/>
      <c r="CV787" s="279"/>
      <c r="CW787" s="279"/>
      <c r="CX787" s="279"/>
      <c r="CY787" s="279"/>
      <c r="CZ787" s="279"/>
      <c r="DA787" s="279"/>
      <c r="DB787" s="279"/>
      <c r="DC787" s="279"/>
      <c r="DD787" s="279"/>
      <c r="DE787" s="279"/>
      <c r="DF787" s="279"/>
      <c r="DG787" s="279"/>
      <c r="DH787" s="279"/>
      <c r="DI787" s="279"/>
      <c r="DJ787" s="279"/>
      <c r="DK787" s="279"/>
      <c r="DL787" s="279"/>
      <c r="DM787" s="279"/>
      <c r="DN787" s="279"/>
      <c r="DO787" s="279"/>
      <c r="DP787" s="279"/>
      <c r="DQ787" s="279"/>
      <c r="DR787" s="279"/>
      <c r="DS787" s="279"/>
      <c r="DT787" s="279"/>
      <c r="DU787" s="279"/>
    </row>
    <row r="788" spans="39:125">
      <c r="AM788" s="288">
        <f t="shared" si="46"/>
        <v>0</v>
      </c>
      <c r="AN788" s="203" t="str">
        <f t="shared" si="45"/>
        <v>EMA--</v>
      </c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  <c r="CF788" s="279"/>
      <c r="CG788" s="279"/>
      <c r="CH788" s="279"/>
      <c r="CI788" s="279"/>
      <c r="CJ788" s="279"/>
      <c r="CK788" s="279"/>
      <c r="CL788" s="279"/>
      <c r="CM788" s="279"/>
      <c r="CN788" s="279"/>
      <c r="CO788" s="279"/>
      <c r="CP788" s="279"/>
      <c r="CQ788" s="279"/>
      <c r="CR788" s="279"/>
      <c r="CS788" s="279"/>
      <c r="CT788" s="279"/>
      <c r="CU788" s="279"/>
      <c r="CV788" s="279"/>
      <c r="CW788" s="279"/>
      <c r="CX788" s="279"/>
      <c r="CY788" s="279"/>
      <c r="CZ788" s="279"/>
      <c r="DA788" s="279"/>
      <c r="DB788" s="279"/>
      <c r="DC788" s="279"/>
      <c r="DD788" s="279"/>
      <c r="DE788" s="279"/>
      <c r="DF788" s="279"/>
      <c r="DG788" s="279"/>
      <c r="DH788" s="279"/>
      <c r="DI788" s="279"/>
      <c r="DJ788" s="279"/>
      <c r="DK788" s="279"/>
      <c r="DL788" s="279"/>
      <c r="DM788" s="279"/>
      <c r="DN788" s="279"/>
      <c r="DO788" s="279"/>
      <c r="DP788" s="279"/>
      <c r="DQ788" s="279"/>
      <c r="DR788" s="279"/>
      <c r="DS788" s="279"/>
      <c r="DT788" s="279"/>
      <c r="DU788" s="279"/>
    </row>
    <row r="789" spans="39:125">
      <c r="AM789" s="288">
        <f t="shared" si="46"/>
        <v>0</v>
      </c>
      <c r="AN789" s="203" t="str">
        <f t="shared" si="45"/>
        <v>EMA--</v>
      </c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  <c r="CF789" s="279"/>
      <c r="CG789" s="279"/>
      <c r="CH789" s="279"/>
      <c r="CI789" s="279"/>
      <c r="CJ789" s="279"/>
      <c r="CK789" s="279"/>
      <c r="CL789" s="279"/>
      <c r="CM789" s="279"/>
      <c r="CN789" s="279"/>
      <c r="CO789" s="279"/>
      <c r="CP789" s="279"/>
      <c r="CQ789" s="279"/>
      <c r="CR789" s="279"/>
      <c r="CS789" s="279"/>
      <c r="CT789" s="279"/>
      <c r="CU789" s="279"/>
      <c r="CV789" s="279"/>
      <c r="CW789" s="279"/>
      <c r="CX789" s="279"/>
      <c r="CY789" s="279"/>
      <c r="CZ789" s="279"/>
      <c r="DA789" s="279"/>
      <c r="DB789" s="279"/>
      <c r="DC789" s="279"/>
      <c r="DD789" s="279"/>
      <c r="DE789" s="279"/>
      <c r="DF789" s="279"/>
      <c r="DG789" s="279"/>
      <c r="DH789" s="279"/>
      <c r="DI789" s="279"/>
      <c r="DJ789" s="279"/>
      <c r="DK789" s="279"/>
      <c r="DL789" s="279"/>
      <c r="DM789" s="279"/>
      <c r="DN789" s="279"/>
      <c r="DO789" s="279"/>
      <c r="DP789" s="279"/>
      <c r="DQ789" s="279"/>
      <c r="DR789" s="279"/>
      <c r="DS789" s="279"/>
      <c r="DT789" s="279"/>
      <c r="DU789" s="279"/>
    </row>
    <row r="790" spans="39:125">
      <c r="AM790" s="288">
        <f t="shared" si="46"/>
        <v>0</v>
      </c>
      <c r="AN790" s="203" t="str">
        <f t="shared" si="45"/>
        <v>EMA--</v>
      </c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  <c r="CF790" s="279"/>
      <c r="CG790" s="279"/>
      <c r="CH790" s="279"/>
      <c r="CI790" s="279"/>
      <c r="CJ790" s="279"/>
      <c r="CK790" s="279"/>
      <c r="CL790" s="279"/>
      <c r="CM790" s="279"/>
      <c r="CN790" s="279"/>
      <c r="CO790" s="279"/>
      <c r="CP790" s="279"/>
      <c r="CQ790" s="279"/>
      <c r="CR790" s="279"/>
      <c r="CS790" s="279"/>
      <c r="CT790" s="279"/>
      <c r="CU790" s="279"/>
      <c r="CV790" s="279"/>
      <c r="CW790" s="279"/>
      <c r="CX790" s="279"/>
      <c r="CY790" s="279"/>
      <c r="CZ790" s="279"/>
      <c r="DA790" s="279"/>
      <c r="DB790" s="279"/>
      <c r="DC790" s="279"/>
      <c r="DD790" s="279"/>
      <c r="DE790" s="279"/>
      <c r="DF790" s="279"/>
      <c r="DG790" s="279"/>
      <c r="DH790" s="279"/>
      <c r="DI790" s="279"/>
      <c r="DJ790" s="279"/>
      <c r="DK790" s="279"/>
      <c r="DL790" s="279"/>
      <c r="DM790" s="279"/>
      <c r="DN790" s="279"/>
      <c r="DO790" s="279"/>
      <c r="DP790" s="279"/>
      <c r="DQ790" s="279"/>
      <c r="DR790" s="279"/>
      <c r="DS790" s="279"/>
      <c r="DT790" s="279"/>
      <c r="DU790" s="279"/>
    </row>
    <row r="791" spans="39:125">
      <c r="AM791" s="288">
        <f t="shared" si="46"/>
        <v>0</v>
      </c>
      <c r="AN791" s="203" t="str">
        <f t="shared" si="45"/>
        <v>EMA--</v>
      </c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  <c r="CF791" s="279"/>
      <c r="CG791" s="279"/>
      <c r="CH791" s="279"/>
      <c r="CI791" s="279"/>
      <c r="CJ791" s="279"/>
      <c r="CK791" s="279"/>
      <c r="CL791" s="279"/>
      <c r="CM791" s="279"/>
      <c r="CN791" s="279"/>
      <c r="CO791" s="279"/>
      <c r="CP791" s="279"/>
      <c r="CQ791" s="279"/>
      <c r="CR791" s="279"/>
      <c r="CS791" s="279"/>
      <c r="CT791" s="279"/>
      <c r="CU791" s="279"/>
      <c r="CV791" s="279"/>
      <c r="CW791" s="279"/>
      <c r="CX791" s="279"/>
      <c r="CY791" s="279"/>
      <c r="CZ791" s="279"/>
      <c r="DA791" s="279"/>
      <c r="DB791" s="279"/>
      <c r="DC791" s="279"/>
      <c r="DD791" s="279"/>
      <c r="DE791" s="279"/>
      <c r="DF791" s="279"/>
      <c r="DG791" s="279"/>
      <c r="DH791" s="279"/>
      <c r="DI791" s="279"/>
      <c r="DJ791" s="279"/>
      <c r="DK791" s="279"/>
      <c r="DL791" s="279"/>
      <c r="DM791" s="279"/>
      <c r="DN791" s="279"/>
      <c r="DO791" s="279"/>
      <c r="DP791" s="279"/>
      <c r="DQ791" s="279"/>
      <c r="DR791" s="279"/>
      <c r="DS791" s="279"/>
      <c r="DT791" s="279"/>
      <c r="DU791" s="279"/>
    </row>
    <row r="792" spans="39:125">
      <c r="AM792" s="288">
        <f t="shared" si="46"/>
        <v>0</v>
      </c>
      <c r="AN792" s="203" t="str">
        <f t="shared" si="45"/>
        <v>EMA--</v>
      </c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  <c r="CF792" s="279"/>
      <c r="CG792" s="279"/>
      <c r="CH792" s="279"/>
      <c r="CI792" s="279"/>
      <c r="CJ792" s="279"/>
      <c r="CK792" s="279"/>
      <c r="CL792" s="279"/>
      <c r="CM792" s="279"/>
      <c r="CN792" s="279"/>
      <c r="CO792" s="279"/>
      <c r="CP792" s="279"/>
      <c r="CQ792" s="279"/>
      <c r="CR792" s="279"/>
      <c r="CS792" s="279"/>
      <c r="CT792" s="279"/>
      <c r="CU792" s="279"/>
      <c r="CV792" s="279"/>
      <c r="CW792" s="279"/>
      <c r="CX792" s="279"/>
      <c r="CY792" s="279"/>
      <c r="CZ792" s="279"/>
      <c r="DA792" s="279"/>
      <c r="DB792" s="279"/>
      <c r="DC792" s="279"/>
      <c r="DD792" s="279"/>
      <c r="DE792" s="279"/>
      <c r="DF792" s="279"/>
      <c r="DG792" s="279"/>
      <c r="DH792" s="279"/>
      <c r="DI792" s="279"/>
      <c r="DJ792" s="279"/>
      <c r="DK792" s="279"/>
      <c r="DL792" s="279"/>
      <c r="DM792" s="279"/>
      <c r="DN792" s="279"/>
      <c r="DO792" s="279"/>
      <c r="DP792" s="279"/>
      <c r="DQ792" s="279"/>
      <c r="DR792" s="279"/>
      <c r="DS792" s="279"/>
      <c r="DT792" s="279"/>
      <c r="DU792" s="279"/>
    </row>
    <row r="793" spans="39:125">
      <c r="AM793" s="288">
        <f t="shared" si="46"/>
        <v>0</v>
      </c>
      <c r="AN793" s="203" t="str">
        <f t="shared" si="45"/>
        <v>EMA--</v>
      </c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  <c r="CF793" s="279"/>
      <c r="CG793" s="279"/>
      <c r="CH793" s="279"/>
      <c r="CI793" s="279"/>
      <c r="CJ793" s="279"/>
      <c r="CK793" s="279"/>
      <c r="CL793" s="279"/>
      <c r="CM793" s="279"/>
      <c r="CN793" s="279"/>
      <c r="CO793" s="279"/>
      <c r="CP793" s="279"/>
      <c r="CQ793" s="279"/>
      <c r="CR793" s="279"/>
      <c r="CS793" s="279"/>
      <c r="CT793" s="279"/>
      <c r="CU793" s="279"/>
      <c r="CV793" s="279"/>
      <c r="CW793" s="279"/>
      <c r="CX793" s="279"/>
      <c r="CY793" s="279"/>
      <c r="CZ793" s="279"/>
      <c r="DA793" s="279"/>
      <c r="DB793" s="279"/>
      <c r="DC793" s="279"/>
      <c r="DD793" s="279"/>
      <c r="DE793" s="279"/>
      <c r="DF793" s="279"/>
      <c r="DG793" s="279"/>
      <c r="DH793" s="279"/>
      <c r="DI793" s="279"/>
      <c r="DJ793" s="279"/>
      <c r="DK793" s="279"/>
      <c r="DL793" s="279"/>
      <c r="DM793" s="279"/>
      <c r="DN793" s="279"/>
      <c r="DO793" s="279"/>
      <c r="DP793" s="279"/>
      <c r="DQ793" s="279"/>
      <c r="DR793" s="279"/>
      <c r="DS793" s="279"/>
      <c r="DT793" s="279"/>
      <c r="DU793" s="279"/>
    </row>
    <row r="794" spans="39:125">
      <c r="AM794" s="288">
        <f t="shared" si="46"/>
        <v>0</v>
      </c>
      <c r="AN794" s="203" t="str">
        <f t="shared" si="45"/>
        <v>EMA--</v>
      </c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  <c r="CF794" s="279"/>
      <c r="CG794" s="279"/>
      <c r="CH794" s="279"/>
      <c r="CI794" s="279"/>
      <c r="CJ794" s="279"/>
      <c r="CK794" s="279"/>
      <c r="CL794" s="279"/>
      <c r="CM794" s="279"/>
      <c r="CN794" s="279"/>
      <c r="CO794" s="279"/>
      <c r="CP794" s="279"/>
      <c r="CQ794" s="279"/>
      <c r="CR794" s="279"/>
      <c r="CS794" s="279"/>
      <c r="CT794" s="279"/>
      <c r="CU794" s="279"/>
      <c r="CV794" s="279"/>
      <c r="CW794" s="279"/>
      <c r="CX794" s="279"/>
      <c r="CY794" s="279"/>
      <c r="CZ794" s="279"/>
      <c r="DA794" s="279"/>
      <c r="DB794" s="279"/>
      <c r="DC794" s="279"/>
      <c r="DD794" s="279"/>
      <c r="DE794" s="279"/>
      <c r="DF794" s="279"/>
      <c r="DG794" s="279"/>
      <c r="DH794" s="279"/>
      <c r="DI794" s="279"/>
      <c r="DJ794" s="279"/>
      <c r="DK794" s="279"/>
      <c r="DL794" s="279"/>
      <c r="DM794" s="279"/>
      <c r="DN794" s="279"/>
      <c r="DO794" s="279"/>
      <c r="DP794" s="279"/>
      <c r="DQ794" s="279"/>
      <c r="DR794" s="279"/>
      <c r="DS794" s="279"/>
      <c r="DT794" s="279"/>
      <c r="DU794" s="279"/>
    </row>
    <row r="795" spans="39:125">
      <c r="AM795" s="288">
        <f t="shared" si="46"/>
        <v>0</v>
      </c>
      <c r="AN795" s="203" t="str">
        <f t="shared" si="45"/>
        <v>EMA--</v>
      </c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  <c r="CF795" s="279"/>
      <c r="CG795" s="279"/>
      <c r="CH795" s="279"/>
      <c r="CI795" s="279"/>
      <c r="CJ795" s="279"/>
      <c r="CK795" s="279"/>
      <c r="CL795" s="279"/>
      <c r="CM795" s="279"/>
      <c r="CN795" s="279"/>
      <c r="CO795" s="279"/>
      <c r="CP795" s="279"/>
      <c r="CQ795" s="279"/>
      <c r="CR795" s="279"/>
      <c r="CS795" s="279"/>
      <c r="CT795" s="279"/>
      <c r="CU795" s="279"/>
      <c r="CV795" s="279"/>
      <c r="CW795" s="279"/>
      <c r="CX795" s="279"/>
      <c r="CY795" s="279"/>
      <c r="CZ795" s="279"/>
      <c r="DA795" s="279"/>
      <c r="DB795" s="279"/>
      <c r="DC795" s="279"/>
      <c r="DD795" s="279"/>
      <c r="DE795" s="279"/>
      <c r="DF795" s="279"/>
      <c r="DG795" s="279"/>
      <c r="DH795" s="279"/>
      <c r="DI795" s="279"/>
      <c r="DJ795" s="279"/>
      <c r="DK795" s="279"/>
      <c r="DL795" s="279"/>
      <c r="DM795" s="279"/>
      <c r="DN795" s="279"/>
      <c r="DO795" s="279"/>
      <c r="DP795" s="279"/>
      <c r="DQ795" s="279"/>
      <c r="DR795" s="279"/>
      <c r="DS795" s="279"/>
      <c r="DT795" s="279"/>
      <c r="DU795" s="279"/>
    </row>
    <row r="796" spans="39:125">
      <c r="AM796" s="288">
        <f t="shared" si="46"/>
        <v>0</v>
      </c>
      <c r="AN796" s="203" t="str">
        <f t="shared" si="45"/>
        <v>EMA--</v>
      </c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  <c r="CF796" s="279"/>
      <c r="CG796" s="279"/>
      <c r="CH796" s="279"/>
      <c r="CI796" s="279"/>
      <c r="CJ796" s="279"/>
      <c r="CK796" s="279"/>
      <c r="CL796" s="279"/>
      <c r="CM796" s="279"/>
      <c r="CN796" s="279"/>
      <c r="CO796" s="279"/>
      <c r="CP796" s="279"/>
      <c r="CQ796" s="279"/>
      <c r="CR796" s="279"/>
      <c r="CS796" s="279"/>
      <c r="CT796" s="279"/>
      <c r="CU796" s="279"/>
      <c r="CV796" s="279"/>
      <c r="CW796" s="279"/>
      <c r="CX796" s="279"/>
      <c r="CY796" s="279"/>
      <c r="CZ796" s="279"/>
      <c r="DA796" s="279"/>
      <c r="DB796" s="279"/>
      <c r="DC796" s="279"/>
      <c r="DD796" s="279"/>
      <c r="DE796" s="279"/>
      <c r="DF796" s="279"/>
      <c r="DG796" s="279"/>
      <c r="DH796" s="279"/>
      <c r="DI796" s="279"/>
      <c r="DJ796" s="279"/>
      <c r="DK796" s="279"/>
      <c r="DL796" s="279"/>
      <c r="DM796" s="279"/>
      <c r="DN796" s="279"/>
      <c r="DO796" s="279"/>
      <c r="DP796" s="279"/>
      <c r="DQ796" s="279"/>
      <c r="DR796" s="279"/>
      <c r="DS796" s="279"/>
      <c r="DT796" s="279"/>
      <c r="DU796" s="279"/>
    </row>
    <row r="797" spans="39:125">
      <c r="AM797" s="288">
        <f t="shared" si="46"/>
        <v>0</v>
      </c>
      <c r="AN797" s="203" t="str">
        <f t="shared" si="45"/>
        <v>EMA--</v>
      </c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  <c r="CF797" s="279"/>
      <c r="CG797" s="279"/>
      <c r="CH797" s="279"/>
      <c r="CI797" s="279"/>
      <c r="CJ797" s="279"/>
      <c r="CK797" s="279"/>
      <c r="CL797" s="279"/>
      <c r="CM797" s="279"/>
      <c r="CN797" s="279"/>
      <c r="CO797" s="279"/>
      <c r="CP797" s="279"/>
      <c r="CQ797" s="279"/>
      <c r="CR797" s="279"/>
      <c r="CS797" s="279"/>
      <c r="CT797" s="279"/>
      <c r="CU797" s="279"/>
      <c r="CV797" s="279"/>
      <c r="CW797" s="279"/>
      <c r="CX797" s="279"/>
      <c r="CY797" s="279"/>
      <c r="CZ797" s="279"/>
      <c r="DA797" s="279"/>
      <c r="DB797" s="279"/>
      <c r="DC797" s="279"/>
      <c r="DD797" s="279"/>
      <c r="DE797" s="279"/>
      <c r="DF797" s="279"/>
      <c r="DG797" s="279"/>
      <c r="DH797" s="279"/>
      <c r="DI797" s="279"/>
      <c r="DJ797" s="279"/>
      <c r="DK797" s="279"/>
      <c r="DL797" s="279"/>
      <c r="DM797" s="279"/>
      <c r="DN797" s="279"/>
      <c r="DO797" s="279"/>
      <c r="DP797" s="279"/>
      <c r="DQ797" s="279"/>
      <c r="DR797" s="279"/>
      <c r="DS797" s="279"/>
      <c r="DT797" s="279"/>
      <c r="DU797" s="279"/>
    </row>
    <row r="798" spans="39:125">
      <c r="AM798" s="288">
        <f t="shared" si="46"/>
        <v>0</v>
      </c>
      <c r="AN798" s="203" t="str">
        <f t="shared" si="45"/>
        <v>EMA--</v>
      </c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  <c r="CF798" s="279"/>
      <c r="CG798" s="279"/>
      <c r="CH798" s="279"/>
      <c r="CI798" s="279"/>
      <c r="CJ798" s="279"/>
      <c r="CK798" s="279"/>
      <c r="CL798" s="279"/>
      <c r="CM798" s="279"/>
      <c r="CN798" s="279"/>
      <c r="CO798" s="279"/>
      <c r="CP798" s="279"/>
      <c r="CQ798" s="279"/>
      <c r="CR798" s="279"/>
      <c r="CS798" s="279"/>
      <c r="CT798" s="279"/>
      <c r="CU798" s="279"/>
      <c r="CV798" s="279"/>
      <c r="CW798" s="279"/>
      <c r="CX798" s="279"/>
      <c r="CY798" s="279"/>
      <c r="CZ798" s="279"/>
      <c r="DA798" s="279"/>
      <c r="DB798" s="279"/>
      <c r="DC798" s="279"/>
      <c r="DD798" s="279"/>
      <c r="DE798" s="279"/>
      <c r="DF798" s="279"/>
      <c r="DG798" s="279"/>
      <c r="DH798" s="279"/>
      <c r="DI798" s="279"/>
      <c r="DJ798" s="279"/>
      <c r="DK798" s="279"/>
      <c r="DL798" s="279"/>
      <c r="DM798" s="279"/>
      <c r="DN798" s="279"/>
      <c r="DO798" s="279"/>
      <c r="DP798" s="279"/>
      <c r="DQ798" s="279"/>
      <c r="DR798" s="279"/>
      <c r="DS798" s="279"/>
      <c r="DT798" s="279"/>
      <c r="DU798" s="279"/>
    </row>
    <row r="799" spans="39:125">
      <c r="AM799" s="288">
        <f t="shared" si="46"/>
        <v>0</v>
      </c>
      <c r="AN799" s="203" t="str">
        <f t="shared" si="45"/>
        <v>EMA--</v>
      </c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  <c r="CF799" s="279"/>
      <c r="CG799" s="279"/>
      <c r="CH799" s="279"/>
      <c r="CI799" s="279"/>
      <c r="CJ799" s="279"/>
      <c r="CK799" s="279"/>
      <c r="CL799" s="279"/>
      <c r="CM799" s="279"/>
      <c r="CN799" s="279"/>
      <c r="CO799" s="279"/>
      <c r="CP799" s="279"/>
      <c r="CQ799" s="279"/>
      <c r="CR799" s="279"/>
      <c r="CS799" s="279"/>
      <c r="CT799" s="279"/>
      <c r="CU799" s="279"/>
      <c r="CV799" s="279"/>
      <c r="CW799" s="279"/>
      <c r="CX799" s="279"/>
      <c r="CY799" s="279"/>
      <c r="CZ799" s="279"/>
      <c r="DA799" s="279"/>
      <c r="DB799" s="279"/>
      <c r="DC799" s="279"/>
      <c r="DD799" s="279"/>
      <c r="DE799" s="279"/>
      <c r="DF799" s="279"/>
      <c r="DG799" s="279"/>
      <c r="DH799" s="279"/>
      <c r="DI799" s="279"/>
      <c r="DJ799" s="279"/>
      <c r="DK799" s="279"/>
      <c r="DL799" s="279"/>
      <c r="DM799" s="279"/>
      <c r="DN799" s="279"/>
      <c r="DO799" s="279"/>
      <c r="DP799" s="279"/>
      <c r="DQ799" s="279"/>
      <c r="DR799" s="279"/>
      <c r="DS799" s="279"/>
      <c r="DT799" s="279"/>
      <c r="DU799" s="279"/>
    </row>
    <row r="800" spans="39:125">
      <c r="AM800" s="288">
        <f t="shared" si="46"/>
        <v>0</v>
      </c>
      <c r="AN800" s="203" t="str">
        <f t="shared" si="45"/>
        <v>EMA--</v>
      </c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  <c r="CF800" s="279"/>
      <c r="CG800" s="279"/>
      <c r="CH800" s="279"/>
      <c r="CI800" s="279"/>
      <c r="CJ800" s="279"/>
      <c r="CK800" s="279"/>
      <c r="CL800" s="279"/>
      <c r="CM800" s="279"/>
      <c r="CN800" s="279"/>
      <c r="CO800" s="279"/>
      <c r="CP800" s="279"/>
      <c r="CQ800" s="279"/>
      <c r="CR800" s="279"/>
      <c r="CS800" s="279"/>
      <c r="CT800" s="279"/>
      <c r="CU800" s="279"/>
      <c r="CV800" s="279"/>
      <c r="CW800" s="279"/>
      <c r="CX800" s="279"/>
      <c r="CY800" s="279"/>
      <c r="CZ800" s="279"/>
      <c r="DA800" s="279"/>
      <c r="DB800" s="279"/>
      <c r="DC800" s="279"/>
      <c r="DD800" s="279"/>
      <c r="DE800" s="279"/>
      <c r="DF800" s="279"/>
      <c r="DG800" s="279"/>
      <c r="DH800" s="279"/>
      <c r="DI800" s="279"/>
      <c r="DJ800" s="279"/>
      <c r="DK800" s="279"/>
      <c r="DL800" s="279"/>
      <c r="DM800" s="279"/>
      <c r="DN800" s="279"/>
      <c r="DO800" s="279"/>
      <c r="DP800" s="279"/>
      <c r="DQ800" s="279"/>
      <c r="DR800" s="279"/>
      <c r="DS800" s="279"/>
      <c r="DT800" s="279"/>
      <c r="DU800" s="279"/>
    </row>
    <row r="801" spans="39:125">
      <c r="AM801" s="288">
        <f t="shared" si="46"/>
        <v>0</v>
      </c>
      <c r="AN801" s="203" t="str">
        <f t="shared" si="45"/>
        <v>EMA--</v>
      </c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  <c r="CF801" s="279"/>
      <c r="CG801" s="279"/>
      <c r="CH801" s="279"/>
      <c r="CI801" s="279"/>
      <c r="CJ801" s="279"/>
      <c r="CK801" s="279"/>
      <c r="CL801" s="279"/>
      <c r="CM801" s="279"/>
      <c r="CN801" s="279"/>
      <c r="CO801" s="279"/>
      <c r="CP801" s="279"/>
      <c r="CQ801" s="279"/>
      <c r="CR801" s="279"/>
      <c r="CS801" s="279"/>
      <c r="CT801" s="279"/>
      <c r="CU801" s="279"/>
      <c r="CV801" s="279"/>
      <c r="CW801" s="279"/>
      <c r="CX801" s="279"/>
      <c r="CY801" s="279"/>
      <c r="CZ801" s="279"/>
      <c r="DA801" s="279"/>
      <c r="DB801" s="279"/>
      <c r="DC801" s="279"/>
      <c r="DD801" s="279"/>
      <c r="DE801" s="279"/>
      <c r="DF801" s="279"/>
      <c r="DG801" s="279"/>
      <c r="DH801" s="279"/>
      <c r="DI801" s="279"/>
      <c r="DJ801" s="279"/>
      <c r="DK801" s="279"/>
      <c r="DL801" s="279"/>
      <c r="DM801" s="279"/>
      <c r="DN801" s="279"/>
      <c r="DO801" s="279"/>
      <c r="DP801" s="279"/>
      <c r="DQ801" s="279"/>
      <c r="DR801" s="279"/>
      <c r="DS801" s="279"/>
      <c r="DT801" s="279"/>
      <c r="DU801" s="279"/>
    </row>
    <row r="802" spans="39:125">
      <c r="AM802" s="288">
        <f t="shared" si="46"/>
        <v>0</v>
      </c>
      <c r="AN802" s="203" t="str">
        <f t="shared" si="45"/>
        <v>EMA--</v>
      </c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  <c r="CF802" s="279"/>
      <c r="CG802" s="279"/>
      <c r="CH802" s="279"/>
      <c r="CI802" s="279"/>
      <c r="CJ802" s="279"/>
      <c r="CK802" s="279"/>
      <c r="CL802" s="279"/>
      <c r="CM802" s="279"/>
      <c r="CN802" s="279"/>
      <c r="CO802" s="279"/>
      <c r="CP802" s="279"/>
      <c r="CQ802" s="279"/>
      <c r="CR802" s="279"/>
      <c r="CS802" s="279"/>
      <c r="CT802" s="279"/>
      <c r="CU802" s="279"/>
      <c r="CV802" s="279"/>
      <c r="CW802" s="279"/>
      <c r="CX802" s="279"/>
      <c r="CY802" s="279"/>
      <c r="CZ802" s="279"/>
      <c r="DA802" s="279"/>
      <c r="DB802" s="279"/>
      <c r="DC802" s="279"/>
      <c r="DD802" s="279"/>
      <c r="DE802" s="279"/>
      <c r="DF802" s="279"/>
      <c r="DG802" s="279"/>
      <c r="DH802" s="279"/>
      <c r="DI802" s="279"/>
      <c r="DJ802" s="279"/>
      <c r="DK802" s="279"/>
      <c r="DL802" s="279"/>
      <c r="DM802" s="279"/>
      <c r="DN802" s="279"/>
      <c r="DO802" s="279"/>
      <c r="DP802" s="279"/>
      <c r="DQ802" s="279"/>
      <c r="DR802" s="279"/>
      <c r="DS802" s="279"/>
      <c r="DT802" s="279"/>
      <c r="DU802" s="279"/>
    </row>
    <row r="803" spans="39:125">
      <c r="AM803" s="288">
        <f t="shared" si="46"/>
        <v>0</v>
      </c>
      <c r="AN803" s="203" t="str">
        <f t="shared" si="45"/>
        <v>EMA--</v>
      </c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  <c r="CF803" s="279"/>
      <c r="CG803" s="279"/>
      <c r="CH803" s="279"/>
      <c r="CI803" s="279"/>
      <c r="CJ803" s="279"/>
      <c r="CK803" s="279"/>
      <c r="CL803" s="279"/>
      <c r="CM803" s="279"/>
      <c r="CN803" s="279"/>
      <c r="CO803" s="279"/>
      <c r="CP803" s="279"/>
      <c r="CQ803" s="279"/>
      <c r="CR803" s="279"/>
      <c r="CS803" s="279"/>
      <c r="CT803" s="279"/>
      <c r="CU803" s="279"/>
      <c r="CV803" s="279"/>
      <c r="CW803" s="279"/>
      <c r="CX803" s="279"/>
      <c r="CY803" s="279"/>
      <c r="CZ803" s="279"/>
      <c r="DA803" s="279"/>
      <c r="DB803" s="279"/>
      <c r="DC803" s="279"/>
      <c r="DD803" s="279"/>
      <c r="DE803" s="279"/>
      <c r="DF803" s="279"/>
      <c r="DG803" s="279"/>
      <c r="DH803" s="279"/>
      <c r="DI803" s="279"/>
      <c r="DJ803" s="279"/>
      <c r="DK803" s="279"/>
      <c r="DL803" s="279"/>
      <c r="DM803" s="279"/>
      <c r="DN803" s="279"/>
      <c r="DO803" s="279"/>
      <c r="DP803" s="279"/>
      <c r="DQ803" s="279"/>
      <c r="DR803" s="279"/>
      <c r="DS803" s="279"/>
      <c r="DT803" s="279"/>
      <c r="DU803" s="279"/>
    </row>
    <row r="804" spans="39:125">
      <c r="AM804" s="288">
        <f t="shared" si="46"/>
        <v>0</v>
      </c>
      <c r="AN804" s="203" t="str">
        <f t="shared" si="45"/>
        <v>EMA--</v>
      </c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  <c r="CF804" s="279"/>
      <c r="CG804" s="279"/>
      <c r="CH804" s="279"/>
      <c r="CI804" s="279"/>
      <c r="CJ804" s="279"/>
      <c r="CK804" s="279"/>
      <c r="CL804" s="279"/>
      <c r="CM804" s="279"/>
      <c r="CN804" s="279"/>
      <c r="CO804" s="279"/>
      <c r="CP804" s="279"/>
      <c r="CQ804" s="279"/>
      <c r="CR804" s="279"/>
      <c r="CS804" s="279"/>
      <c r="CT804" s="279"/>
      <c r="CU804" s="279"/>
      <c r="CV804" s="279"/>
      <c r="CW804" s="279"/>
      <c r="CX804" s="279"/>
      <c r="CY804" s="279"/>
      <c r="CZ804" s="279"/>
      <c r="DA804" s="279"/>
      <c r="DB804" s="279"/>
      <c r="DC804" s="279"/>
      <c r="DD804" s="279"/>
      <c r="DE804" s="279"/>
      <c r="DF804" s="279"/>
      <c r="DG804" s="279"/>
      <c r="DH804" s="279"/>
      <c r="DI804" s="279"/>
      <c r="DJ804" s="279"/>
      <c r="DK804" s="279"/>
      <c r="DL804" s="279"/>
      <c r="DM804" s="279"/>
      <c r="DN804" s="279"/>
      <c r="DO804" s="279"/>
      <c r="DP804" s="279"/>
      <c r="DQ804" s="279"/>
      <c r="DR804" s="279"/>
      <c r="DS804" s="279"/>
      <c r="DT804" s="279"/>
      <c r="DU804" s="279"/>
    </row>
    <row r="805" spans="39:125">
      <c r="AM805" s="288">
        <f t="shared" si="46"/>
        <v>0</v>
      </c>
      <c r="AN805" s="203" t="str">
        <f t="shared" si="45"/>
        <v>EMA--</v>
      </c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  <c r="CF805" s="279"/>
      <c r="CG805" s="279"/>
      <c r="CH805" s="279"/>
      <c r="CI805" s="279"/>
      <c r="CJ805" s="279"/>
      <c r="CK805" s="279"/>
      <c r="CL805" s="279"/>
      <c r="CM805" s="279"/>
      <c r="CN805" s="279"/>
      <c r="CO805" s="279"/>
      <c r="CP805" s="279"/>
      <c r="CQ805" s="279"/>
      <c r="CR805" s="279"/>
      <c r="CS805" s="279"/>
      <c r="CT805" s="279"/>
      <c r="CU805" s="279"/>
      <c r="CV805" s="279"/>
      <c r="CW805" s="279"/>
      <c r="CX805" s="279"/>
      <c r="CY805" s="279"/>
      <c r="CZ805" s="279"/>
      <c r="DA805" s="279"/>
      <c r="DB805" s="279"/>
      <c r="DC805" s="279"/>
      <c r="DD805" s="279"/>
      <c r="DE805" s="279"/>
      <c r="DF805" s="279"/>
      <c r="DG805" s="279"/>
      <c r="DH805" s="279"/>
      <c r="DI805" s="279"/>
      <c r="DJ805" s="279"/>
      <c r="DK805" s="279"/>
      <c r="DL805" s="279"/>
      <c r="DM805" s="279"/>
      <c r="DN805" s="279"/>
      <c r="DO805" s="279"/>
      <c r="DP805" s="279"/>
      <c r="DQ805" s="279"/>
      <c r="DR805" s="279"/>
      <c r="DS805" s="279"/>
      <c r="DT805" s="279"/>
      <c r="DU805" s="279"/>
    </row>
    <row r="806" spans="39:125">
      <c r="AM806" s="288">
        <f t="shared" si="46"/>
        <v>0</v>
      </c>
      <c r="AN806" s="203" t="str">
        <f t="shared" si="45"/>
        <v>EMA--</v>
      </c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  <c r="CF806" s="279"/>
      <c r="CG806" s="279"/>
      <c r="CH806" s="279"/>
      <c r="CI806" s="279"/>
      <c r="CJ806" s="279"/>
      <c r="CK806" s="279"/>
      <c r="CL806" s="279"/>
      <c r="CM806" s="279"/>
      <c r="CN806" s="279"/>
      <c r="CO806" s="279"/>
      <c r="CP806" s="279"/>
      <c r="CQ806" s="279"/>
      <c r="CR806" s="279"/>
      <c r="CS806" s="279"/>
      <c r="CT806" s="279"/>
      <c r="CU806" s="279"/>
      <c r="CV806" s="279"/>
      <c r="CW806" s="279"/>
      <c r="CX806" s="279"/>
      <c r="CY806" s="279"/>
      <c r="CZ806" s="279"/>
      <c r="DA806" s="279"/>
      <c r="DB806" s="279"/>
      <c r="DC806" s="279"/>
      <c r="DD806" s="279"/>
      <c r="DE806" s="279"/>
      <c r="DF806" s="279"/>
      <c r="DG806" s="279"/>
      <c r="DH806" s="279"/>
      <c r="DI806" s="279"/>
      <c r="DJ806" s="279"/>
      <c r="DK806" s="279"/>
      <c r="DL806" s="279"/>
      <c r="DM806" s="279"/>
      <c r="DN806" s="279"/>
      <c r="DO806" s="279"/>
      <c r="DP806" s="279"/>
      <c r="DQ806" s="279"/>
      <c r="DR806" s="279"/>
      <c r="DS806" s="279"/>
      <c r="DT806" s="279"/>
      <c r="DU806" s="279"/>
    </row>
    <row r="807" spans="39:125">
      <c r="AM807" s="288">
        <f t="shared" si="46"/>
        <v>0</v>
      </c>
      <c r="AN807" s="203" t="str">
        <f t="shared" si="45"/>
        <v>EMA--</v>
      </c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  <c r="CF807" s="279"/>
      <c r="CG807" s="279"/>
      <c r="CH807" s="279"/>
      <c r="CI807" s="279"/>
      <c r="CJ807" s="279"/>
      <c r="CK807" s="279"/>
      <c r="CL807" s="279"/>
      <c r="CM807" s="279"/>
      <c r="CN807" s="279"/>
      <c r="CO807" s="279"/>
      <c r="CP807" s="279"/>
      <c r="CQ807" s="279"/>
      <c r="CR807" s="279"/>
      <c r="CS807" s="279"/>
      <c r="CT807" s="279"/>
      <c r="CU807" s="279"/>
      <c r="CV807" s="279"/>
      <c r="CW807" s="279"/>
      <c r="CX807" s="279"/>
      <c r="CY807" s="279"/>
      <c r="CZ807" s="279"/>
      <c r="DA807" s="279"/>
      <c r="DB807" s="279"/>
      <c r="DC807" s="279"/>
      <c r="DD807" s="279"/>
      <c r="DE807" s="279"/>
      <c r="DF807" s="279"/>
      <c r="DG807" s="279"/>
      <c r="DH807" s="279"/>
      <c r="DI807" s="279"/>
      <c r="DJ807" s="279"/>
      <c r="DK807" s="279"/>
      <c r="DL807" s="279"/>
      <c r="DM807" s="279"/>
      <c r="DN807" s="279"/>
      <c r="DO807" s="279"/>
      <c r="DP807" s="279"/>
      <c r="DQ807" s="279"/>
      <c r="DR807" s="279"/>
      <c r="DS807" s="279"/>
      <c r="DT807" s="279"/>
      <c r="DU807" s="279"/>
    </row>
    <row r="808" spans="39:125">
      <c r="AM808" s="288">
        <f t="shared" si="46"/>
        <v>0</v>
      </c>
      <c r="AN808" s="203" t="str">
        <f t="shared" si="45"/>
        <v>EMA--</v>
      </c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  <c r="CF808" s="279"/>
      <c r="CG808" s="279"/>
      <c r="CH808" s="279"/>
      <c r="CI808" s="279"/>
      <c r="CJ808" s="279"/>
      <c r="CK808" s="279"/>
      <c r="CL808" s="279"/>
      <c r="CM808" s="279"/>
      <c r="CN808" s="279"/>
      <c r="CO808" s="279"/>
      <c r="CP808" s="279"/>
      <c r="CQ808" s="279"/>
      <c r="CR808" s="279"/>
      <c r="CS808" s="279"/>
      <c r="CT808" s="279"/>
      <c r="CU808" s="279"/>
      <c r="CV808" s="279"/>
      <c r="CW808" s="279"/>
      <c r="CX808" s="279"/>
      <c r="CY808" s="279"/>
      <c r="CZ808" s="279"/>
      <c r="DA808" s="279"/>
      <c r="DB808" s="279"/>
      <c r="DC808" s="279"/>
      <c r="DD808" s="279"/>
      <c r="DE808" s="279"/>
      <c r="DF808" s="279"/>
      <c r="DG808" s="279"/>
      <c r="DH808" s="279"/>
      <c r="DI808" s="279"/>
      <c r="DJ808" s="279"/>
      <c r="DK808" s="279"/>
      <c r="DL808" s="279"/>
      <c r="DM808" s="279"/>
      <c r="DN808" s="279"/>
      <c r="DO808" s="279"/>
      <c r="DP808" s="279"/>
      <c r="DQ808" s="279"/>
      <c r="DR808" s="279"/>
      <c r="DS808" s="279"/>
      <c r="DT808" s="279"/>
      <c r="DU808" s="279"/>
    </row>
    <row r="809" spans="39:125">
      <c r="AM809" s="288">
        <f t="shared" si="46"/>
        <v>0</v>
      </c>
      <c r="AN809" s="203" t="str">
        <f t="shared" si="45"/>
        <v>EMA--</v>
      </c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  <c r="CF809" s="279"/>
      <c r="CG809" s="279"/>
      <c r="CH809" s="279"/>
      <c r="CI809" s="279"/>
      <c r="CJ809" s="279"/>
      <c r="CK809" s="279"/>
      <c r="CL809" s="279"/>
      <c r="CM809" s="279"/>
      <c r="CN809" s="279"/>
      <c r="CO809" s="279"/>
      <c r="CP809" s="279"/>
      <c r="CQ809" s="279"/>
      <c r="CR809" s="279"/>
      <c r="CS809" s="279"/>
      <c r="CT809" s="279"/>
      <c r="CU809" s="279"/>
      <c r="CV809" s="279"/>
      <c r="CW809" s="279"/>
      <c r="CX809" s="279"/>
      <c r="CY809" s="279"/>
      <c r="CZ809" s="279"/>
      <c r="DA809" s="279"/>
      <c r="DB809" s="279"/>
      <c r="DC809" s="279"/>
      <c r="DD809" s="279"/>
      <c r="DE809" s="279"/>
      <c r="DF809" s="279"/>
      <c r="DG809" s="279"/>
      <c r="DH809" s="279"/>
      <c r="DI809" s="279"/>
      <c r="DJ809" s="279"/>
      <c r="DK809" s="279"/>
      <c r="DL809" s="279"/>
      <c r="DM809" s="279"/>
      <c r="DN809" s="279"/>
      <c r="DO809" s="279"/>
      <c r="DP809" s="279"/>
      <c r="DQ809" s="279"/>
      <c r="DR809" s="279"/>
      <c r="DS809" s="279"/>
      <c r="DT809" s="279"/>
      <c r="DU809" s="279"/>
    </row>
    <row r="810" spans="39:125">
      <c r="AM810" s="288">
        <f t="shared" si="46"/>
        <v>0</v>
      </c>
      <c r="AN810" s="203" t="str">
        <f t="shared" si="45"/>
        <v>EMA--</v>
      </c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  <c r="CF810" s="279"/>
      <c r="CG810" s="279"/>
      <c r="CH810" s="279"/>
      <c r="CI810" s="279"/>
      <c r="CJ810" s="279"/>
      <c r="CK810" s="279"/>
      <c r="CL810" s="279"/>
      <c r="CM810" s="279"/>
      <c r="CN810" s="279"/>
      <c r="CO810" s="279"/>
      <c r="CP810" s="279"/>
      <c r="CQ810" s="279"/>
      <c r="CR810" s="279"/>
      <c r="CS810" s="279"/>
      <c r="CT810" s="279"/>
      <c r="CU810" s="279"/>
      <c r="CV810" s="279"/>
      <c r="CW810" s="279"/>
      <c r="CX810" s="279"/>
      <c r="CY810" s="279"/>
      <c r="CZ810" s="279"/>
      <c r="DA810" s="279"/>
      <c r="DB810" s="279"/>
      <c r="DC810" s="279"/>
      <c r="DD810" s="279"/>
      <c r="DE810" s="279"/>
      <c r="DF810" s="279"/>
      <c r="DG810" s="279"/>
      <c r="DH810" s="279"/>
      <c r="DI810" s="279"/>
      <c r="DJ810" s="279"/>
      <c r="DK810" s="279"/>
      <c r="DL810" s="279"/>
      <c r="DM810" s="279"/>
      <c r="DN810" s="279"/>
      <c r="DO810" s="279"/>
      <c r="DP810" s="279"/>
      <c r="DQ810" s="279"/>
      <c r="DR810" s="279"/>
      <c r="DS810" s="279"/>
      <c r="DT810" s="279"/>
      <c r="DU810" s="279"/>
    </row>
    <row r="811" spans="39:125">
      <c r="AM811" s="288">
        <f t="shared" si="46"/>
        <v>0</v>
      </c>
      <c r="AN811" s="203" t="str">
        <f t="shared" si="45"/>
        <v>EMA--</v>
      </c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  <c r="CF811" s="279"/>
      <c r="CG811" s="279"/>
      <c r="CH811" s="279"/>
      <c r="CI811" s="279"/>
      <c r="CJ811" s="279"/>
      <c r="CK811" s="279"/>
      <c r="CL811" s="279"/>
      <c r="CM811" s="279"/>
      <c r="CN811" s="279"/>
      <c r="CO811" s="279"/>
      <c r="CP811" s="279"/>
      <c r="CQ811" s="279"/>
      <c r="CR811" s="279"/>
      <c r="CS811" s="279"/>
      <c r="CT811" s="279"/>
      <c r="CU811" s="279"/>
      <c r="CV811" s="279"/>
      <c r="CW811" s="279"/>
      <c r="CX811" s="279"/>
      <c r="CY811" s="279"/>
      <c r="CZ811" s="279"/>
      <c r="DA811" s="279"/>
      <c r="DB811" s="279"/>
      <c r="DC811" s="279"/>
      <c r="DD811" s="279"/>
      <c r="DE811" s="279"/>
      <c r="DF811" s="279"/>
      <c r="DG811" s="279"/>
      <c r="DH811" s="279"/>
      <c r="DI811" s="279"/>
      <c r="DJ811" s="279"/>
      <c r="DK811" s="279"/>
      <c r="DL811" s="279"/>
      <c r="DM811" s="279"/>
      <c r="DN811" s="279"/>
      <c r="DO811" s="279"/>
      <c r="DP811" s="279"/>
      <c r="DQ811" s="279"/>
      <c r="DR811" s="279"/>
      <c r="DS811" s="279"/>
      <c r="DT811" s="279"/>
      <c r="DU811" s="279"/>
    </row>
    <row r="812" spans="39:125">
      <c r="AM812" s="288">
        <f t="shared" si="46"/>
        <v>0</v>
      </c>
      <c r="AN812" s="203" t="str">
        <f t="shared" si="45"/>
        <v>EMA--</v>
      </c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  <c r="CF812" s="279"/>
      <c r="CG812" s="279"/>
      <c r="CH812" s="279"/>
      <c r="CI812" s="279"/>
      <c r="CJ812" s="279"/>
      <c r="CK812" s="279"/>
      <c r="CL812" s="279"/>
      <c r="CM812" s="279"/>
      <c r="CN812" s="279"/>
      <c r="CO812" s="279"/>
      <c r="CP812" s="279"/>
      <c r="CQ812" s="279"/>
      <c r="CR812" s="279"/>
      <c r="CS812" s="279"/>
      <c r="CT812" s="279"/>
      <c r="CU812" s="279"/>
      <c r="CV812" s="279"/>
      <c r="CW812" s="279"/>
      <c r="CX812" s="279"/>
      <c r="CY812" s="279"/>
      <c r="CZ812" s="279"/>
      <c r="DA812" s="279"/>
      <c r="DB812" s="279"/>
      <c r="DC812" s="279"/>
      <c r="DD812" s="279"/>
      <c r="DE812" s="279"/>
      <c r="DF812" s="279"/>
      <c r="DG812" s="279"/>
      <c r="DH812" s="279"/>
      <c r="DI812" s="279"/>
      <c r="DJ812" s="279"/>
      <c r="DK812" s="279"/>
      <c r="DL812" s="279"/>
      <c r="DM812" s="279"/>
      <c r="DN812" s="279"/>
      <c r="DO812" s="279"/>
      <c r="DP812" s="279"/>
      <c r="DQ812" s="279"/>
      <c r="DR812" s="279"/>
      <c r="DS812" s="279"/>
      <c r="DT812" s="279"/>
      <c r="DU812" s="279"/>
    </row>
    <row r="813" spans="39:125">
      <c r="AM813" s="288">
        <f t="shared" si="46"/>
        <v>0</v>
      </c>
      <c r="AN813" s="203" t="str">
        <f t="shared" si="45"/>
        <v>EMA--</v>
      </c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  <c r="CF813" s="279"/>
      <c r="CG813" s="279"/>
      <c r="CH813" s="279"/>
      <c r="CI813" s="279"/>
      <c r="CJ813" s="279"/>
      <c r="CK813" s="279"/>
      <c r="CL813" s="279"/>
      <c r="CM813" s="279"/>
      <c r="CN813" s="279"/>
      <c r="CO813" s="279"/>
      <c r="CP813" s="279"/>
      <c r="CQ813" s="279"/>
      <c r="CR813" s="279"/>
      <c r="CS813" s="279"/>
      <c r="CT813" s="279"/>
      <c r="CU813" s="279"/>
      <c r="CV813" s="279"/>
      <c r="CW813" s="279"/>
      <c r="CX813" s="279"/>
      <c r="CY813" s="279"/>
      <c r="CZ813" s="279"/>
      <c r="DA813" s="279"/>
      <c r="DB813" s="279"/>
      <c r="DC813" s="279"/>
      <c r="DD813" s="279"/>
      <c r="DE813" s="279"/>
      <c r="DF813" s="279"/>
      <c r="DG813" s="279"/>
      <c r="DH813" s="279"/>
      <c r="DI813" s="279"/>
      <c r="DJ813" s="279"/>
      <c r="DK813" s="279"/>
      <c r="DL813" s="279"/>
      <c r="DM813" s="279"/>
      <c r="DN813" s="279"/>
      <c r="DO813" s="279"/>
      <c r="DP813" s="279"/>
      <c r="DQ813" s="279"/>
      <c r="DR813" s="279"/>
      <c r="DS813" s="279"/>
      <c r="DT813" s="279"/>
      <c r="DU813" s="279"/>
    </row>
    <row r="814" spans="39:125">
      <c r="AM814" s="288">
        <f t="shared" si="46"/>
        <v>0</v>
      </c>
      <c r="AN814" s="203" t="str">
        <f t="shared" si="45"/>
        <v>EMA--</v>
      </c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  <c r="CF814" s="279"/>
      <c r="CG814" s="279"/>
      <c r="CH814" s="279"/>
      <c r="CI814" s="279"/>
      <c r="CJ814" s="279"/>
      <c r="CK814" s="279"/>
      <c r="CL814" s="279"/>
      <c r="CM814" s="279"/>
      <c r="CN814" s="279"/>
      <c r="CO814" s="279"/>
      <c r="CP814" s="279"/>
      <c r="CQ814" s="279"/>
      <c r="CR814" s="279"/>
      <c r="CS814" s="279"/>
      <c r="CT814" s="279"/>
      <c r="CU814" s="279"/>
      <c r="CV814" s="279"/>
      <c r="CW814" s="279"/>
      <c r="CX814" s="279"/>
      <c r="CY814" s="279"/>
      <c r="CZ814" s="279"/>
      <c r="DA814" s="279"/>
      <c r="DB814" s="279"/>
      <c r="DC814" s="279"/>
      <c r="DD814" s="279"/>
      <c r="DE814" s="279"/>
      <c r="DF814" s="279"/>
      <c r="DG814" s="279"/>
      <c r="DH814" s="279"/>
      <c r="DI814" s="279"/>
      <c r="DJ814" s="279"/>
      <c r="DK814" s="279"/>
      <c r="DL814" s="279"/>
      <c r="DM814" s="279"/>
      <c r="DN814" s="279"/>
      <c r="DO814" s="279"/>
      <c r="DP814" s="279"/>
      <c r="DQ814" s="279"/>
      <c r="DR814" s="279"/>
      <c r="DS814" s="279"/>
      <c r="DT814" s="279"/>
      <c r="DU814" s="279"/>
    </row>
    <row r="815" spans="39:125">
      <c r="AM815" s="288">
        <f t="shared" si="46"/>
        <v>0</v>
      </c>
      <c r="AN815" s="203" t="str">
        <f t="shared" si="45"/>
        <v>EMA--</v>
      </c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  <c r="CF815" s="279"/>
      <c r="CG815" s="279"/>
      <c r="CH815" s="279"/>
      <c r="CI815" s="279"/>
      <c r="CJ815" s="279"/>
      <c r="CK815" s="279"/>
      <c r="CL815" s="279"/>
      <c r="CM815" s="279"/>
      <c r="CN815" s="279"/>
      <c r="CO815" s="279"/>
      <c r="CP815" s="279"/>
      <c r="CQ815" s="279"/>
      <c r="CR815" s="279"/>
      <c r="CS815" s="279"/>
      <c r="CT815" s="279"/>
      <c r="CU815" s="279"/>
      <c r="CV815" s="279"/>
      <c r="CW815" s="279"/>
      <c r="CX815" s="279"/>
      <c r="CY815" s="279"/>
      <c r="CZ815" s="279"/>
      <c r="DA815" s="279"/>
      <c r="DB815" s="279"/>
      <c r="DC815" s="279"/>
      <c r="DD815" s="279"/>
      <c r="DE815" s="279"/>
      <c r="DF815" s="279"/>
      <c r="DG815" s="279"/>
      <c r="DH815" s="279"/>
      <c r="DI815" s="279"/>
      <c r="DJ815" s="279"/>
      <c r="DK815" s="279"/>
      <c r="DL815" s="279"/>
      <c r="DM815" s="279"/>
      <c r="DN815" s="279"/>
      <c r="DO815" s="279"/>
      <c r="DP815" s="279"/>
      <c r="DQ815" s="279"/>
      <c r="DR815" s="279"/>
      <c r="DS815" s="279"/>
      <c r="DT815" s="279"/>
      <c r="DU815" s="279"/>
    </row>
    <row r="816" spans="39:125">
      <c r="AM816" s="288">
        <f t="shared" si="46"/>
        <v>0</v>
      </c>
      <c r="AN816" s="203" t="str">
        <f t="shared" si="45"/>
        <v>EMA--</v>
      </c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  <c r="CF816" s="279"/>
      <c r="CG816" s="279"/>
      <c r="CH816" s="279"/>
      <c r="CI816" s="279"/>
      <c r="CJ816" s="279"/>
      <c r="CK816" s="279"/>
      <c r="CL816" s="279"/>
      <c r="CM816" s="279"/>
      <c r="CN816" s="279"/>
      <c r="CO816" s="279"/>
      <c r="CP816" s="279"/>
      <c r="CQ816" s="279"/>
      <c r="CR816" s="279"/>
      <c r="CS816" s="279"/>
      <c r="CT816" s="279"/>
      <c r="CU816" s="279"/>
      <c r="CV816" s="279"/>
      <c r="CW816" s="279"/>
      <c r="CX816" s="279"/>
      <c r="CY816" s="279"/>
      <c r="CZ816" s="279"/>
      <c r="DA816" s="279"/>
      <c r="DB816" s="279"/>
      <c r="DC816" s="279"/>
      <c r="DD816" s="279"/>
      <c r="DE816" s="279"/>
      <c r="DF816" s="279"/>
      <c r="DG816" s="279"/>
      <c r="DH816" s="279"/>
      <c r="DI816" s="279"/>
      <c r="DJ816" s="279"/>
      <c r="DK816" s="279"/>
      <c r="DL816" s="279"/>
      <c r="DM816" s="279"/>
      <c r="DN816" s="279"/>
      <c r="DO816" s="279"/>
      <c r="DP816" s="279"/>
      <c r="DQ816" s="279"/>
      <c r="DR816" s="279"/>
      <c r="DS816" s="279"/>
      <c r="DT816" s="279"/>
      <c r="DU816" s="279"/>
    </row>
    <row r="817" spans="39:125">
      <c r="AM817" s="288">
        <f t="shared" si="46"/>
        <v>0</v>
      </c>
      <c r="AN817" s="203" t="str">
        <f t="shared" si="45"/>
        <v>EMA--</v>
      </c>
      <c r="AO817" s="279"/>
      <c r="AP817" s="279"/>
      <c r="AQ817" s="279"/>
      <c r="AR817" s="279"/>
      <c r="AS817" s="279"/>
      <c r="AT817" s="279"/>
      <c r="AU817" s="279"/>
      <c r="AV817" s="279"/>
      <c r="AW817" s="279"/>
      <c r="AX817" s="279"/>
      <c r="AY817" s="279"/>
      <c r="AZ817" s="279"/>
      <c r="BA817" s="279"/>
      <c r="BB817" s="279"/>
      <c r="BC817" s="279"/>
      <c r="BD817" s="279"/>
      <c r="BE817" s="279"/>
      <c r="BF817" s="279"/>
      <c r="BG817" s="279"/>
      <c r="BH817" s="279"/>
      <c r="BI817" s="279"/>
      <c r="BJ817" s="279"/>
      <c r="BK817" s="279"/>
      <c r="BL817" s="279"/>
      <c r="BM817" s="279"/>
      <c r="BN817" s="279"/>
      <c r="BO817" s="279"/>
      <c r="BP817" s="279"/>
      <c r="BQ817" s="279"/>
      <c r="BR817" s="279"/>
      <c r="BS817" s="279"/>
      <c r="BT817" s="279"/>
      <c r="BU817" s="279"/>
      <c r="BV817" s="279"/>
      <c r="BW817" s="279"/>
      <c r="BX817" s="279"/>
      <c r="BY817" s="279"/>
      <c r="BZ817" s="279"/>
      <c r="CA817" s="279"/>
      <c r="CB817" s="279"/>
      <c r="CC817" s="279"/>
      <c r="CD817" s="279"/>
      <c r="CE817" s="279"/>
      <c r="CF817" s="279"/>
      <c r="CG817" s="279"/>
      <c r="CH817" s="279"/>
      <c r="CI817" s="279"/>
      <c r="CJ817" s="279"/>
      <c r="CK817" s="279"/>
      <c r="CL817" s="279"/>
      <c r="CM817" s="279"/>
      <c r="CN817" s="279"/>
      <c r="CO817" s="279"/>
      <c r="CP817" s="279"/>
      <c r="CQ817" s="279"/>
      <c r="CR817" s="279"/>
      <c r="CS817" s="279"/>
      <c r="CT817" s="279"/>
      <c r="CU817" s="279"/>
      <c r="CV817" s="279"/>
      <c r="CW817" s="279"/>
      <c r="CX817" s="279"/>
      <c r="CY817" s="279"/>
      <c r="CZ817" s="279"/>
      <c r="DA817" s="279"/>
      <c r="DB817" s="279"/>
      <c r="DC817" s="279"/>
      <c r="DD817" s="279"/>
      <c r="DE817" s="279"/>
      <c r="DF817" s="279"/>
      <c r="DG817" s="279"/>
      <c r="DH817" s="279"/>
      <c r="DI817" s="279"/>
      <c r="DJ817" s="279"/>
      <c r="DK817" s="279"/>
      <c r="DL817" s="279"/>
      <c r="DM817" s="279"/>
      <c r="DN817" s="279"/>
      <c r="DO817" s="279"/>
      <c r="DP817" s="279"/>
      <c r="DQ817" s="279"/>
      <c r="DR817" s="279"/>
      <c r="DS817" s="279"/>
      <c r="DT817" s="279"/>
      <c r="DU817" s="279"/>
    </row>
    <row r="818" spans="39:125">
      <c r="AM818" s="288">
        <f t="shared" si="46"/>
        <v>0</v>
      </c>
      <c r="AN818" s="203" t="str">
        <f t="shared" si="45"/>
        <v>EMA--</v>
      </c>
      <c r="AO818" s="279"/>
      <c r="AP818" s="279"/>
      <c r="AQ818" s="279"/>
      <c r="AR818" s="279"/>
      <c r="AS818" s="279"/>
      <c r="AT818" s="279"/>
      <c r="AU818" s="279"/>
      <c r="AV818" s="279"/>
      <c r="AW818" s="279"/>
      <c r="AX818" s="279"/>
      <c r="AY818" s="279"/>
      <c r="AZ818" s="279"/>
      <c r="BA818" s="279"/>
      <c r="BB818" s="279"/>
      <c r="BC818" s="279"/>
      <c r="BD818" s="279"/>
      <c r="BE818" s="279"/>
      <c r="BF818" s="279"/>
      <c r="BG818" s="279"/>
      <c r="BH818" s="279"/>
      <c r="BI818" s="279"/>
      <c r="BJ818" s="279"/>
      <c r="BK818" s="279"/>
      <c r="BL818" s="279"/>
      <c r="BM818" s="279"/>
      <c r="BN818" s="279"/>
      <c r="BO818" s="279"/>
      <c r="BP818" s="279"/>
      <c r="BQ818" s="279"/>
      <c r="BR818" s="279"/>
      <c r="BS818" s="279"/>
      <c r="BT818" s="279"/>
      <c r="BU818" s="279"/>
      <c r="BV818" s="279"/>
      <c r="BW818" s="279"/>
      <c r="BX818" s="279"/>
      <c r="BY818" s="279"/>
      <c r="BZ818" s="279"/>
      <c r="CA818" s="279"/>
      <c r="CB818" s="279"/>
      <c r="CC818" s="279"/>
      <c r="CD818" s="279"/>
      <c r="CE818" s="279"/>
      <c r="CF818" s="279"/>
      <c r="CG818" s="279"/>
      <c r="CH818" s="279"/>
      <c r="CI818" s="279"/>
      <c r="CJ818" s="279"/>
      <c r="CK818" s="279"/>
      <c r="CL818" s="279"/>
      <c r="CM818" s="279"/>
      <c r="CN818" s="279"/>
      <c r="CO818" s="279"/>
      <c r="CP818" s="279"/>
      <c r="CQ818" s="279"/>
      <c r="CR818" s="279"/>
      <c r="CS818" s="279"/>
      <c r="CT818" s="279"/>
      <c r="CU818" s="279"/>
      <c r="CV818" s="279"/>
      <c r="CW818" s="279"/>
      <c r="CX818" s="279"/>
      <c r="CY818" s="279"/>
      <c r="CZ818" s="279"/>
      <c r="DA818" s="279"/>
      <c r="DB818" s="279"/>
      <c r="DC818" s="279"/>
      <c r="DD818" s="279"/>
      <c r="DE818" s="279"/>
      <c r="DF818" s="279"/>
      <c r="DG818" s="279"/>
      <c r="DH818" s="279"/>
      <c r="DI818" s="279"/>
      <c r="DJ818" s="279"/>
      <c r="DK818" s="279"/>
      <c r="DL818" s="279"/>
      <c r="DM818" s="279"/>
      <c r="DN818" s="279"/>
      <c r="DO818" s="279"/>
      <c r="DP818" s="279"/>
      <c r="DQ818" s="279"/>
      <c r="DR818" s="279"/>
      <c r="DS818" s="279"/>
      <c r="DT818" s="279"/>
      <c r="DU818" s="279"/>
    </row>
    <row r="819" spans="39:125">
      <c r="AM819" s="288">
        <f t="shared" si="46"/>
        <v>0</v>
      </c>
      <c r="AN819" s="203" t="str">
        <f t="shared" si="45"/>
        <v>EMA--</v>
      </c>
      <c r="AO819" s="279"/>
      <c r="AP819" s="279"/>
      <c r="AQ819" s="279"/>
      <c r="AR819" s="279"/>
      <c r="AS819" s="279"/>
      <c r="AT819" s="279"/>
      <c r="AU819" s="279"/>
      <c r="AV819" s="279"/>
      <c r="AW819" s="279"/>
      <c r="AX819" s="279"/>
      <c r="AY819" s="279"/>
      <c r="AZ819" s="279"/>
      <c r="BA819" s="279"/>
      <c r="BB819" s="279"/>
      <c r="BC819" s="279"/>
      <c r="BD819" s="279"/>
      <c r="BE819" s="279"/>
      <c r="BF819" s="279"/>
      <c r="BG819" s="279"/>
      <c r="BH819" s="279"/>
      <c r="BI819" s="279"/>
      <c r="BJ819" s="279"/>
      <c r="BK819" s="279"/>
      <c r="BL819" s="279"/>
      <c r="BM819" s="279"/>
      <c r="BN819" s="279"/>
      <c r="BO819" s="279"/>
      <c r="BP819" s="279"/>
      <c r="BQ819" s="279"/>
      <c r="BR819" s="279"/>
      <c r="BS819" s="279"/>
      <c r="BT819" s="279"/>
      <c r="BU819" s="279"/>
      <c r="BV819" s="279"/>
      <c r="BW819" s="279"/>
      <c r="BX819" s="279"/>
      <c r="BY819" s="279"/>
      <c r="BZ819" s="279"/>
      <c r="CA819" s="279"/>
      <c r="CB819" s="279"/>
      <c r="CC819" s="279"/>
      <c r="CD819" s="279"/>
      <c r="CE819" s="279"/>
      <c r="CF819" s="279"/>
      <c r="CG819" s="279"/>
      <c r="CH819" s="279"/>
      <c r="CI819" s="279"/>
      <c r="CJ819" s="279"/>
      <c r="CK819" s="279"/>
      <c r="CL819" s="279"/>
      <c r="CM819" s="279"/>
      <c r="CN819" s="279"/>
      <c r="CO819" s="279"/>
      <c r="CP819" s="279"/>
      <c r="CQ819" s="279"/>
      <c r="CR819" s="279"/>
      <c r="CS819" s="279"/>
      <c r="CT819" s="279"/>
      <c r="CU819" s="279"/>
      <c r="CV819" s="279"/>
      <c r="CW819" s="279"/>
      <c r="CX819" s="279"/>
      <c r="CY819" s="279"/>
      <c r="CZ819" s="279"/>
      <c r="DA819" s="279"/>
      <c r="DB819" s="279"/>
      <c r="DC819" s="279"/>
      <c r="DD819" s="279"/>
      <c r="DE819" s="279"/>
      <c r="DF819" s="279"/>
      <c r="DG819" s="279"/>
      <c r="DH819" s="279"/>
      <c r="DI819" s="279"/>
      <c r="DJ819" s="279"/>
      <c r="DK819" s="279"/>
      <c r="DL819" s="279"/>
      <c r="DM819" s="279"/>
      <c r="DN819" s="279"/>
      <c r="DO819" s="279"/>
      <c r="DP819" s="279"/>
      <c r="DQ819" s="279"/>
      <c r="DR819" s="279"/>
      <c r="DS819" s="279"/>
      <c r="DT819" s="279"/>
      <c r="DU819" s="279"/>
    </row>
    <row r="820" spans="39:125">
      <c r="AM820" s="288">
        <f t="shared" si="46"/>
        <v>0</v>
      </c>
      <c r="AN820" s="203" t="str">
        <f t="shared" si="45"/>
        <v>EMA--</v>
      </c>
      <c r="AO820" s="279"/>
      <c r="AP820" s="279"/>
      <c r="AQ820" s="279"/>
      <c r="AR820" s="279"/>
      <c r="AS820" s="279"/>
      <c r="AT820" s="279"/>
      <c r="AU820" s="279"/>
      <c r="AV820" s="279"/>
      <c r="AW820" s="279"/>
      <c r="AX820" s="279"/>
      <c r="AY820" s="279"/>
      <c r="AZ820" s="279"/>
      <c r="BA820" s="279"/>
      <c r="BB820" s="279"/>
      <c r="BC820" s="279"/>
      <c r="BD820" s="279"/>
      <c r="BE820" s="279"/>
      <c r="BF820" s="279"/>
      <c r="BG820" s="279"/>
      <c r="BH820" s="279"/>
      <c r="BI820" s="279"/>
      <c r="BJ820" s="279"/>
      <c r="BK820" s="279"/>
      <c r="BL820" s="279"/>
      <c r="BM820" s="279"/>
      <c r="BN820" s="279"/>
      <c r="BO820" s="279"/>
      <c r="BP820" s="279"/>
      <c r="BQ820" s="279"/>
      <c r="BR820" s="279"/>
      <c r="BS820" s="279"/>
      <c r="BT820" s="279"/>
      <c r="BU820" s="279"/>
      <c r="BV820" s="279"/>
      <c r="BW820" s="279"/>
      <c r="BX820" s="279"/>
      <c r="BY820" s="279"/>
      <c r="BZ820" s="279"/>
      <c r="CA820" s="279"/>
      <c r="CB820" s="279"/>
      <c r="CC820" s="279"/>
      <c r="CD820" s="279"/>
      <c r="CE820" s="279"/>
      <c r="CF820" s="279"/>
      <c r="CG820" s="279"/>
      <c r="CH820" s="279"/>
      <c r="CI820" s="279"/>
      <c r="CJ820" s="279"/>
      <c r="CK820" s="279"/>
      <c r="CL820" s="279"/>
      <c r="CM820" s="279"/>
      <c r="CN820" s="279"/>
      <c r="CO820" s="279"/>
      <c r="CP820" s="279"/>
      <c r="CQ820" s="279"/>
      <c r="CR820" s="279"/>
      <c r="CS820" s="279"/>
      <c r="CT820" s="279"/>
      <c r="CU820" s="279"/>
      <c r="CV820" s="279"/>
      <c r="CW820" s="279"/>
      <c r="CX820" s="279"/>
      <c r="CY820" s="279"/>
      <c r="CZ820" s="279"/>
      <c r="DA820" s="279"/>
      <c r="DB820" s="279"/>
      <c r="DC820" s="279"/>
      <c r="DD820" s="279"/>
      <c r="DE820" s="279"/>
      <c r="DF820" s="279"/>
      <c r="DG820" s="279"/>
      <c r="DH820" s="279"/>
      <c r="DI820" s="279"/>
      <c r="DJ820" s="279"/>
      <c r="DK820" s="279"/>
      <c r="DL820" s="279"/>
      <c r="DM820" s="279"/>
      <c r="DN820" s="279"/>
      <c r="DO820" s="279"/>
      <c r="DP820" s="279"/>
      <c r="DQ820" s="279"/>
      <c r="DR820" s="279"/>
      <c r="DS820" s="279"/>
      <c r="DT820" s="279"/>
      <c r="DU820" s="279"/>
    </row>
    <row r="821" spans="39:125">
      <c r="AM821" s="288">
        <f t="shared" si="46"/>
        <v>0</v>
      </c>
      <c r="AN821" s="203" t="str">
        <f t="shared" si="45"/>
        <v>EMA--</v>
      </c>
      <c r="AO821" s="279"/>
      <c r="AP821" s="279"/>
      <c r="AQ821" s="279"/>
      <c r="AR821" s="279"/>
      <c r="AS821" s="279"/>
      <c r="AT821" s="279"/>
      <c r="AU821" s="279"/>
      <c r="AV821" s="279"/>
      <c r="AW821" s="279"/>
      <c r="AX821" s="279"/>
      <c r="AY821" s="279"/>
      <c r="AZ821" s="279"/>
      <c r="BA821" s="279"/>
      <c r="BB821" s="279"/>
      <c r="BC821" s="279"/>
      <c r="BD821" s="279"/>
      <c r="BE821" s="279"/>
      <c r="BF821" s="279"/>
      <c r="BG821" s="279"/>
      <c r="BH821" s="279"/>
      <c r="BI821" s="279"/>
      <c r="BJ821" s="279"/>
      <c r="BK821" s="279"/>
      <c r="BL821" s="279"/>
      <c r="BM821" s="279"/>
      <c r="BN821" s="279"/>
      <c r="BO821" s="279"/>
      <c r="BP821" s="279"/>
      <c r="BQ821" s="279"/>
      <c r="BR821" s="279"/>
      <c r="BS821" s="279"/>
      <c r="BT821" s="279"/>
      <c r="BU821" s="279"/>
      <c r="BV821" s="279"/>
      <c r="BW821" s="279"/>
      <c r="BX821" s="279"/>
      <c r="BY821" s="279"/>
      <c r="BZ821" s="279"/>
      <c r="CA821" s="279"/>
      <c r="CB821" s="279"/>
      <c r="CC821" s="279"/>
      <c r="CD821" s="279"/>
      <c r="CE821" s="279"/>
      <c r="CF821" s="279"/>
      <c r="CG821" s="279"/>
      <c r="CH821" s="279"/>
      <c r="CI821" s="279"/>
      <c r="CJ821" s="279"/>
      <c r="CK821" s="279"/>
      <c r="CL821" s="279"/>
      <c r="CM821" s="279"/>
      <c r="CN821" s="279"/>
      <c r="CO821" s="279"/>
      <c r="CP821" s="279"/>
      <c r="CQ821" s="279"/>
      <c r="CR821" s="279"/>
      <c r="CS821" s="279"/>
      <c r="CT821" s="279"/>
      <c r="CU821" s="279"/>
      <c r="CV821" s="279"/>
      <c r="CW821" s="279"/>
      <c r="CX821" s="279"/>
      <c r="CY821" s="279"/>
      <c r="CZ821" s="279"/>
      <c r="DA821" s="279"/>
      <c r="DB821" s="279"/>
      <c r="DC821" s="279"/>
      <c r="DD821" s="279"/>
      <c r="DE821" s="279"/>
      <c r="DF821" s="279"/>
      <c r="DG821" s="279"/>
      <c r="DH821" s="279"/>
      <c r="DI821" s="279"/>
      <c r="DJ821" s="279"/>
      <c r="DK821" s="279"/>
      <c r="DL821" s="279"/>
      <c r="DM821" s="279"/>
      <c r="DN821" s="279"/>
      <c r="DO821" s="279"/>
      <c r="DP821" s="279"/>
      <c r="DQ821" s="279"/>
      <c r="DR821" s="279"/>
      <c r="DS821" s="279"/>
      <c r="DT821" s="279"/>
      <c r="DU821" s="279"/>
    </row>
    <row r="822" spans="39:125">
      <c r="AM822" s="288">
        <f t="shared" si="46"/>
        <v>0</v>
      </c>
      <c r="AN822" s="203" t="str">
        <f t="shared" si="45"/>
        <v>EMA--</v>
      </c>
      <c r="AO822" s="279"/>
      <c r="AP822" s="279"/>
      <c r="AQ822" s="279"/>
      <c r="AR822" s="279"/>
      <c r="AS822" s="279"/>
      <c r="AT822" s="279"/>
      <c r="AU822" s="279"/>
      <c r="AV822" s="279"/>
      <c r="AW822" s="279"/>
      <c r="AX822" s="279"/>
      <c r="AY822" s="279"/>
      <c r="AZ822" s="279"/>
      <c r="BA822" s="279"/>
      <c r="BB822" s="279"/>
      <c r="BC822" s="279"/>
      <c r="BD822" s="279"/>
      <c r="BE822" s="279"/>
      <c r="BF822" s="279"/>
      <c r="BG822" s="279"/>
      <c r="BH822" s="279"/>
      <c r="BI822" s="279"/>
      <c r="BJ822" s="279"/>
      <c r="BK822" s="279"/>
      <c r="BL822" s="279"/>
      <c r="BM822" s="279"/>
      <c r="BN822" s="279"/>
      <c r="BO822" s="279"/>
      <c r="BP822" s="279"/>
      <c r="BQ822" s="279"/>
      <c r="BR822" s="279"/>
      <c r="BS822" s="279"/>
      <c r="BT822" s="279"/>
      <c r="BU822" s="279"/>
      <c r="BV822" s="279"/>
      <c r="BW822" s="279"/>
      <c r="BX822" s="279"/>
      <c r="BY822" s="279"/>
      <c r="BZ822" s="279"/>
      <c r="CA822" s="279"/>
      <c r="CB822" s="279"/>
      <c r="CC822" s="279"/>
      <c r="CD822" s="279"/>
      <c r="CE822" s="279"/>
      <c r="CF822" s="279"/>
      <c r="CG822" s="279"/>
      <c r="CH822" s="279"/>
      <c r="CI822" s="279"/>
      <c r="CJ822" s="279"/>
      <c r="CK822" s="279"/>
      <c r="CL822" s="279"/>
      <c r="CM822" s="279"/>
      <c r="CN822" s="279"/>
      <c r="CO822" s="279"/>
      <c r="CP822" s="279"/>
      <c r="CQ822" s="279"/>
      <c r="CR822" s="279"/>
      <c r="CS822" s="279"/>
      <c r="CT822" s="279"/>
      <c r="CU822" s="279"/>
      <c r="CV822" s="279"/>
      <c r="CW822" s="279"/>
      <c r="CX822" s="279"/>
      <c r="CY822" s="279"/>
      <c r="CZ822" s="279"/>
      <c r="DA822" s="279"/>
      <c r="DB822" s="279"/>
      <c r="DC822" s="279"/>
      <c r="DD822" s="279"/>
      <c r="DE822" s="279"/>
      <c r="DF822" s="279"/>
      <c r="DG822" s="279"/>
      <c r="DH822" s="279"/>
      <c r="DI822" s="279"/>
      <c r="DJ822" s="279"/>
      <c r="DK822" s="279"/>
      <c r="DL822" s="279"/>
      <c r="DM822" s="279"/>
      <c r="DN822" s="279"/>
      <c r="DO822" s="279"/>
      <c r="DP822" s="279"/>
      <c r="DQ822" s="279"/>
      <c r="DR822" s="279"/>
      <c r="DS822" s="279"/>
      <c r="DT822" s="279"/>
      <c r="DU822" s="279"/>
    </row>
    <row r="823" spans="39:125">
      <c r="AM823" s="288">
        <f t="shared" si="46"/>
        <v>0</v>
      </c>
      <c r="AN823" s="203" t="str">
        <f t="shared" si="45"/>
        <v>EMA--</v>
      </c>
      <c r="AO823" s="279"/>
      <c r="AP823" s="279"/>
      <c r="AQ823" s="279"/>
      <c r="AR823" s="279"/>
      <c r="AS823" s="279"/>
      <c r="AT823" s="279"/>
      <c r="AU823" s="279"/>
      <c r="AV823" s="279"/>
      <c r="AW823" s="279"/>
      <c r="AX823" s="279"/>
      <c r="AY823" s="279"/>
      <c r="AZ823" s="279"/>
      <c r="BA823" s="279"/>
      <c r="BB823" s="279"/>
      <c r="BC823" s="279"/>
      <c r="BD823" s="279"/>
      <c r="BE823" s="279"/>
      <c r="BF823" s="279"/>
      <c r="BG823" s="279"/>
      <c r="BH823" s="279"/>
      <c r="BI823" s="279"/>
      <c r="BJ823" s="279"/>
      <c r="BK823" s="279"/>
      <c r="BL823" s="279"/>
      <c r="BM823" s="279"/>
      <c r="BN823" s="279"/>
      <c r="BO823" s="279"/>
      <c r="BP823" s="279"/>
      <c r="BQ823" s="279"/>
      <c r="BR823" s="279"/>
      <c r="BS823" s="279"/>
      <c r="BT823" s="279"/>
      <c r="BU823" s="279"/>
      <c r="BV823" s="279"/>
      <c r="BW823" s="279"/>
      <c r="BX823" s="279"/>
      <c r="BY823" s="279"/>
      <c r="BZ823" s="279"/>
      <c r="CA823" s="279"/>
      <c r="CB823" s="279"/>
      <c r="CC823" s="279"/>
      <c r="CD823" s="279"/>
      <c r="CE823" s="279"/>
      <c r="CF823" s="279"/>
      <c r="CG823" s="279"/>
      <c r="CH823" s="279"/>
      <c r="CI823" s="279"/>
      <c r="CJ823" s="279"/>
      <c r="CK823" s="279"/>
      <c r="CL823" s="279"/>
      <c r="CM823" s="279"/>
      <c r="CN823" s="279"/>
      <c r="CO823" s="279"/>
      <c r="CP823" s="279"/>
      <c r="CQ823" s="279"/>
      <c r="CR823" s="279"/>
      <c r="CS823" s="279"/>
      <c r="CT823" s="279"/>
      <c r="CU823" s="279"/>
      <c r="CV823" s="279"/>
      <c r="CW823" s="279"/>
      <c r="CX823" s="279"/>
      <c r="CY823" s="279"/>
      <c r="CZ823" s="279"/>
      <c r="DA823" s="279"/>
      <c r="DB823" s="279"/>
      <c r="DC823" s="279"/>
      <c r="DD823" s="279"/>
      <c r="DE823" s="279"/>
      <c r="DF823" s="279"/>
      <c r="DG823" s="279"/>
      <c r="DH823" s="279"/>
      <c r="DI823" s="279"/>
      <c r="DJ823" s="279"/>
      <c r="DK823" s="279"/>
      <c r="DL823" s="279"/>
      <c r="DM823" s="279"/>
      <c r="DN823" s="279"/>
      <c r="DO823" s="279"/>
      <c r="DP823" s="279"/>
      <c r="DQ823" s="279"/>
      <c r="DR823" s="279"/>
      <c r="DS823" s="279"/>
      <c r="DT823" s="279"/>
      <c r="DU823" s="279"/>
    </row>
    <row r="824" spans="39:125">
      <c r="AM824" s="288">
        <f t="shared" si="46"/>
        <v>0</v>
      </c>
      <c r="AN824" s="203" t="str">
        <f t="shared" si="45"/>
        <v>EMA--</v>
      </c>
      <c r="AO824" s="279"/>
      <c r="AP824" s="279"/>
      <c r="AQ824" s="279"/>
      <c r="AR824" s="279"/>
      <c r="AS824" s="279"/>
      <c r="AT824" s="279"/>
      <c r="AU824" s="279"/>
      <c r="AV824" s="279"/>
      <c r="AW824" s="279"/>
      <c r="AX824" s="279"/>
      <c r="AY824" s="279"/>
      <c r="AZ824" s="279"/>
      <c r="BA824" s="279"/>
      <c r="BB824" s="279"/>
      <c r="BC824" s="279"/>
      <c r="BD824" s="279"/>
      <c r="BE824" s="279"/>
      <c r="BF824" s="279"/>
      <c r="BG824" s="279"/>
      <c r="BH824" s="279"/>
      <c r="BI824" s="279"/>
      <c r="BJ824" s="279"/>
      <c r="BK824" s="279"/>
      <c r="BL824" s="279"/>
      <c r="BM824" s="279"/>
      <c r="BN824" s="279"/>
      <c r="BO824" s="279"/>
      <c r="BP824" s="279"/>
      <c r="BQ824" s="279"/>
      <c r="BR824" s="279"/>
      <c r="BS824" s="279"/>
      <c r="BT824" s="279"/>
      <c r="BU824" s="279"/>
      <c r="BV824" s="279"/>
      <c r="BW824" s="279"/>
      <c r="BX824" s="279"/>
      <c r="BY824" s="279"/>
      <c r="BZ824" s="279"/>
      <c r="CA824" s="279"/>
      <c r="CB824" s="279"/>
      <c r="CC824" s="279"/>
      <c r="CD824" s="279"/>
      <c r="CE824" s="279"/>
      <c r="CF824" s="279"/>
      <c r="CG824" s="279"/>
      <c r="CH824" s="279"/>
      <c r="CI824" s="279"/>
      <c r="CJ824" s="279"/>
      <c r="CK824" s="279"/>
      <c r="CL824" s="279"/>
      <c r="CM824" s="279"/>
      <c r="CN824" s="279"/>
      <c r="CO824" s="279"/>
      <c r="CP824" s="279"/>
      <c r="CQ824" s="279"/>
      <c r="CR824" s="279"/>
      <c r="CS824" s="279"/>
      <c r="CT824" s="279"/>
      <c r="CU824" s="279"/>
      <c r="CV824" s="279"/>
      <c r="CW824" s="279"/>
      <c r="CX824" s="279"/>
      <c r="CY824" s="279"/>
      <c r="CZ824" s="279"/>
      <c r="DA824" s="279"/>
      <c r="DB824" s="279"/>
      <c r="DC824" s="279"/>
      <c r="DD824" s="279"/>
      <c r="DE824" s="279"/>
      <c r="DF824" s="279"/>
      <c r="DG824" s="279"/>
      <c r="DH824" s="279"/>
      <c r="DI824" s="279"/>
      <c r="DJ824" s="279"/>
      <c r="DK824" s="279"/>
      <c r="DL824" s="279"/>
      <c r="DM824" s="279"/>
      <c r="DN824" s="279"/>
      <c r="DO824" s="279"/>
      <c r="DP824" s="279"/>
      <c r="DQ824" s="279"/>
      <c r="DR824" s="279"/>
      <c r="DS824" s="279"/>
      <c r="DT824" s="279"/>
      <c r="DU824" s="279"/>
    </row>
    <row r="825" spans="39:125">
      <c r="AM825" s="288">
        <f t="shared" si="46"/>
        <v>0</v>
      </c>
      <c r="AN825" s="203" t="str">
        <f t="shared" ref="AN825:AN888" si="47">$F$4&amp;TEXT("-",1)&amp;F825&amp;TEXT("-",1)&amp;G825</f>
        <v>EMA--</v>
      </c>
      <c r="AO825" s="279"/>
      <c r="AP825" s="279"/>
      <c r="AQ825" s="279"/>
      <c r="AR825" s="279"/>
      <c r="AS825" s="279"/>
      <c r="AT825" s="279"/>
      <c r="AU825" s="279"/>
      <c r="AV825" s="279"/>
      <c r="AW825" s="279"/>
      <c r="AX825" s="279"/>
      <c r="AY825" s="279"/>
      <c r="AZ825" s="279"/>
      <c r="BA825" s="279"/>
      <c r="BB825" s="279"/>
      <c r="BC825" s="279"/>
      <c r="BD825" s="279"/>
      <c r="BE825" s="279"/>
      <c r="BF825" s="279"/>
      <c r="BG825" s="279"/>
      <c r="BH825" s="279"/>
      <c r="BI825" s="279"/>
      <c r="BJ825" s="279"/>
      <c r="BK825" s="279"/>
      <c r="BL825" s="279"/>
      <c r="BM825" s="279"/>
      <c r="BN825" s="279"/>
      <c r="BO825" s="279"/>
      <c r="BP825" s="279"/>
      <c r="BQ825" s="279"/>
      <c r="BR825" s="279"/>
      <c r="BS825" s="279"/>
      <c r="BT825" s="279"/>
      <c r="BU825" s="279"/>
      <c r="BV825" s="279"/>
      <c r="BW825" s="279"/>
      <c r="BX825" s="279"/>
      <c r="BY825" s="279"/>
      <c r="BZ825" s="279"/>
      <c r="CA825" s="279"/>
      <c r="CB825" s="279"/>
      <c r="CC825" s="279"/>
      <c r="CD825" s="279"/>
      <c r="CE825" s="279"/>
      <c r="CF825" s="279"/>
      <c r="CG825" s="279"/>
      <c r="CH825" s="279"/>
      <c r="CI825" s="279"/>
      <c r="CJ825" s="279"/>
      <c r="CK825" s="279"/>
      <c r="CL825" s="279"/>
      <c r="CM825" s="279"/>
      <c r="CN825" s="279"/>
      <c r="CO825" s="279"/>
      <c r="CP825" s="279"/>
      <c r="CQ825" s="279"/>
      <c r="CR825" s="279"/>
      <c r="CS825" s="279"/>
      <c r="CT825" s="279"/>
      <c r="CU825" s="279"/>
      <c r="CV825" s="279"/>
      <c r="CW825" s="279"/>
      <c r="CX825" s="279"/>
      <c r="CY825" s="279"/>
      <c r="CZ825" s="279"/>
      <c r="DA825" s="279"/>
      <c r="DB825" s="279"/>
      <c r="DC825" s="279"/>
      <c r="DD825" s="279"/>
      <c r="DE825" s="279"/>
      <c r="DF825" s="279"/>
      <c r="DG825" s="279"/>
      <c r="DH825" s="279"/>
      <c r="DI825" s="279"/>
      <c r="DJ825" s="279"/>
      <c r="DK825" s="279"/>
      <c r="DL825" s="279"/>
      <c r="DM825" s="279"/>
      <c r="DN825" s="279"/>
      <c r="DO825" s="279"/>
      <c r="DP825" s="279"/>
      <c r="DQ825" s="279"/>
      <c r="DR825" s="279"/>
      <c r="DS825" s="279"/>
      <c r="DT825" s="279"/>
      <c r="DU825" s="279"/>
    </row>
    <row r="826" spans="39:125">
      <c r="AM826" s="288">
        <f t="shared" ref="AM826:AM866" si="48">G826</f>
        <v>0</v>
      </c>
      <c r="AN826" s="203" t="str">
        <f t="shared" si="47"/>
        <v>EMA--</v>
      </c>
      <c r="AO826" s="279"/>
      <c r="AP826" s="279"/>
      <c r="AQ826" s="279"/>
      <c r="AR826" s="279"/>
      <c r="AS826" s="279"/>
      <c r="AT826" s="279"/>
      <c r="AU826" s="279"/>
      <c r="AV826" s="279"/>
      <c r="AW826" s="279"/>
      <c r="AX826" s="279"/>
      <c r="AY826" s="279"/>
      <c r="AZ826" s="279"/>
      <c r="BA826" s="279"/>
      <c r="BB826" s="279"/>
      <c r="BC826" s="279"/>
      <c r="BD826" s="279"/>
      <c r="BE826" s="279"/>
      <c r="BF826" s="279"/>
      <c r="BG826" s="279"/>
      <c r="BH826" s="279"/>
      <c r="BI826" s="279"/>
      <c r="BJ826" s="279"/>
      <c r="BK826" s="279"/>
      <c r="BL826" s="279"/>
      <c r="BM826" s="279"/>
      <c r="BN826" s="279"/>
      <c r="BO826" s="279"/>
      <c r="BP826" s="279"/>
      <c r="BQ826" s="279"/>
      <c r="BR826" s="279"/>
      <c r="BS826" s="279"/>
      <c r="BT826" s="279"/>
      <c r="BU826" s="279"/>
      <c r="BV826" s="279"/>
      <c r="BW826" s="279"/>
      <c r="BX826" s="279"/>
      <c r="BY826" s="279"/>
      <c r="BZ826" s="279"/>
      <c r="CA826" s="279"/>
      <c r="CB826" s="279"/>
      <c r="CC826" s="279"/>
      <c r="CD826" s="279"/>
      <c r="CE826" s="279"/>
      <c r="CF826" s="279"/>
      <c r="CG826" s="279"/>
      <c r="CH826" s="279"/>
      <c r="CI826" s="279"/>
      <c r="CJ826" s="279"/>
      <c r="CK826" s="279"/>
      <c r="CL826" s="279"/>
      <c r="CM826" s="279"/>
      <c r="CN826" s="279"/>
      <c r="CO826" s="279"/>
      <c r="CP826" s="279"/>
      <c r="CQ826" s="279"/>
      <c r="CR826" s="279"/>
      <c r="CS826" s="279"/>
      <c r="CT826" s="279"/>
      <c r="CU826" s="279"/>
      <c r="CV826" s="279"/>
      <c r="CW826" s="279"/>
      <c r="CX826" s="279"/>
      <c r="CY826" s="279"/>
      <c r="CZ826" s="279"/>
      <c r="DA826" s="279"/>
      <c r="DB826" s="279"/>
      <c r="DC826" s="279"/>
      <c r="DD826" s="279"/>
      <c r="DE826" s="279"/>
      <c r="DF826" s="279"/>
      <c r="DG826" s="279"/>
      <c r="DH826" s="279"/>
      <c r="DI826" s="279"/>
      <c r="DJ826" s="279"/>
      <c r="DK826" s="279"/>
      <c r="DL826" s="279"/>
      <c r="DM826" s="279"/>
      <c r="DN826" s="279"/>
      <c r="DO826" s="279"/>
      <c r="DP826" s="279"/>
      <c r="DQ826" s="279"/>
      <c r="DR826" s="279"/>
      <c r="DS826" s="279"/>
      <c r="DT826" s="279"/>
      <c r="DU826" s="279"/>
    </row>
    <row r="827" spans="39:125">
      <c r="AM827" s="288">
        <f t="shared" si="48"/>
        <v>0</v>
      </c>
      <c r="AN827" s="203" t="str">
        <f t="shared" si="47"/>
        <v>EMA--</v>
      </c>
      <c r="AO827" s="279"/>
      <c r="AP827" s="279"/>
      <c r="AQ827" s="279"/>
      <c r="AR827" s="279"/>
      <c r="AS827" s="279"/>
      <c r="AT827" s="279"/>
      <c r="AU827" s="279"/>
      <c r="AV827" s="279"/>
      <c r="AW827" s="279"/>
      <c r="AX827" s="279"/>
      <c r="AY827" s="279"/>
      <c r="AZ827" s="279"/>
      <c r="BA827" s="279"/>
      <c r="BB827" s="279"/>
      <c r="BC827" s="279"/>
      <c r="BD827" s="279"/>
      <c r="BE827" s="279"/>
      <c r="BF827" s="279"/>
      <c r="BG827" s="279"/>
      <c r="BH827" s="279"/>
      <c r="BI827" s="279"/>
      <c r="BJ827" s="279"/>
      <c r="BK827" s="279"/>
      <c r="BL827" s="279"/>
      <c r="BM827" s="279"/>
      <c r="BN827" s="279"/>
      <c r="BO827" s="279"/>
      <c r="BP827" s="279"/>
      <c r="BQ827" s="279"/>
      <c r="BR827" s="279"/>
      <c r="BS827" s="279"/>
      <c r="BT827" s="279"/>
      <c r="BU827" s="279"/>
      <c r="BV827" s="279"/>
      <c r="BW827" s="279"/>
      <c r="BX827" s="279"/>
      <c r="BY827" s="279"/>
      <c r="BZ827" s="279"/>
      <c r="CA827" s="279"/>
      <c r="CB827" s="279"/>
      <c r="CC827" s="279"/>
      <c r="CD827" s="279"/>
      <c r="CE827" s="279"/>
      <c r="CF827" s="279"/>
      <c r="CG827" s="279"/>
      <c r="CH827" s="279"/>
      <c r="CI827" s="279"/>
      <c r="CJ827" s="279"/>
      <c r="CK827" s="279"/>
      <c r="CL827" s="279"/>
      <c r="CM827" s="279"/>
      <c r="CN827" s="279"/>
      <c r="CO827" s="279"/>
      <c r="CP827" s="279"/>
      <c r="CQ827" s="279"/>
      <c r="CR827" s="279"/>
      <c r="CS827" s="279"/>
      <c r="CT827" s="279"/>
      <c r="CU827" s="279"/>
      <c r="CV827" s="279"/>
      <c r="CW827" s="279"/>
      <c r="CX827" s="279"/>
      <c r="CY827" s="279"/>
      <c r="CZ827" s="279"/>
      <c r="DA827" s="279"/>
      <c r="DB827" s="279"/>
      <c r="DC827" s="279"/>
      <c r="DD827" s="279"/>
      <c r="DE827" s="279"/>
      <c r="DF827" s="279"/>
      <c r="DG827" s="279"/>
      <c r="DH827" s="279"/>
      <c r="DI827" s="279"/>
      <c r="DJ827" s="279"/>
      <c r="DK827" s="279"/>
      <c r="DL827" s="279"/>
      <c r="DM827" s="279"/>
      <c r="DN827" s="279"/>
      <c r="DO827" s="279"/>
      <c r="DP827" s="279"/>
      <c r="DQ827" s="279"/>
      <c r="DR827" s="279"/>
      <c r="DS827" s="279"/>
      <c r="DT827" s="279"/>
      <c r="DU827" s="279"/>
    </row>
    <row r="828" spans="39:125">
      <c r="AM828" s="288">
        <f t="shared" si="48"/>
        <v>0</v>
      </c>
      <c r="AN828" s="203" t="str">
        <f t="shared" si="47"/>
        <v>EMA--</v>
      </c>
      <c r="AO828" s="279"/>
      <c r="AP828" s="279"/>
      <c r="AQ828" s="279"/>
      <c r="AR828" s="279"/>
      <c r="AS828" s="279"/>
      <c r="AT828" s="279"/>
      <c r="AU828" s="279"/>
      <c r="AV828" s="279"/>
      <c r="AW828" s="279"/>
      <c r="AX828" s="279"/>
      <c r="AY828" s="279"/>
      <c r="AZ828" s="279"/>
      <c r="BA828" s="279"/>
      <c r="BB828" s="279"/>
      <c r="BC828" s="279"/>
      <c r="BD828" s="279"/>
      <c r="BE828" s="279"/>
      <c r="BF828" s="279"/>
      <c r="BG828" s="279"/>
      <c r="BH828" s="279"/>
      <c r="BI828" s="279"/>
      <c r="BJ828" s="279"/>
      <c r="BK828" s="279"/>
      <c r="BL828" s="279"/>
      <c r="BM828" s="279"/>
      <c r="BN828" s="279"/>
      <c r="BO828" s="279"/>
      <c r="BP828" s="279"/>
      <c r="BQ828" s="279"/>
      <c r="BR828" s="279"/>
      <c r="BS828" s="279"/>
      <c r="BT828" s="279"/>
      <c r="BU828" s="279"/>
      <c r="BV828" s="279"/>
      <c r="BW828" s="279"/>
      <c r="BX828" s="279"/>
      <c r="BY828" s="279"/>
      <c r="BZ828" s="279"/>
      <c r="CA828" s="279"/>
      <c r="CB828" s="279"/>
      <c r="CC828" s="279"/>
      <c r="CD828" s="279"/>
      <c r="CE828" s="279"/>
      <c r="CF828" s="279"/>
      <c r="CG828" s="279"/>
      <c r="CH828" s="279"/>
      <c r="CI828" s="279"/>
      <c r="CJ828" s="279"/>
      <c r="CK828" s="279"/>
      <c r="CL828" s="279"/>
      <c r="CM828" s="279"/>
      <c r="CN828" s="279"/>
      <c r="CO828" s="279"/>
      <c r="CP828" s="279"/>
      <c r="CQ828" s="279"/>
      <c r="CR828" s="279"/>
      <c r="CS828" s="279"/>
      <c r="CT828" s="279"/>
      <c r="CU828" s="279"/>
      <c r="CV828" s="279"/>
      <c r="CW828" s="279"/>
      <c r="CX828" s="279"/>
      <c r="CY828" s="279"/>
      <c r="CZ828" s="279"/>
      <c r="DA828" s="279"/>
      <c r="DB828" s="279"/>
      <c r="DC828" s="279"/>
      <c r="DD828" s="279"/>
      <c r="DE828" s="279"/>
      <c r="DF828" s="279"/>
      <c r="DG828" s="279"/>
      <c r="DH828" s="279"/>
      <c r="DI828" s="279"/>
      <c r="DJ828" s="279"/>
      <c r="DK828" s="279"/>
      <c r="DL828" s="279"/>
      <c r="DM828" s="279"/>
      <c r="DN828" s="279"/>
      <c r="DO828" s="279"/>
      <c r="DP828" s="279"/>
      <c r="DQ828" s="279"/>
      <c r="DR828" s="279"/>
      <c r="DS828" s="279"/>
      <c r="DT828" s="279"/>
      <c r="DU828" s="279"/>
    </row>
    <row r="829" spans="39:125">
      <c r="AM829" s="288">
        <f t="shared" si="48"/>
        <v>0</v>
      </c>
      <c r="AN829" s="203" t="str">
        <f t="shared" si="47"/>
        <v>EMA--</v>
      </c>
      <c r="AO829" s="279"/>
      <c r="AP829" s="279"/>
      <c r="AQ829" s="279"/>
      <c r="AR829" s="279"/>
      <c r="AS829" s="279"/>
      <c r="AT829" s="279"/>
      <c r="AU829" s="279"/>
      <c r="AV829" s="279"/>
      <c r="AW829" s="279"/>
      <c r="AX829" s="279"/>
      <c r="AY829" s="279"/>
      <c r="AZ829" s="279"/>
      <c r="BA829" s="279"/>
      <c r="BB829" s="279"/>
      <c r="BC829" s="279"/>
      <c r="BD829" s="279"/>
      <c r="BE829" s="279"/>
      <c r="BF829" s="279"/>
      <c r="BG829" s="279"/>
      <c r="BH829" s="279"/>
      <c r="BI829" s="279"/>
      <c r="BJ829" s="279"/>
      <c r="BK829" s="279"/>
      <c r="BL829" s="279"/>
      <c r="BM829" s="279"/>
      <c r="BN829" s="279"/>
      <c r="BO829" s="279"/>
      <c r="BP829" s="279"/>
      <c r="BQ829" s="279"/>
      <c r="BR829" s="279"/>
      <c r="BS829" s="279"/>
      <c r="BT829" s="279"/>
      <c r="BU829" s="279"/>
      <c r="BV829" s="279"/>
      <c r="BW829" s="279"/>
      <c r="BX829" s="279"/>
      <c r="BY829" s="279"/>
      <c r="BZ829" s="279"/>
      <c r="CA829" s="279"/>
      <c r="CB829" s="279"/>
      <c r="CC829" s="279"/>
      <c r="CD829" s="279"/>
      <c r="CE829" s="279"/>
      <c r="CF829" s="279"/>
      <c r="CG829" s="279"/>
      <c r="CH829" s="279"/>
      <c r="CI829" s="279"/>
      <c r="CJ829" s="279"/>
      <c r="CK829" s="279"/>
      <c r="CL829" s="279"/>
      <c r="CM829" s="279"/>
      <c r="CN829" s="279"/>
      <c r="CO829" s="279"/>
      <c r="CP829" s="279"/>
      <c r="CQ829" s="279"/>
      <c r="CR829" s="279"/>
      <c r="CS829" s="279"/>
      <c r="CT829" s="279"/>
      <c r="CU829" s="279"/>
      <c r="CV829" s="279"/>
      <c r="CW829" s="279"/>
      <c r="CX829" s="279"/>
      <c r="CY829" s="279"/>
      <c r="CZ829" s="279"/>
      <c r="DA829" s="279"/>
      <c r="DB829" s="279"/>
      <c r="DC829" s="279"/>
      <c r="DD829" s="279"/>
      <c r="DE829" s="279"/>
      <c r="DF829" s="279"/>
      <c r="DG829" s="279"/>
      <c r="DH829" s="279"/>
      <c r="DI829" s="279"/>
      <c r="DJ829" s="279"/>
      <c r="DK829" s="279"/>
      <c r="DL829" s="279"/>
      <c r="DM829" s="279"/>
      <c r="DN829" s="279"/>
      <c r="DO829" s="279"/>
      <c r="DP829" s="279"/>
      <c r="DQ829" s="279"/>
      <c r="DR829" s="279"/>
      <c r="DS829" s="279"/>
      <c r="DT829" s="279"/>
      <c r="DU829" s="279"/>
    </row>
    <row r="830" spans="39:125">
      <c r="AM830" s="288">
        <f t="shared" si="48"/>
        <v>0</v>
      </c>
      <c r="AN830" s="203" t="str">
        <f t="shared" si="47"/>
        <v>EMA--</v>
      </c>
      <c r="AO830" s="279"/>
      <c r="AP830" s="279"/>
      <c r="AQ830" s="279"/>
      <c r="AR830" s="279"/>
      <c r="AS830" s="279"/>
      <c r="AT830" s="279"/>
      <c r="AU830" s="279"/>
      <c r="AV830" s="279"/>
      <c r="AW830" s="279"/>
      <c r="AX830" s="279"/>
      <c r="AY830" s="279"/>
      <c r="AZ830" s="279"/>
      <c r="BA830" s="279"/>
      <c r="BB830" s="279"/>
      <c r="BC830" s="279"/>
      <c r="BD830" s="279"/>
      <c r="BE830" s="279"/>
      <c r="BF830" s="279"/>
      <c r="BG830" s="279"/>
      <c r="BH830" s="279"/>
      <c r="BI830" s="279"/>
      <c r="BJ830" s="279"/>
      <c r="BK830" s="279"/>
      <c r="BL830" s="279"/>
      <c r="BM830" s="279"/>
      <c r="BN830" s="279"/>
      <c r="BO830" s="279"/>
      <c r="BP830" s="279"/>
      <c r="BQ830" s="279"/>
      <c r="BR830" s="279"/>
      <c r="BS830" s="279"/>
      <c r="BT830" s="279"/>
      <c r="BU830" s="279"/>
      <c r="BV830" s="279"/>
      <c r="BW830" s="279"/>
      <c r="BX830" s="279"/>
      <c r="BY830" s="279"/>
      <c r="BZ830" s="279"/>
      <c r="CA830" s="279"/>
      <c r="CB830" s="279"/>
      <c r="CC830" s="279"/>
      <c r="CD830" s="279"/>
      <c r="CE830" s="279"/>
      <c r="CF830" s="279"/>
      <c r="CG830" s="279"/>
      <c r="CH830" s="279"/>
      <c r="CI830" s="279"/>
      <c r="CJ830" s="279"/>
      <c r="CK830" s="279"/>
      <c r="CL830" s="279"/>
      <c r="CM830" s="279"/>
      <c r="CN830" s="279"/>
      <c r="CO830" s="279"/>
      <c r="CP830" s="279"/>
      <c r="CQ830" s="279"/>
      <c r="CR830" s="279"/>
      <c r="CS830" s="279"/>
      <c r="CT830" s="279"/>
      <c r="CU830" s="279"/>
      <c r="CV830" s="279"/>
      <c r="CW830" s="279"/>
      <c r="CX830" s="279"/>
      <c r="CY830" s="279"/>
      <c r="CZ830" s="279"/>
      <c r="DA830" s="279"/>
      <c r="DB830" s="279"/>
      <c r="DC830" s="279"/>
      <c r="DD830" s="279"/>
      <c r="DE830" s="279"/>
      <c r="DF830" s="279"/>
      <c r="DG830" s="279"/>
      <c r="DH830" s="279"/>
      <c r="DI830" s="279"/>
      <c r="DJ830" s="279"/>
      <c r="DK830" s="279"/>
      <c r="DL830" s="279"/>
      <c r="DM830" s="279"/>
      <c r="DN830" s="279"/>
      <c r="DO830" s="279"/>
      <c r="DP830" s="279"/>
      <c r="DQ830" s="279"/>
      <c r="DR830" s="279"/>
      <c r="DS830" s="279"/>
      <c r="DT830" s="279"/>
      <c r="DU830" s="279"/>
    </row>
    <row r="831" spans="39:125">
      <c r="AM831" s="288">
        <f t="shared" si="48"/>
        <v>0</v>
      </c>
      <c r="AN831" s="203" t="str">
        <f t="shared" si="47"/>
        <v>EMA--</v>
      </c>
      <c r="AO831" s="279"/>
      <c r="AP831" s="279"/>
      <c r="AQ831" s="279"/>
      <c r="AR831" s="279"/>
      <c r="AS831" s="279"/>
      <c r="AT831" s="279"/>
      <c r="AU831" s="279"/>
      <c r="AV831" s="279"/>
      <c r="AW831" s="279"/>
      <c r="AX831" s="279"/>
      <c r="AY831" s="279"/>
      <c r="AZ831" s="279"/>
      <c r="BA831" s="279"/>
      <c r="BB831" s="279"/>
      <c r="BC831" s="279"/>
      <c r="BD831" s="279"/>
      <c r="BE831" s="279"/>
      <c r="BF831" s="279"/>
      <c r="BG831" s="279"/>
      <c r="BH831" s="279"/>
      <c r="BI831" s="279"/>
      <c r="BJ831" s="279"/>
      <c r="BK831" s="279"/>
      <c r="BL831" s="279"/>
      <c r="BM831" s="279"/>
      <c r="BN831" s="279"/>
      <c r="BO831" s="279"/>
      <c r="BP831" s="279"/>
      <c r="BQ831" s="279"/>
      <c r="BR831" s="279"/>
      <c r="BS831" s="279"/>
      <c r="BT831" s="279"/>
      <c r="BU831" s="279"/>
      <c r="BV831" s="279"/>
      <c r="BW831" s="279"/>
      <c r="BX831" s="279"/>
      <c r="BY831" s="279"/>
      <c r="BZ831" s="279"/>
      <c r="CA831" s="279"/>
      <c r="CB831" s="279"/>
      <c r="CC831" s="279"/>
      <c r="CD831" s="279"/>
      <c r="CE831" s="279"/>
      <c r="CF831" s="279"/>
      <c r="CG831" s="279"/>
      <c r="CH831" s="279"/>
      <c r="CI831" s="279"/>
      <c r="CJ831" s="279"/>
      <c r="CK831" s="279"/>
      <c r="CL831" s="279"/>
      <c r="CM831" s="279"/>
      <c r="CN831" s="279"/>
      <c r="CO831" s="279"/>
      <c r="CP831" s="279"/>
      <c r="CQ831" s="279"/>
      <c r="CR831" s="279"/>
      <c r="CS831" s="279"/>
      <c r="CT831" s="279"/>
      <c r="CU831" s="279"/>
      <c r="CV831" s="279"/>
      <c r="CW831" s="279"/>
      <c r="CX831" s="279"/>
      <c r="CY831" s="279"/>
      <c r="CZ831" s="279"/>
      <c r="DA831" s="279"/>
      <c r="DB831" s="279"/>
      <c r="DC831" s="279"/>
      <c r="DD831" s="279"/>
      <c r="DE831" s="279"/>
      <c r="DF831" s="279"/>
      <c r="DG831" s="279"/>
      <c r="DH831" s="279"/>
      <c r="DI831" s="279"/>
      <c r="DJ831" s="279"/>
      <c r="DK831" s="279"/>
      <c r="DL831" s="279"/>
      <c r="DM831" s="279"/>
      <c r="DN831" s="279"/>
      <c r="DO831" s="279"/>
      <c r="DP831" s="279"/>
      <c r="DQ831" s="279"/>
      <c r="DR831" s="279"/>
      <c r="DS831" s="279"/>
      <c r="DT831" s="279"/>
      <c r="DU831" s="279"/>
    </row>
    <row r="832" spans="39:125">
      <c r="AM832" s="288">
        <f t="shared" si="48"/>
        <v>0</v>
      </c>
      <c r="AN832" s="203" t="str">
        <f t="shared" si="47"/>
        <v>EMA--</v>
      </c>
      <c r="AO832" s="279"/>
      <c r="AP832" s="279"/>
      <c r="AQ832" s="279"/>
      <c r="AR832" s="279"/>
      <c r="AS832" s="279"/>
      <c r="AT832" s="279"/>
      <c r="AU832" s="279"/>
      <c r="AV832" s="279"/>
      <c r="AW832" s="279"/>
      <c r="AX832" s="279"/>
      <c r="AY832" s="279"/>
      <c r="AZ832" s="279"/>
      <c r="BA832" s="279"/>
      <c r="BB832" s="279"/>
      <c r="BC832" s="279"/>
      <c r="BD832" s="279"/>
      <c r="BE832" s="279"/>
      <c r="BF832" s="279"/>
      <c r="BG832" s="279"/>
      <c r="BH832" s="279"/>
      <c r="BI832" s="279"/>
      <c r="BJ832" s="279"/>
      <c r="BK832" s="279"/>
      <c r="BL832" s="279"/>
      <c r="BM832" s="279"/>
      <c r="BN832" s="279"/>
      <c r="BO832" s="279"/>
      <c r="BP832" s="279"/>
      <c r="BQ832" s="279"/>
      <c r="BR832" s="279"/>
      <c r="BS832" s="279"/>
      <c r="BT832" s="279"/>
      <c r="BU832" s="279"/>
      <c r="BV832" s="279"/>
      <c r="BW832" s="279"/>
      <c r="BX832" s="279"/>
      <c r="BY832" s="279"/>
      <c r="BZ832" s="279"/>
      <c r="CA832" s="279"/>
      <c r="CB832" s="279"/>
      <c r="CC832" s="279"/>
      <c r="CD832" s="279"/>
      <c r="CE832" s="279"/>
      <c r="CF832" s="279"/>
      <c r="CG832" s="279"/>
      <c r="CH832" s="279"/>
      <c r="CI832" s="279"/>
      <c r="CJ832" s="279"/>
      <c r="CK832" s="279"/>
      <c r="CL832" s="279"/>
      <c r="CM832" s="279"/>
      <c r="CN832" s="279"/>
      <c r="CO832" s="279"/>
      <c r="CP832" s="279"/>
      <c r="CQ832" s="279"/>
      <c r="CR832" s="279"/>
      <c r="CS832" s="279"/>
      <c r="CT832" s="279"/>
      <c r="CU832" s="279"/>
      <c r="CV832" s="279"/>
      <c r="CW832" s="279"/>
      <c r="CX832" s="279"/>
      <c r="CY832" s="279"/>
      <c r="CZ832" s="279"/>
      <c r="DA832" s="279"/>
      <c r="DB832" s="279"/>
      <c r="DC832" s="279"/>
      <c r="DD832" s="279"/>
      <c r="DE832" s="279"/>
      <c r="DF832" s="279"/>
      <c r="DG832" s="279"/>
      <c r="DH832" s="279"/>
      <c r="DI832" s="279"/>
      <c r="DJ832" s="279"/>
      <c r="DK832" s="279"/>
      <c r="DL832" s="279"/>
      <c r="DM832" s="279"/>
      <c r="DN832" s="279"/>
      <c r="DO832" s="279"/>
      <c r="DP832" s="279"/>
      <c r="DQ832" s="279"/>
      <c r="DR832" s="279"/>
      <c r="DS832" s="279"/>
      <c r="DT832" s="279"/>
      <c r="DU832" s="279"/>
    </row>
    <row r="833" spans="39:125">
      <c r="AM833" s="288">
        <f t="shared" si="48"/>
        <v>0</v>
      </c>
      <c r="AN833" s="203" t="str">
        <f t="shared" si="47"/>
        <v>EMA--</v>
      </c>
      <c r="AO833" s="279"/>
      <c r="AP833" s="279"/>
      <c r="AQ833" s="279"/>
      <c r="AR833" s="279"/>
      <c r="AS833" s="279"/>
      <c r="AT833" s="279"/>
      <c r="AU833" s="279"/>
      <c r="AV833" s="279"/>
      <c r="AW833" s="279"/>
      <c r="AX833" s="279"/>
      <c r="AY833" s="279"/>
      <c r="AZ833" s="279"/>
      <c r="BA833" s="279"/>
      <c r="BB833" s="279"/>
      <c r="BC833" s="279"/>
      <c r="BD833" s="279"/>
      <c r="BE833" s="279"/>
      <c r="BF833" s="279"/>
      <c r="BG833" s="279"/>
      <c r="BH833" s="279"/>
      <c r="BI833" s="279"/>
      <c r="BJ833" s="279"/>
      <c r="BK833" s="279"/>
      <c r="BL833" s="279"/>
      <c r="BM833" s="279"/>
      <c r="BN833" s="279"/>
      <c r="BO833" s="279"/>
      <c r="BP833" s="279"/>
      <c r="BQ833" s="279"/>
      <c r="BR833" s="279"/>
      <c r="BS833" s="279"/>
      <c r="BT833" s="279"/>
      <c r="BU833" s="279"/>
      <c r="BV833" s="279"/>
      <c r="BW833" s="279"/>
      <c r="BX833" s="279"/>
      <c r="BY833" s="279"/>
      <c r="BZ833" s="279"/>
      <c r="CA833" s="279"/>
      <c r="CB833" s="279"/>
      <c r="CC833" s="279"/>
      <c r="CD833" s="279"/>
      <c r="CE833" s="279"/>
      <c r="CF833" s="279"/>
      <c r="CG833" s="279"/>
      <c r="CH833" s="279"/>
      <c r="CI833" s="279"/>
      <c r="CJ833" s="279"/>
      <c r="CK833" s="279"/>
      <c r="CL833" s="279"/>
      <c r="CM833" s="279"/>
      <c r="CN833" s="279"/>
      <c r="CO833" s="279"/>
      <c r="CP833" s="279"/>
      <c r="CQ833" s="279"/>
      <c r="CR833" s="279"/>
      <c r="CS833" s="279"/>
      <c r="CT833" s="279"/>
      <c r="CU833" s="279"/>
      <c r="CV833" s="279"/>
      <c r="CW833" s="279"/>
      <c r="CX833" s="279"/>
      <c r="CY833" s="279"/>
      <c r="CZ833" s="279"/>
      <c r="DA833" s="279"/>
      <c r="DB833" s="279"/>
      <c r="DC833" s="279"/>
      <c r="DD833" s="279"/>
      <c r="DE833" s="279"/>
      <c r="DF833" s="279"/>
      <c r="DG833" s="279"/>
      <c r="DH833" s="279"/>
      <c r="DI833" s="279"/>
      <c r="DJ833" s="279"/>
      <c r="DK833" s="279"/>
      <c r="DL833" s="279"/>
      <c r="DM833" s="279"/>
      <c r="DN833" s="279"/>
      <c r="DO833" s="279"/>
      <c r="DP833" s="279"/>
      <c r="DQ833" s="279"/>
      <c r="DR833" s="279"/>
      <c r="DS833" s="279"/>
      <c r="DT833" s="279"/>
      <c r="DU833" s="279"/>
    </row>
    <row r="834" spans="39:125">
      <c r="AM834" s="288">
        <f t="shared" si="48"/>
        <v>0</v>
      </c>
      <c r="AN834" s="203" t="str">
        <f t="shared" si="47"/>
        <v>EMA--</v>
      </c>
      <c r="AO834" s="279"/>
      <c r="AP834" s="279"/>
      <c r="AQ834" s="279"/>
      <c r="AR834" s="279"/>
      <c r="AS834" s="279"/>
      <c r="AT834" s="279"/>
      <c r="AU834" s="279"/>
      <c r="AV834" s="279"/>
      <c r="AW834" s="279"/>
      <c r="AX834" s="279"/>
      <c r="AY834" s="279"/>
      <c r="AZ834" s="279"/>
      <c r="BA834" s="279"/>
      <c r="BB834" s="279"/>
      <c r="BC834" s="279"/>
      <c r="BD834" s="279"/>
      <c r="BE834" s="279"/>
      <c r="BF834" s="279"/>
      <c r="BG834" s="279"/>
      <c r="BH834" s="279"/>
      <c r="BI834" s="279"/>
      <c r="BJ834" s="279"/>
      <c r="BK834" s="279"/>
      <c r="BL834" s="279"/>
      <c r="BM834" s="279"/>
      <c r="BN834" s="279"/>
      <c r="BO834" s="279"/>
      <c r="BP834" s="279"/>
      <c r="BQ834" s="279"/>
      <c r="BR834" s="279"/>
      <c r="BS834" s="279"/>
      <c r="BT834" s="279"/>
      <c r="BU834" s="279"/>
      <c r="BV834" s="279"/>
      <c r="BW834" s="279"/>
      <c r="BX834" s="279"/>
      <c r="BY834" s="279"/>
      <c r="BZ834" s="279"/>
      <c r="CA834" s="279"/>
      <c r="CB834" s="279"/>
      <c r="CC834" s="279"/>
      <c r="CD834" s="279"/>
      <c r="CE834" s="279"/>
      <c r="CF834" s="279"/>
      <c r="CG834" s="279"/>
      <c r="CH834" s="279"/>
      <c r="CI834" s="279"/>
      <c r="CJ834" s="279"/>
      <c r="CK834" s="279"/>
      <c r="CL834" s="279"/>
      <c r="CM834" s="279"/>
      <c r="CN834" s="279"/>
      <c r="CO834" s="279"/>
      <c r="CP834" s="279"/>
      <c r="CQ834" s="279"/>
      <c r="CR834" s="279"/>
      <c r="CS834" s="279"/>
      <c r="CT834" s="279"/>
      <c r="CU834" s="279"/>
      <c r="CV834" s="279"/>
      <c r="CW834" s="279"/>
      <c r="CX834" s="279"/>
      <c r="CY834" s="279"/>
      <c r="CZ834" s="279"/>
      <c r="DA834" s="279"/>
      <c r="DB834" s="279"/>
      <c r="DC834" s="279"/>
      <c r="DD834" s="279"/>
      <c r="DE834" s="279"/>
      <c r="DF834" s="279"/>
      <c r="DG834" s="279"/>
      <c r="DH834" s="279"/>
      <c r="DI834" s="279"/>
      <c r="DJ834" s="279"/>
      <c r="DK834" s="279"/>
      <c r="DL834" s="279"/>
      <c r="DM834" s="279"/>
      <c r="DN834" s="279"/>
      <c r="DO834" s="279"/>
      <c r="DP834" s="279"/>
      <c r="DQ834" s="279"/>
      <c r="DR834" s="279"/>
      <c r="DS834" s="279"/>
      <c r="DT834" s="279"/>
      <c r="DU834" s="279"/>
    </row>
    <row r="835" spans="39:125">
      <c r="AM835" s="288">
        <f t="shared" si="48"/>
        <v>0</v>
      </c>
      <c r="AN835" s="203" t="str">
        <f t="shared" si="47"/>
        <v>EMA--</v>
      </c>
      <c r="AO835" s="279"/>
      <c r="AP835" s="279"/>
      <c r="AQ835" s="279"/>
      <c r="AR835" s="279"/>
      <c r="AS835" s="279"/>
      <c r="AT835" s="279"/>
      <c r="AU835" s="279"/>
      <c r="AV835" s="279"/>
      <c r="AW835" s="279"/>
      <c r="AX835" s="279"/>
      <c r="AY835" s="279"/>
      <c r="AZ835" s="279"/>
      <c r="BA835" s="279"/>
      <c r="BB835" s="279"/>
      <c r="BC835" s="279"/>
      <c r="BD835" s="279"/>
      <c r="BE835" s="279"/>
      <c r="BF835" s="279"/>
      <c r="BG835" s="279"/>
      <c r="BH835" s="279"/>
      <c r="BI835" s="279"/>
      <c r="BJ835" s="279"/>
      <c r="BK835" s="279"/>
      <c r="BL835" s="279"/>
      <c r="BM835" s="279"/>
      <c r="BN835" s="279"/>
      <c r="BO835" s="279"/>
      <c r="BP835" s="279"/>
      <c r="BQ835" s="279"/>
      <c r="BR835" s="279"/>
      <c r="BS835" s="279"/>
      <c r="BT835" s="279"/>
      <c r="BU835" s="279"/>
      <c r="BV835" s="279"/>
      <c r="BW835" s="279"/>
      <c r="BX835" s="279"/>
      <c r="BY835" s="279"/>
      <c r="BZ835" s="279"/>
      <c r="CA835" s="279"/>
      <c r="CB835" s="279"/>
      <c r="CC835" s="279"/>
      <c r="CD835" s="279"/>
      <c r="CE835" s="279"/>
      <c r="CF835" s="279"/>
      <c r="CG835" s="279"/>
      <c r="CH835" s="279"/>
      <c r="CI835" s="279"/>
      <c r="CJ835" s="279"/>
      <c r="CK835" s="279"/>
      <c r="CL835" s="279"/>
      <c r="CM835" s="279"/>
      <c r="CN835" s="279"/>
      <c r="CO835" s="279"/>
      <c r="CP835" s="279"/>
      <c r="CQ835" s="279"/>
      <c r="CR835" s="279"/>
      <c r="CS835" s="279"/>
      <c r="CT835" s="279"/>
      <c r="CU835" s="279"/>
      <c r="CV835" s="279"/>
      <c r="CW835" s="279"/>
      <c r="CX835" s="279"/>
      <c r="CY835" s="279"/>
      <c r="CZ835" s="279"/>
      <c r="DA835" s="279"/>
      <c r="DB835" s="279"/>
      <c r="DC835" s="279"/>
      <c r="DD835" s="279"/>
      <c r="DE835" s="279"/>
      <c r="DF835" s="279"/>
      <c r="DG835" s="279"/>
      <c r="DH835" s="279"/>
      <c r="DI835" s="279"/>
      <c r="DJ835" s="279"/>
      <c r="DK835" s="279"/>
      <c r="DL835" s="279"/>
      <c r="DM835" s="279"/>
      <c r="DN835" s="279"/>
      <c r="DO835" s="279"/>
      <c r="DP835" s="279"/>
      <c r="DQ835" s="279"/>
      <c r="DR835" s="279"/>
      <c r="DS835" s="279"/>
      <c r="DT835" s="279"/>
      <c r="DU835" s="279"/>
    </row>
    <row r="836" spans="39:125">
      <c r="AM836" s="288">
        <f t="shared" si="48"/>
        <v>0</v>
      </c>
      <c r="AN836" s="203" t="str">
        <f t="shared" si="47"/>
        <v>EMA--</v>
      </c>
      <c r="AO836" s="279"/>
      <c r="AP836" s="279"/>
      <c r="AQ836" s="279"/>
      <c r="AR836" s="279"/>
      <c r="AS836" s="279"/>
      <c r="AT836" s="279"/>
      <c r="AU836" s="279"/>
      <c r="AV836" s="279"/>
      <c r="AW836" s="279"/>
      <c r="AX836" s="279"/>
      <c r="AY836" s="279"/>
      <c r="AZ836" s="279"/>
      <c r="BA836" s="279"/>
      <c r="BB836" s="279"/>
      <c r="BC836" s="279"/>
      <c r="BD836" s="279"/>
      <c r="BE836" s="279"/>
      <c r="BF836" s="279"/>
      <c r="BG836" s="279"/>
      <c r="BH836" s="279"/>
      <c r="BI836" s="279"/>
      <c r="BJ836" s="279"/>
      <c r="BK836" s="279"/>
      <c r="BL836" s="279"/>
      <c r="BM836" s="279"/>
      <c r="BN836" s="279"/>
      <c r="BO836" s="279"/>
      <c r="BP836" s="279"/>
      <c r="BQ836" s="279"/>
      <c r="BR836" s="279"/>
      <c r="BS836" s="279"/>
      <c r="BT836" s="279"/>
      <c r="BU836" s="279"/>
      <c r="BV836" s="279"/>
      <c r="BW836" s="279"/>
      <c r="BX836" s="279"/>
      <c r="BY836" s="279"/>
      <c r="BZ836" s="279"/>
      <c r="CA836" s="279"/>
      <c r="CB836" s="279"/>
      <c r="CC836" s="279"/>
      <c r="CD836" s="279"/>
      <c r="CE836" s="279"/>
      <c r="CF836" s="279"/>
      <c r="CG836" s="279"/>
      <c r="CH836" s="279"/>
      <c r="CI836" s="279"/>
      <c r="CJ836" s="279"/>
      <c r="CK836" s="279"/>
      <c r="CL836" s="279"/>
      <c r="CM836" s="279"/>
      <c r="CN836" s="279"/>
      <c r="CO836" s="279"/>
      <c r="CP836" s="279"/>
      <c r="CQ836" s="279"/>
      <c r="CR836" s="279"/>
      <c r="CS836" s="279"/>
      <c r="CT836" s="279"/>
      <c r="CU836" s="279"/>
      <c r="CV836" s="279"/>
      <c r="CW836" s="279"/>
      <c r="CX836" s="279"/>
      <c r="CY836" s="279"/>
      <c r="CZ836" s="279"/>
      <c r="DA836" s="279"/>
      <c r="DB836" s="279"/>
      <c r="DC836" s="279"/>
      <c r="DD836" s="279"/>
      <c r="DE836" s="279"/>
      <c r="DF836" s="279"/>
      <c r="DG836" s="279"/>
      <c r="DH836" s="279"/>
      <c r="DI836" s="279"/>
      <c r="DJ836" s="279"/>
      <c r="DK836" s="279"/>
      <c r="DL836" s="279"/>
      <c r="DM836" s="279"/>
      <c r="DN836" s="279"/>
      <c r="DO836" s="279"/>
      <c r="DP836" s="279"/>
      <c r="DQ836" s="279"/>
      <c r="DR836" s="279"/>
      <c r="DS836" s="279"/>
      <c r="DT836" s="279"/>
      <c r="DU836" s="279"/>
    </row>
    <row r="837" spans="39:125">
      <c r="AM837" s="288">
        <f t="shared" si="48"/>
        <v>0</v>
      </c>
      <c r="AN837" s="203" t="str">
        <f t="shared" si="47"/>
        <v>EMA--</v>
      </c>
      <c r="AO837" s="279"/>
      <c r="AP837" s="279"/>
      <c r="AQ837" s="279"/>
      <c r="AR837" s="279"/>
      <c r="AS837" s="279"/>
      <c r="AT837" s="279"/>
      <c r="AU837" s="279"/>
      <c r="AV837" s="279"/>
      <c r="AW837" s="279"/>
      <c r="AX837" s="279"/>
      <c r="AY837" s="279"/>
      <c r="AZ837" s="279"/>
      <c r="BA837" s="279"/>
      <c r="BB837" s="279"/>
      <c r="BC837" s="279"/>
      <c r="BD837" s="279"/>
      <c r="BE837" s="279"/>
      <c r="BF837" s="279"/>
      <c r="BG837" s="279"/>
      <c r="BH837" s="279"/>
      <c r="BI837" s="279"/>
      <c r="BJ837" s="279"/>
      <c r="BK837" s="279"/>
      <c r="BL837" s="279"/>
      <c r="BM837" s="279"/>
      <c r="BN837" s="279"/>
      <c r="BO837" s="279"/>
      <c r="BP837" s="279"/>
      <c r="BQ837" s="279"/>
      <c r="BR837" s="279"/>
      <c r="BS837" s="279"/>
      <c r="BT837" s="279"/>
      <c r="BU837" s="279"/>
      <c r="BV837" s="279"/>
      <c r="BW837" s="279"/>
      <c r="BX837" s="279"/>
      <c r="BY837" s="279"/>
      <c r="BZ837" s="279"/>
      <c r="CA837" s="279"/>
      <c r="CB837" s="279"/>
      <c r="CC837" s="279"/>
      <c r="CD837" s="279"/>
      <c r="CE837" s="279"/>
      <c r="CF837" s="279"/>
      <c r="CG837" s="279"/>
      <c r="CH837" s="279"/>
      <c r="CI837" s="279"/>
      <c r="CJ837" s="279"/>
      <c r="CK837" s="279"/>
      <c r="CL837" s="279"/>
      <c r="CM837" s="279"/>
      <c r="CN837" s="279"/>
      <c r="CO837" s="279"/>
      <c r="CP837" s="279"/>
      <c r="CQ837" s="279"/>
      <c r="CR837" s="279"/>
      <c r="CS837" s="279"/>
      <c r="CT837" s="279"/>
      <c r="CU837" s="279"/>
      <c r="CV837" s="279"/>
      <c r="CW837" s="279"/>
      <c r="CX837" s="279"/>
      <c r="CY837" s="279"/>
      <c r="CZ837" s="279"/>
      <c r="DA837" s="279"/>
      <c r="DB837" s="279"/>
      <c r="DC837" s="279"/>
      <c r="DD837" s="279"/>
      <c r="DE837" s="279"/>
      <c r="DF837" s="279"/>
      <c r="DG837" s="279"/>
      <c r="DH837" s="279"/>
      <c r="DI837" s="279"/>
      <c r="DJ837" s="279"/>
      <c r="DK837" s="279"/>
      <c r="DL837" s="279"/>
      <c r="DM837" s="279"/>
      <c r="DN837" s="279"/>
      <c r="DO837" s="279"/>
      <c r="DP837" s="279"/>
      <c r="DQ837" s="279"/>
      <c r="DR837" s="279"/>
      <c r="DS837" s="279"/>
      <c r="DT837" s="279"/>
      <c r="DU837" s="279"/>
    </row>
    <row r="838" spans="39:125">
      <c r="AM838" s="288">
        <f t="shared" si="48"/>
        <v>0</v>
      </c>
      <c r="AN838" s="203" t="str">
        <f t="shared" si="47"/>
        <v>EMA--</v>
      </c>
      <c r="AO838" s="279"/>
      <c r="AP838" s="279"/>
      <c r="AQ838" s="279"/>
      <c r="AR838" s="279"/>
      <c r="AS838" s="279"/>
      <c r="AT838" s="279"/>
      <c r="AU838" s="279"/>
      <c r="AV838" s="279"/>
      <c r="AW838" s="279"/>
      <c r="AX838" s="279"/>
      <c r="AY838" s="279"/>
      <c r="AZ838" s="279"/>
      <c r="BA838" s="279"/>
      <c r="BB838" s="279"/>
      <c r="BC838" s="279"/>
      <c r="BD838" s="279"/>
      <c r="BE838" s="279"/>
      <c r="BF838" s="279"/>
      <c r="BG838" s="279"/>
      <c r="BH838" s="279"/>
      <c r="BI838" s="279"/>
      <c r="BJ838" s="279"/>
      <c r="BK838" s="279"/>
      <c r="BL838" s="279"/>
      <c r="BM838" s="279"/>
      <c r="BN838" s="279"/>
      <c r="BO838" s="279"/>
      <c r="BP838" s="279"/>
      <c r="BQ838" s="279"/>
      <c r="BR838" s="279"/>
      <c r="BS838" s="279"/>
      <c r="BT838" s="279"/>
      <c r="BU838" s="279"/>
      <c r="BV838" s="279"/>
      <c r="BW838" s="279"/>
      <c r="BX838" s="279"/>
      <c r="BY838" s="279"/>
      <c r="BZ838" s="279"/>
      <c r="CA838" s="279"/>
      <c r="CB838" s="279"/>
      <c r="CC838" s="279"/>
      <c r="CD838" s="279"/>
      <c r="CE838" s="279"/>
      <c r="CF838" s="279"/>
      <c r="CG838" s="279"/>
      <c r="CH838" s="279"/>
      <c r="CI838" s="279"/>
      <c r="CJ838" s="279"/>
      <c r="CK838" s="279"/>
      <c r="CL838" s="279"/>
      <c r="CM838" s="279"/>
      <c r="CN838" s="279"/>
      <c r="CO838" s="279"/>
      <c r="CP838" s="279"/>
      <c r="CQ838" s="279"/>
      <c r="CR838" s="279"/>
      <c r="CS838" s="279"/>
      <c r="CT838" s="279"/>
      <c r="CU838" s="279"/>
      <c r="CV838" s="279"/>
      <c r="CW838" s="279"/>
      <c r="CX838" s="279"/>
      <c r="CY838" s="279"/>
      <c r="CZ838" s="279"/>
      <c r="DA838" s="279"/>
      <c r="DB838" s="279"/>
      <c r="DC838" s="279"/>
      <c r="DD838" s="279"/>
      <c r="DE838" s="279"/>
      <c r="DF838" s="279"/>
      <c r="DG838" s="279"/>
      <c r="DH838" s="279"/>
      <c r="DI838" s="279"/>
      <c r="DJ838" s="279"/>
      <c r="DK838" s="279"/>
      <c r="DL838" s="279"/>
      <c r="DM838" s="279"/>
      <c r="DN838" s="279"/>
      <c r="DO838" s="279"/>
      <c r="DP838" s="279"/>
      <c r="DQ838" s="279"/>
      <c r="DR838" s="279"/>
      <c r="DS838" s="279"/>
      <c r="DT838" s="279"/>
      <c r="DU838" s="279"/>
    </row>
    <row r="839" spans="39:125">
      <c r="AM839" s="288">
        <f t="shared" si="48"/>
        <v>0</v>
      </c>
      <c r="AN839" s="203" t="str">
        <f t="shared" si="47"/>
        <v>EMA--</v>
      </c>
      <c r="AO839" s="279"/>
      <c r="AP839" s="279"/>
      <c r="AQ839" s="279"/>
      <c r="AR839" s="279"/>
      <c r="AS839" s="279"/>
      <c r="AT839" s="279"/>
      <c r="AU839" s="279"/>
      <c r="AV839" s="279"/>
      <c r="AW839" s="279"/>
      <c r="AX839" s="279"/>
      <c r="AY839" s="279"/>
      <c r="AZ839" s="279"/>
      <c r="BA839" s="279"/>
      <c r="BB839" s="279"/>
      <c r="BC839" s="279"/>
      <c r="BD839" s="279"/>
      <c r="BE839" s="279"/>
      <c r="BF839" s="279"/>
      <c r="BG839" s="279"/>
      <c r="BH839" s="279"/>
      <c r="BI839" s="279"/>
      <c r="BJ839" s="279"/>
      <c r="BK839" s="279"/>
      <c r="BL839" s="279"/>
      <c r="BM839" s="279"/>
      <c r="BN839" s="279"/>
      <c r="BO839" s="279"/>
      <c r="BP839" s="279"/>
      <c r="BQ839" s="279"/>
      <c r="BR839" s="279"/>
      <c r="BS839" s="279"/>
      <c r="BT839" s="279"/>
      <c r="BU839" s="279"/>
      <c r="BV839" s="279"/>
      <c r="BW839" s="279"/>
      <c r="BX839" s="279"/>
      <c r="BY839" s="279"/>
      <c r="BZ839" s="279"/>
      <c r="CA839" s="279"/>
      <c r="CB839" s="279"/>
      <c r="CC839" s="279"/>
      <c r="CD839" s="279"/>
      <c r="CE839" s="279"/>
      <c r="CF839" s="279"/>
      <c r="CG839" s="279"/>
      <c r="CH839" s="279"/>
      <c r="CI839" s="279"/>
      <c r="CJ839" s="279"/>
      <c r="CK839" s="279"/>
      <c r="CL839" s="279"/>
      <c r="CM839" s="279"/>
      <c r="CN839" s="279"/>
      <c r="CO839" s="279"/>
      <c r="CP839" s="279"/>
      <c r="CQ839" s="279"/>
      <c r="CR839" s="279"/>
      <c r="CS839" s="279"/>
      <c r="CT839" s="279"/>
      <c r="CU839" s="279"/>
      <c r="CV839" s="279"/>
      <c r="CW839" s="279"/>
      <c r="CX839" s="279"/>
      <c r="CY839" s="279"/>
      <c r="CZ839" s="279"/>
      <c r="DA839" s="279"/>
      <c r="DB839" s="279"/>
      <c r="DC839" s="279"/>
      <c r="DD839" s="279"/>
      <c r="DE839" s="279"/>
      <c r="DF839" s="279"/>
      <c r="DG839" s="279"/>
      <c r="DH839" s="279"/>
      <c r="DI839" s="279"/>
      <c r="DJ839" s="279"/>
      <c r="DK839" s="279"/>
      <c r="DL839" s="279"/>
      <c r="DM839" s="279"/>
      <c r="DN839" s="279"/>
      <c r="DO839" s="279"/>
      <c r="DP839" s="279"/>
      <c r="DQ839" s="279"/>
      <c r="DR839" s="279"/>
      <c r="DS839" s="279"/>
      <c r="DT839" s="279"/>
      <c r="DU839" s="279"/>
    </row>
    <row r="840" spans="39:125">
      <c r="AM840" s="288">
        <f t="shared" si="48"/>
        <v>0</v>
      </c>
      <c r="AN840" s="203" t="str">
        <f t="shared" si="47"/>
        <v>EMA--</v>
      </c>
      <c r="AO840" s="279"/>
      <c r="AP840" s="279"/>
      <c r="AQ840" s="279"/>
      <c r="AR840" s="279"/>
      <c r="AS840" s="279"/>
      <c r="AT840" s="279"/>
      <c r="AU840" s="279"/>
      <c r="AV840" s="279"/>
      <c r="AW840" s="279"/>
      <c r="AX840" s="279"/>
      <c r="AY840" s="279"/>
      <c r="AZ840" s="279"/>
      <c r="BA840" s="279"/>
      <c r="BB840" s="279"/>
      <c r="BC840" s="279"/>
      <c r="BD840" s="279"/>
      <c r="BE840" s="279"/>
      <c r="BF840" s="279"/>
      <c r="BG840" s="279"/>
      <c r="BH840" s="279"/>
      <c r="BI840" s="279"/>
      <c r="BJ840" s="279"/>
      <c r="BK840" s="279"/>
      <c r="BL840" s="279"/>
      <c r="BM840" s="279"/>
      <c r="BN840" s="279"/>
      <c r="BO840" s="279"/>
      <c r="BP840" s="279"/>
      <c r="BQ840" s="279"/>
      <c r="BR840" s="279"/>
      <c r="BS840" s="279"/>
      <c r="BT840" s="279"/>
      <c r="BU840" s="279"/>
      <c r="BV840" s="279"/>
      <c r="BW840" s="279"/>
      <c r="BX840" s="279"/>
      <c r="BY840" s="279"/>
      <c r="BZ840" s="279"/>
      <c r="CA840" s="279"/>
      <c r="CB840" s="279"/>
      <c r="CC840" s="279"/>
      <c r="CD840" s="279"/>
      <c r="CE840" s="279"/>
      <c r="CF840" s="279"/>
      <c r="CG840" s="279"/>
      <c r="CH840" s="279"/>
      <c r="CI840" s="279"/>
      <c r="CJ840" s="279"/>
      <c r="CK840" s="279"/>
      <c r="CL840" s="279"/>
      <c r="CM840" s="279"/>
      <c r="CN840" s="279"/>
      <c r="CO840" s="279"/>
      <c r="CP840" s="279"/>
      <c r="CQ840" s="279"/>
      <c r="CR840" s="279"/>
      <c r="CS840" s="279"/>
      <c r="CT840" s="279"/>
      <c r="CU840" s="279"/>
      <c r="CV840" s="279"/>
      <c r="CW840" s="279"/>
      <c r="CX840" s="279"/>
      <c r="CY840" s="279"/>
      <c r="CZ840" s="279"/>
      <c r="DA840" s="279"/>
      <c r="DB840" s="279"/>
      <c r="DC840" s="279"/>
      <c r="DD840" s="279"/>
      <c r="DE840" s="279"/>
      <c r="DF840" s="279"/>
      <c r="DG840" s="279"/>
      <c r="DH840" s="279"/>
      <c r="DI840" s="279"/>
      <c r="DJ840" s="279"/>
      <c r="DK840" s="279"/>
      <c r="DL840" s="279"/>
      <c r="DM840" s="279"/>
      <c r="DN840" s="279"/>
      <c r="DO840" s="279"/>
      <c r="DP840" s="279"/>
      <c r="DQ840" s="279"/>
      <c r="DR840" s="279"/>
      <c r="DS840" s="279"/>
      <c r="DT840" s="279"/>
      <c r="DU840" s="279"/>
    </row>
    <row r="841" spans="39:125">
      <c r="AM841" s="288">
        <f t="shared" si="48"/>
        <v>0</v>
      </c>
      <c r="AN841" s="203" t="str">
        <f t="shared" si="47"/>
        <v>EMA--</v>
      </c>
      <c r="AO841" s="279"/>
      <c r="AP841" s="279"/>
      <c r="AQ841" s="279"/>
      <c r="AR841" s="279"/>
      <c r="AS841" s="279"/>
      <c r="AT841" s="279"/>
      <c r="AU841" s="279"/>
      <c r="AV841" s="279"/>
      <c r="AW841" s="279"/>
      <c r="AX841" s="279"/>
      <c r="AY841" s="279"/>
      <c r="AZ841" s="279"/>
      <c r="BA841" s="279"/>
      <c r="BB841" s="279"/>
      <c r="BC841" s="279"/>
      <c r="BD841" s="279"/>
      <c r="BE841" s="279"/>
      <c r="BF841" s="279"/>
      <c r="BG841" s="279"/>
      <c r="BH841" s="279"/>
      <c r="BI841" s="279"/>
      <c r="BJ841" s="279"/>
      <c r="BK841" s="279"/>
      <c r="BL841" s="279"/>
      <c r="BM841" s="279"/>
      <c r="BN841" s="279"/>
      <c r="BO841" s="279"/>
      <c r="BP841" s="279"/>
      <c r="BQ841" s="279"/>
      <c r="BR841" s="279"/>
      <c r="BS841" s="279"/>
      <c r="BT841" s="279"/>
      <c r="BU841" s="279"/>
      <c r="BV841" s="279"/>
      <c r="BW841" s="279"/>
      <c r="BX841" s="279"/>
      <c r="BY841" s="279"/>
      <c r="BZ841" s="279"/>
      <c r="CA841" s="279"/>
      <c r="CB841" s="279"/>
      <c r="CC841" s="279"/>
      <c r="CD841" s="279"/>
      <c r="CE841" s="279"/>
      <c r="CF841" s="279"/>
      <c r="CG841" s="279"/>
      <c r="CH841" s="279"/>
      <c r="CI841" s="279"/>
      <c r="CJ841" s="279"/>
      <c r="CK841" s="279"/>
      <c r="CL841" s="279"/>
      <c r="CM841" s="279"/>
      <c r="CN841" s="279"/>
      <c r="CO841" s="279"/>
      <c r="CP841" s="279"/>
      <c r="CQ841" s="279"/>
      <c r="CR841" s="279"/>
      <c r="CS841" s="279"/>
      <c r="CT841" s="279"/>
      <c r="CU841" s="279"/>
      <c r="CV841" s="279"/>
      <c r="CW841" s="279"/>
      <c r="CX841" s="279"/>
      <c r="CY841" s="279"/>
      <c r="CZ841" s="279"/>
      <c r="DA841" s="279"/>
      <c r="DB841" s="279"/>
      <c r="DC841" s="279"/>
      <c r="DD841" s="279"/>
      <c r="DE841" s="279"/>
      <c r="DF841" s="279"/>
      <c r="DG841" s="279"/>
      <c r="DH841" s="279"/>
      <c r="DI841" s="279"/>
      <c r="DJ841" s="279"/>
      <c r="DK841" s="279"/>
      <c r="DL841" s="279"/>
      <c r="DM841" s="279"/>
      <c r="DN841" s="279"/>
      <c r="DO841" s="279"/>
      <c r="DP841" s="279"/>
      <c r="DQ841" s="279"/>
      <c r="DR841" s="279"/>
      <c r="DS841" s="279"/>
      <c r="DT841" s="279"/>
      <c r="DU841" s="279"/>
    </row>
    <row r="842" spans="39:125">
      <c r="AM842" s="288">
        <f t="shared" si="48"/>
        <v>0</v>
      </c>
      <c r="AN842" s="203" t="str">
        <f t="shared" si="47"/>
        <v>EMA--</v>
      </c>
      <c r="AO842" s="279"/>
      <c r="AP842" s="279"/>
      <c r="AQ842" s="279"/>
      <c r="AR842" s="279"/>
      <c r="AS842" s="279"/>
      <c r="AT842" s="279"/>
      <c r="AU842" s="279"/>
      <c r="AV842" s="279"/>
      <c r="AW842" s="279"/>
      <c r="AX842" s="279"/>
      <c r="AY842" s="279"/>
      <c r="AZ842" s="279"/>
      <c r="BA842" s="279"/>
      <c r="BB842" s="279"/>
      <c r="BC842" s="279"/>
      <c r="BD842" s="279"/>
      <c r="BE842" s="279"/>
      <c r="BF842" s="279"/>
      <c r="BG842" s="279"/>
      <c r="BH842" s="279"/>
      <c r="BI842" s="279"/>
      <c r="BJ842" s="279"/>
      <c r="BK842" s="279"/>
      <c r="BL842" s="279"/>
      <c r="BM842" s="279"/>
      <c r="BN842" s="279"/>
      <c r="BO842" s="279"/>
      <c r="BP842" s="279"/>
      <c r="BQ842" s="279"/>
      <c r="BR842" s="279"/>
      <c r="BS842" s="279"/>
      <c r="BT842" s="279"/>
      <c r="BU842" s="279"/>
      <c r="BV842" s="279"/>
      <c r="BW842" s="279"/>
      <c r="BX842" s="279"/>
      <c r="BY842" s="279"/>
      <c r="BZ842" s="279"/>
      <c r="CA842" s="279"/>
      <c r="CB842" s="279"/>
      <c r="CC842" s="279"/>
      <c r="CD842" s="279"/>
      <c r="CE842" s="279"/>
      <c r="CF842" s="279"/>
      <c r="CG842" s="279"/>
      <c r="CH842" s="279"/>
      <c r="CI842" s="279"/>
      <c r="CJ842" s="279"/>
      <c r="CK842" s="279"/>
      <c r="CL842" s="279"/>
      <c r="CM842" s="279"/>
      <c r="CN842" s="279"/>
      <c r="CO842" s="279"/>
      <c r="CP842" s="279"/>
      <c r="CQ842" s="279"/>
      <c r="CR842" s="279"/>
      <c r="CS842" s="279"/>
      <c r="CT842" s="279"/>
      <c r="CU842" s="279"/>
      <c r="CV842" s="279"/>
      <c r="CW842" s="279"/>
      <c r="CX842" s="279"/>
      <c r="CY842" s="279"/>
      <c r="CZ842" s="279"/>
      <c r="DA842" s="279"/>
      <c r="DB842" s="279"/>
      <c r="DC842" s="279"/>
      <c r="DD842" s="279"/>
      <c r="DE842" s="279"/>
      <c r="DF842" s="279"/>
      <c r="DG842" s="279"/>
      <c r="DH842" s="279"/>
      <c r="DI842" s="279"/>
      <c r="DJ842" s="279"/>
      <c r="DK842" s="279"/>
      <c r="DL842" s="279"/>
      <c r="DM842" s="279"/>
      <c r="DN842" s="279"/>
      <c r="DO842" s="279"/>
      <c r="DP842" s="279"/>
      <c r="DQ842" s="279"/>
      <c r="DR842" s="279"/>
      <c r="DS842" s="279"/>
      <c r="DT842" s="279"/>
      <c r="DU842" s="279"/>
    </row>
    <row r="843" spans="39:125">
      <c r="AM843" s="288">
        <f t="shared" si="48"/>
        <v>0</v>
      </c>
      <c r="AN843" s="203" t="str">
        <f t="shared" si="47"/>
        <v>EMA--</v>
      </c>
      <c r="AO843" s="279"/>
      <c r="AP843" s="279"/>
      <c r="AQ843" s="279"/>
      <c r="AR843" s="279"/>
      <c r="AS843" s="279"/>
      <c r="AT843" s="279"/>
      <c r="AU843" s="279"/>
      <c r="AV843" s="279"/>
      <c r="AW843" s="279"/>
      <c r="AX843" s="279"/>
      <c r="AY843" s="279"/>
      <c r="AZ843" s="279"/>
      <c r="BA843" s="279"/>
      <c r="BB843" s="279"/>
      <c r="BC843" s="279"/>
      <c r="BD843" s="279"/>
      <c r="BE843" s="279"/>
      <c r="BF843" s="279"/>
      <c r="BG843" s="279"/>
      <c r="BH843" s="279"/>
      <c r="BI843" s="279"/>
      <c r="BJ843" s="279"/>
      <c r="BK843" s="279"/>
      <c r="BL843" s="279"/>
      <c r="BM843" s="279"/>
      <c r="BN843" s="279"/>
      <c r="BO843" s="279"/>
      <c r="BP843" s="279"/>
      <c r="BQ843" s="279"/>
      <c r="BR843" s="279"/>
      <c r="BS843" s="279"/>
      <c r="BT843" s="279"/>
      <c r="BU843" s="279"/>
      <c r="BV843" s="279"/>
      <c r="BW843" s="279"/>
      <c r="BX843" s="279"/>
      <c r="BY843" s="279"/>
      <c r="BZ843" s="279"/>
      <c r="CA843" s="279"/>
      <c r="CB843" s="279"/>
      <c r="CC843" s="279"/>
      <c r="CD843" s="279"/>
      <c r="CE843" s="279"/>
      <c r="CF843" s="279"/>
      <c r="CG843" s="279"/>
      <c r="CH843" s="279"/>
      <c r="CI843" s="279"/>
      <c r="CJ843" s="279"/>
      <c r="CK843" s="279"/>
      <c r="CL843" s="279"/>
      <c r="CM843" s="279"/>
      <c r="CN843" s="279"/>
      <c r="CO843" s="279"/>
      <c r="CP843" s="279"/>
      <c r="CQ843" s="279"/>
      <c r="CR843" s="279"/>
      <c r="CS843" s="279"/>
      <c r="CT843" s="279"/>
      <c r="CU843" s="279"/>
      <c r="CV843" s="279"/>
      <c r="CW843" s="279"/>
      <c r="CX843" s="279"/>
      <c r="CY843" s="279"/>
      <c r="CZ843" s="279"/>
      <c r="DA843" s="279"/>
      <c r="DB843" s="279"/>
      <c r="DC843" s="279"/>
      <c r="DD843" s="279"/>
      <c r="DE843" s="279"/>
      <c r="DF843" s="279"/>
      <c r="DG843" s="279"/>
      <c r="DH843" s="279"/>
      <c r="DI843" s="279"/>
      <c r="DJ843" s="279"/>
      <c r="DK843" s="279"/>
      <c r="DL843" s="279"/>
      <c r="DM843" s="279"/>
      <c r="DN843" s="279"/>
      <c r="DO843" s="279"/>
      <c r="DP843" s="279"/>
      <c r="DQ843" s="279"/>
      <c r="DR843" s="279"/>
      <c r="DS843" s="279"/>
      <c r="DT843" s="279"/>
      <c r="DU843" s="279"/>
    </row>
    <row r="844" spans="39:125">
      <c r="AM844" s="288">
        <f t="shared" si="48"/>
        <v>0</v>
      </c>
      <c r="AN844" s="203" t="str">
        <f t="shared" si="47"/>
        <v>EMA--</v>
      </c>
      <c r="AO844" s="279"/>
      <c r="AP844" s="279"/>
      <c r="AQ844" s="279"/>
      <c r="AR844" s="279"/>
      <c r="AS844" s="279"/>
      <c r="AT844" s="279"/>
      <c r="AU844" s="279"/>
      <c r="AV844" s="279"/>
      <c r="AW844" s="279"/>
      <c r="AX844" s="279"/>
      <c r="AY844" s="279"/>
      <c r="AZ844" s="279"/>
      <c r="BA844" s="279"/>
      <c r="BB844" s="279"/>
      <c r="BC844" s="279"/>
      <c r="BD844" s="279"/>
      <c r="BE844" s="279"/>
      <c r="BF844" s="279"/>
      <c r="BG844" s="279"/>
      <c r="BH844" s="279"/>
      <c r="BI844" s="279"/>
      <c r="BJ844" s="279"/>
      <c r="BK844" s="279"/>
      <c r="BL844" s="279"/>
      <c r="BM844" s="279"/>
      <c r="BN844" s="279"/>
      <c r="BO844" s="279"/>
      <c r="BP844" s="279"/>
      <c r="BQ844" s="279"/>
      <c r="BR844" s="279"/>
      <c r="BS844" s="279"/>
      <c r="BT844" s="279"/>
      <c r="BU844" s="279"/>
      <c r="BV844" s="279"/>
      <c r="BW844" s="279"/>
      <c r="BX844" s="279"/>
      <c r="BY844" s="279"/>
      <c r="BZ844" s="279"/>
      <c r="CA844" s="279"/>
      <c r="CB844" s="279"/>
      <c r="CC844" s="279"/>
      <c r="CD844" s="279"/>
      <c r="CE844" s="279"/>
      <c r="CF844" s="279"/>
      <c r="CG844" s="279"/>
      <c r="CH844" s="279"/>
      <c r="CI844" s="279"/>
      <c r="CJ844" s="279"/>
      <c r="CK844" s="279"/>
      <c r="CL844" s="279"/>
      <c r="CM844" s="279"/>
      <c r="CN844" s="279"/>
      <c r="CO844" s="279"/>
      <c r="CP844" s="279"/>
      <c r="CQ844" s="279"/>
      <c r="CR844" s="279"/>
      <c r="CS844" s="279"/>
      <c r="CT844" s="279"/>
      <c r="CU844" s="279"/>
      <c r="CV844" s="279"/>
      <c r="CW844" s="279"/>
      <c r="CX844" s="279"/>
      <c r="CY844" s="279"/>
      <c r="CZ844" s="279"/>
      <c r="DA844" s="279"/>
      <c r="DB844" s="279"/>
      <c r="DC844" s="279"/>
      <c r="DD844" s="279"/>
      <c r="DE844" s="279"/>
      <c r="DF844" s="279"/>
      <c r="DG844" s="279"/>
      <c r="DH844" s="279"/>
      <c r="DI844" s="279"/>
      <c r="DJ844" s="279"/>
      <c r="DK844" s="279"/>
      <c r="DL844" s="279"/>
      <c r="DM844" s="279"/>
      <c r="DN844" s="279"/>
      <c r="DO844" s="279"/>
      <c r="DP844" s="279"/>
      <c r="DQ844" s="279"/>
      <c r="DR844" s="279"/>
      <c r="DS844" s="279"/>
      <c r="DT844" s="279"/>
      <c r="DU844" s="279"/>
    </row>
    <row r="845" spans="39:125">
      <c r="AM845" s="288">
        <f t="shared" si="48"/>
        <v>0</v>
      </c>
      <c r="AN845" s="203" t="str">
        <f t="shared" si="47"/>
        <v>EMA--</v>
      </c>
      <c r="AO845" s="279"/>
      <c r="AP845" s="279"/>
      <c r="AQ845" s="279"/>
      <c r="AR845" s="279"/>
      <c r="AS845" s="279"/>
      <c r="AT845" s="279"/>
      <c r="AU845" s="279"/>
      <c r="AV845" s="279"/>
      <c r="AW845" s="279"/>
      <c r="AX845" s="279"/>
      <c r="AY845" s="279"/>
      <c r="AZ845" s="279"/>
      <c r="BA845" s="279"/>
      <c r="BB845" s="279"/>
      <c r="BC845" s="279"/>
      <c r="BD845" s="279"/>
      <c r="BE845" s="279"/>
      <c r="BF845" s="279"/>
      <c r="BG845" s="279"/>
      <c r="BH845" s="279"/>
      <c r="BI845" s="279"/>
      <c r="BJ845" s="279"/>
      <c r="BK845" s="279"/>
      <c r="BL845" s="279"/>
      <c r="BM845" s="279"/>
      <c r="BN845" s="279"/>
      <c r="BO845" s="279"/>
      <c r="BP845" s="279"/>
      <c r="BQ845" s="279"/>
      <c r="BR845" s="279"/>
      <c r="BS845" s="279"/>
      <c r="BT845" s="279"/>
      <c r="BU845" s="279"/>
      <c r="BV845" s="279"/>
      <c r="BW845" s="279"/>
      <c r="BX845" s="279"/>
      <c r="BY845" s="279"/>
      <c r="BZ845" s="279"/>
      <c r="CA845" s="279"/>
      <c r="CB845" s="279"/>
      <c r="CC845" s="279"/>
      <c r="CD845" s="279"/>
      <c r="CE845" s="279"/>
      <c r="CF845" s="279"/>
      <c r="CG845" s="279"/>
      <c r="CH845" s="279"/>
      <c r="CI845" s="279"/>
      <c r="CJ845" s="279"/>
      <c r="CK845" s="279"/>
      <c r="CL845" s="279"/>
      <c r="CM845" s="279"/>
      <c r="CN845" s="279"/>
      <c r="CO845" s="279"/>
      <c r="CP845" s="279"/>
      <c r="CQ845" s="279"/>
      <c r="CR845" s="279"/>
      <c r="CS845" s="279"/>
      <c r="CT845" s="279"/>
      <c r="CU845" s="279"/>
      <c r="CV845" s="279"/>
      <c r="CW845" s="279"/>
      <c r="CX845" s="279"/>
      <c r="CY845" s="279"/>
      <c r="CZ845" s="279"/>
      <c r="DA845" s="279"/>
      <c r="DB845" s="279"/>
      <c r="DC845" s="279"/>
      <c r="DD845" s="279"/>
      <c r="DE845" s="279"/>
      <c r="DF845" s="279"/>
      <c r="DG845" s="279"/>
      <c r="DH845" s="279"/>
      <c r="DI845" s="279"/>
      <c r="DJ845" s="279"/>
      <c r="DK845" s="279"/>
      <c r="DL845" s="279"/>
      <c r="DM845" s="279"/>
      <c r="DN845" s="279"/>
      <c r="DO845" s="279"/>
      <c r="DP845" s="279"/>
      <c r="DQ845" s="279"/>
      <c r="DR845" s="279"/>
      <c r="DS845" s="279"/>
      <c r="DT845" s="279"/>
      <c r="DU845" s="279"/>
    </row>
    <row r="846" spans="39:125">
      <c r="AM846" s="288">
        <f t="shared" si="48"/>
        <v>0</v>
      </c>
      <c r="AN846" s="203" t="str">
        <f t="shared" si="47"/>
        <v>EMA--</v>
      </c>
      <c r="AO846" s="279"/>
      <c r="AP846" s="279"/>
      <c r="AQ846" s="279"/>
      <c r="AR846" s="279"/>
      <c r="AS846" s="279"/>
      <c r="AT846" s="279"/>
      <c r="AU846" s="279"/>
      <c r="AV846" s="279"/>
      <c r="AW846" s="279"/>
      <c r="AX846" s="279"/>
      <c r="AY846" s="279"/>
      <c r="AZ846" s="279"/>
      <c r="BA846" s="279"/>
      <c r="BB846" s="279"/>
      <c r="BC846" s="279"/>
      <c r="BD846" s="279"/>
      <c r="BE846" s="279"/>
      <c r="BF846" s="279"/>
      <c r="BG846" s="279"/>
      <c r="BH846" s="279"/>
      <c r="BI846" s="279"/>
      <c r="BJ846" s="279"/>
      <c r="BK846" s="279"/>
      <c r="BL846" s="279"/>
      <c r="BM846" s="279"/>
      <c r="BN846" s="279"/>
      <c r="BO846" s="279"/>
      <c r="BP846" s="279"/>
      <c r="BQ846" s="279"/>
      <c r="BR846" s="279"/>
      <c r="BS846" s="279"/>
      <c r="BT846" s="279"/>
      <c r="BU846" s="279"/>
      <c r="BV846" s="279"/>
      <c r="BW846" s="279"/>
      <c r="BX846" s="279"/>
      <c r="BY846" s="279"/>
      <c r="BZ846" s="279"/>
      <c r="CA846" s="279"/>
      <c r="CB846" s="279"/>
      <c r="CC846" s="279"/>
      <c r="CD846" s="279"/>
      <c r="CE846" s="279"/>
      <c r="CF846" s="279"/>
      <c r="CG846" s="279"/>
      <c r="CH846" s="279"/>
      <c r="CI846" s="279"/>
      <c r="CJ846" s="279"/>
      <c r="CK846" s="279"/>
      <c r="CL846" s="279"/>
      <c r="CM846" s="279"/>
      <c r="CN846" s="279"/>
      <c r="CO846" s="279"/>
      <c r="CP846" s="279"/>
      <c r="CQ846" s="279"/>
      <c r="CR846" s="279"/>
      <c r="CS846" s="279"/>
      <c r="CT846" s="279"/>
      <c r="CU846" s="279"/>
      <c r="CV846" s="279"/>
      <c r="CW846" s="279"/>
      <c r="CX846" s="279"/>
      <c r="CY846" s="279"/>
      <c r="CZ846" s="279"/>
      <c r="DA846" s="279"/>
      <c r="DB846" s="279"/>
      <c r="DC846" s="279"/>
      <c r="DD846" s="279"/>
      <c r="DE846" s="279"/>
      <c r="DF846" s="279"/>
      <c r="DG846" s="279"/>
      <c r="DH846" s="279"/>
      <c r="DI846" s="279"/>
      <c r="DJ846" s="279"/>
      <c r="DK846" s="279"/>
      <c r="DL846" s="279"/>
      <c r="DM846" s="279"/>
      <c r="DN846" s="279"/>
      <c r="DO846" s="279"/>
      <c r="DP846" s="279"/>
      <c r="DQ846" s="279"/>
      <c r="DR846" s="279"/>
      <c r="DS846" s="279"/>
      <c r="DT846" s="279"/>
      <c r="DU846" s="279"/>
    </row>
    <row r="847" spans="39:125">
      <c r="AM847" s="288">
        <f t="shared" si="48"/>
        <v>0</v>
      </c>
      <c r="AN847" s="203" t="str">
        <f t="shared" si="47"/>
        <v>EMA--</v>
      </c>
      <c r="AO847" s="279"/>
      <c r="AP847" s="279"/>
      <c r="AQ847" s="279"/>
      <c r="AR847" s="279"/>
      <c r="AS847" s="279"/>
      <c r="AT847" s="279"/>
      <c r="AU847" s="279"/>
      <c r="AV847" s="279"/>
      <c r="AW847" s="279"/>
      <c r="AX847" s="279"/>
      <c r="AY847" s="279"/>
      <c r="AZ847" s="279"/>
      <c r="BA847" s="279"/>
      <c r="BB847" s="279"/>
      <c r="BC847" s="279"/>
      <c r="BD847" s="279"/>
      <c r="BE847" s="279"/>
      <c r="BF847" s="279"/>
      <c r="BG847" s="279"/>
      <c r="BH847" s="279"/>
      <c r="BI847" s="279"/>
      <c r="BJ847" s="279"/>
      <c r="BK847" s="279"/>
      <c r="BL847" s="279"/>
      <c r="BM847" s="279"/>
      <c r="BN847" s="279"/>
      <c r="BO847" s="279"/>
      <c r="BP847" s="279"/>
      <c r="BQ847" s="279"/>
      <c r="BR847" s="279"/>
      <c r="BS847" s="279"/>
      <c r="BT847" s="279"/>
      <c r="BU847" s="279"/>
      <c r="BV847" s="279"/>
      <c r="BW847" s="279"/>
      <c r="BX847" s="279"/>
      <c r="BY847" s="279"/>
      <c r="BZ847" s="279"/>
      <c r="CA847" s="279"/>
      <c r="CB847" s="279"/>
      <c r="CC847" s="279"/>
      <c r="CD847" s="279"/>
      <c r="CE847" s="279"/>
      <c r="CF847" s="279"/>
      <c r="CG847" s="279"/>
      <c r="CH847" s="279"/>
      <c r="CI847" s="279"/>
      <c r="CJ847" s="279"/>
      <c r="CK847" s="279"/>
      <c r="CL847" s="279"/>
      <c r="CM847" s="279"/>
      <c r="CN847" s="279"/>
      <c r="CO847" s="279"/>
      <c r="CP847" s="279"/>
      <c r="CQ847" s="279"/>
      <c r="CR847" s="279"/>
      <c r="CS847" s="279"/>
      <c r="CT847" s="279"/>
      <c r="CU847" s="279"/>
      <c r="CV847" s="279"/>
      <c r="CW847" s="279"/>
      <c r="CX847" s="279"/>
      <c r="CY847" s="279"/>
      <c r="CZ847" s="279"/>
      <c r="DA847" s="279"/>
      <c r="DB847" s="279"/>
      <c r="DC847" s="279"/>
      <c r="DD847" s="279"/>
      <c r="DE847" s="279"/>
      <c r="DF847" s="279"/>
      <c r="DG847" s="279"/>
      <c r="DH847" s="279"/>
      <c r="DI847" s="279"/>
      <c r="DJ847" s="279"/>
      <c r="DK847" s="279"/>
      <c r="DL847" s="279"/>
      <c r="DM847" s="279"/>
      <c r="DN847" s="279"/>
      <c r="DO847" s="279"/>
      <c r="DP847" s="279"/>
      <c r="DQ847" s="279"/>
      <c r="DR847" s="279"/>
      <c r="DS847" s="279"/>
      <c r="DT847" s="279"/>
      <c r="DU847" s="279"/>
    </row>
    <row r="848" spans="39:125">
      <c r="AM848" s="288">
        <f t="shared" si="48"/>
        <v>0</v>
      </c>
      <c r="AN848" s="203" t="str">
        <f t="shared" si="47"/>
        <v>EMA--</v>
      </c>
      <c r="AO848" s="279"/>
      <c r="AP848" s="279"/>
      <c r="AQ848" s="279"/>
      <c r="AR848" s="279"/>
      <c r="AS848" s="279"/>
      <c r="AT848" s="279"/>
      <c r="AU848" s="279"/>
      <c r="AV848" s="279"/>
      <c r="AW848" s="279"/>
      <c r="AX848" s="279"/>
      <c r="AY848" s="279"/>
      <c r="AZ848" s="279"/>
      <c r="BA848" s="279"/>
      <c r="BB848" s="279"/>
      <c r="BC848" s="279"/>
      <c r="BD848" s="279"/>
      <c r="BE848" s="279"/>
      <c r="BF848" s="279"/>
      <c r="BG848" s="279"/>
      <c r="BH848" s="279"/>
      <c r="BI848" s="279"/>
      <c r="BJ848" s="279"/>
      <c r="BK848" s="279"/>
      <c r="BL848" s="279"/>
      <c r="BM848" s="279"/>
      <c r="BN848" s="279"/>
      <c r="BO848" s="279"/>
      <c r="BP848" s="279"/>
      <c r="BQ848" s="279"/>
      <c r="BR848" s="279"/>
      <c r="BS848" s="279"/>
      <c r="BT848" s="279"/>
      <c r="BU848" s="279"/>
      <c r="BV848" s="279"/>
      <c r="BW848" s="279"/>
      <c r="BX848" s="279"/>
      <c r="BY848" s="279"/>
      <c r="BZ848" s="279"/>
      <c r="CA848" s="279"/>
      <c r="CB848" s="279"/>
      <c r="CC848" s="279"/>
      <c r="CD848" s="279"/>
      <c r="CE848" s="279"/>
      <c r="CF848" s="279"/>
      <c r="CG848" s="279"/>
      <c r="CH848" s="279"/>
      <c r="CI848" s="279"/>
      <c r="CJ848" s="279"/>
      <c r="CK848" s="279"/>
      <c r="CL848" s="279"/>
      <c r="CM848" s="279"/>
      <c r="CN848" s="279"/>
      <c r="CO848" s="279"/>
      <c r="CP848" s="279"/>
      <c r="CQ848" s="279"/>
      <c r="CR848" s="279"/>
      <c r="CS848" s="279"/>
      <c r="CT848" s="279"/>
      <c r="CU848" s="279"/>
      <c r="CV848" s="279"/>
      <c r="CW848" s="279"/>
      <c r="CX848" s="279"/>
      <c r="CY848" s="279"/>
      <c r="CZ848" s="279"/>
      <c r="DA848" s="279"/>
      <c r="DB848" s="279"/>
      <c r="DC848" s="279"/>
      <c r="DD848" s="279"/>
      <c r="DE848" s="279"/>
      <c r="DF848" s="279"/>
      <c r="DG848" s="279"/>
      <c r="DH848" s="279"/>
      <c r="DI848" s="279"/>
      <c r="DJ848" s="279"/>
      <c r="DK848" s="279"/>
      <c r="DL848" s="279"/>
      <c r="DM848" s="279"/>
      <c r="DN848" s="279"/>
      <c r="DO848" s="279"/>
      <c r="DP848" s="279"/>
      <c r="DQ848" s="279"/>
      <c r="DR848" s="279"/>
      <c r="DS848" s="279"/>
      <c r="DT848" s="279"/>
      <c r="DU848" s="279"/>
    </row>
    <row r="849" spans="39:125">
      <c r="AM849" s="288">
        <f t="shared" si="48"/>
        <v>0</v>
      </c>
      <c r="AN849" s="203" t="str">
        <f t="shared" si="47"/>
        <v>EMA--</v>
      </c>
      <c r="AO849" s="279"/>
      <c r="AP849" s="279"/>
      <c r="AQ849" s="279"/>
      <c r="AR849" s="279"/>
      <c r="AS849" s="279"/>
      <c r="AT849" s="279"/>
      <c r="AU849" s="279"/>
      <c r="AV849" s="279"/>
      <c r="AW849" s="279"/>
      <c r="AX849" s="279"/>
      <c r="AY849" s="279"/>
      <c r="AZ849" s="279"/>
      <c r="BA849" s="279"/>
      <c r="BB849" s="279"/>
      <c r="BC849" s="279"/>
      <c r="BD849" s="279"/>
      <c r="BE849" s="279"/>
      <c r="BF849" s="279"/>
      <c r="BG849" s="279"/>
      <c r="BH849" s="279"/>
      <c r="BI849" s="279"/>
      <c r="BJ849" s="279"/>
      <c r="BK849" s="279"/>
      <c r="BL849" s="279"/>
      <c r="BM849" s="279"/>
      <c r="BN849" s="279"/>
      <c r="BO849" s="279"/>
      <c r="BP849" s="279"/>
      <c r="BQ849" s="279"/>
      <c r="BR849" s="279"/>
      <c r="BS849" s="279"/>
      <c r="BT849" s="279"/>
      <c r="BU849" s="279"/>
      <c r="BV849" s="279"/>
      <c r="BW849" s="279"/>
      <c r="BX849" s="279"/>
      <c r="BY849" s="279"/>
      <c r="BZ849" s="279"/>
      <c r="CA849" s="279"/>
      <c r="CB849" s="279"/>
      <c r="CC849" s="279"/>
      <c r="CD849" s="279"/>
      <c r="CE849" s="279"/>
      <c r="CF849" s="279"/>
      <c r="CG849" s="279"/>
      <c r="CH849" s="279"/>
      <c r="CI849" s="279"/>
      <c r="CJ849" s="279"/>
      <c r="CK849" s="279"/>
      <c r="CL849" s="279"/>
      <c r="CM849" s="279"/>
      <c r="CN849" s="279"/>
      <c r="CO849" s="279"/>
      <c r="CP849" s="279"/>
      <c r="CQ849" s="279"/>
      <c r="CR849" s="279"/>
      <c r="CS849" s="279"/>
      <c r="CT849" s="279"/>
      <c r="CU849" s="279"/>
      <c r="CV849" s="279"/>
      <c r="CW849" s="279"/>
      <c r="CX849" s="279"/>
      <c r="CY849" s="279"/>
      <c r="CZ849" s="279"/>
      <c r="DA849" s="279"/>
      <c r="DB849" s="279"/>
      <c r="DC849" s="279"/>
      <c r="DD849" s="279"/>
      <c r="DE849" s="279"/>
      <c r="DF849" s="279"/>
      <c r="DG849" s="279"/>
      <c r="DH849" s="279"/>
      <c r="DI849" s="279"/>
      <c r="DJ849" s="279"/>
      <c r="DK849" s="279"/>
      <c r="DL849" s="279"/>
      <c r="DM849" s="279"/>
      <c r="DN849" s="279"/>
      <c r="DO849" s="279"/>
      <c r="DP849" s="279"/>
      <c r="DQ849" s="279"/>
      <c r="DR849" s="279"/>
      <c r="DS849" s="279"/>
      <c r="DT849" s="279"/>
      <c r="DU849" s="279"/>
    </row>
    <row r="850" spans="39:125">
      <c r="AM850" s="288">
        <f t="shared" si="48"/>
        <v>0</v>
      </c>
      <c r="AN850" s="203" t="str">
        <f t="shared" si="47"/>
        <v>EMA--</v>
      </c>
      <c r="AO850" s="279"/>
      <c r="AP850" s="279"/>
      <c r="AQ850" s="279"/>
      <c r="AR850" s="279"/>
      <c r="AS850" s="279"/>
      <c r="AT850" s="279"/>
      <c r="AU850" s="279"/>
      <c r="AV850" s="279"/>
      <c r="AW850" s="279"/>
      <c r="AX850" s="279"/>
      <c r="AY850" s="279"/>
      <c r="AZ850" s="279"/>
      <c r="BA850" s="279"/>
      <c r="BB850" s="279"/>
      <c r="BC850" s="279"/>
      <c r="BD850" s="279"/>
      <c r="BE850" s="279"/>
      <c r="BF850" s="279"/>
      <c r="BG850" s="279"/>
      <c r="BH850" s="279"/>
      <c r="BI850" s="279"/>
      <c r="BJ850" s="279"/>
      <c r="BK850" s="279"/>
      <c r="BL850" s="279"/>
      <c r="BM850" s="279"/>
      <c r="BN850" s="279"/>
      <c r="BO850" s="279"/>
      <c r="BP850" s="279"/>
      <c r="BQ850" s="279"/>
      <c r="BR850" s="279"/>
      <c r="BS850" s="279"/>
      <c r="BT850" s="279"/>
      <c r="BU850" s="279"/>
      <c r="BV850" s="279"/>
      <c r="BW850" s="279"/>
      <c r="BX850" s="279"/>
      <c r="BY850" s="279"/>
      <c r="BZ850" s="279"/>
      <c r="CA850" s="279"/>
      <c r="CB850" s="279"/>
      <c r="CC850" s="279"/>
      <c r="CD850" s="279"/>
      <c r="CE850" s="279"/>
      <c r="CF850" s="279"/>
      <c r="CG850" s="279"/>
      <c r="CH850" s="279"/>
      <c r="CI850" s="279"/>
      <c r="CJ850" s="279"/>
      <c r="CK850" s="279"/>
      <c r="CL850" s="279"/>
      <c r="CM850" s="279"/>
      <c r="CN850" s="279"/>
      <c r="CO850" s="279"/>
      <c r="CP850" s="279"/>
      <c r="CQ850" s="279"/>
      <c r="CR850" s="279"/>
      <c r="CS850" s="279"/>
      <c r="CT850" s="279"/>
      <c r="CU850" s="279"/>
      <c r="CV850" s="279"/>
      <c r="CW850" s="279"/>
      <c r="CX850" s="279"/>
      <c r="CY850" s="279"/>
      <c r="CZ850" s="279"/>
      <c r="DA850" s="279"/>
      <c r="DB850" s="279"/>
      <c r="DC850" s="279"/>
      <c r="DD850" s="279"/>
      <c r="DE850" s="279"/>
      <c r="DF850" s="279"/>
      <c r="DG850" s="279"/>
      <c r="DH850" s="279"/>
      <c r="DI850" s="279"/>
      <c r="DJ850" s="279"/>
      <c r="DK850" s="279"/>
      <c r="DL850" s="279"/>
      <c r="DM850" s="279"/>
      <c r="DN850" s="279"/>
      <c r="DO850" s="279"/>
      <c r="DP850" s="279"/>
      <c r="DQ850" s="279"/>
      <c r="DR850" s="279"/>
      <c r="DS850" s="279"/>
      <c r="DT850" s="279"/>
      <c r="DU850" s="279"/>
    </row>
    <row r="851" spans="39:125">
      <c r="AM851" s="288">
        <f t="shared" si="48"/>
        <v>0</v>
      </c>
      <c r="AN851" s="203" t="str">
        <f t="shared" si="47"/>
        <v>EMA--</v>
      </c>
      <c r="AO851" s="279"/>
      <c r="AP851" s="279"/>
      <c r="AQ851" s="279"/>
      <c r="AR851" s="279"/>
      <c r="AS851" s="279"/>
      <c r="AT851" s="279"/>
      <c r="AU851" s="279"/>
      <c r="AV851" s="279"/>
      <c r="AW851" s="279"/>
      <c r="AX851" s="279"/>
      <c r="AY851" s="279"/>
      <c r="AZ851" s="279"/>
      <c r="BA851" s="279"/>
      <c r="BB851" s="279"/>
      <c r="BC851" s="279"/>
      <c r="BD851" s="279"/>
      <c r="BE851" s="279"/>
      <c r="BF851" s="279"/>
      <c r="BG851" s="279"/>
      <c r="BH851" s="279"/>
      <c r="BI851" s="279"/>
      <c r="BJ851" s="279"/>
      <c r="BK851" s="279"/>
      <c r="BL851" s="279"/>
      <c r="BM851" s="279"/>
      <c r="BN851" s="279"/>
      <c r="BO851" s="279"/>
      <c r="BP851" s="279"/>
      <c r="BQ851" s="279"/>
      <c r="BR851" s="279"/>
      <c r="BS851" s="279"/>
      <c r="BT851" s="279"/>
      <c r="BU851" s="279"/>
      <c r="BV851" s="279"/>
      <c r="BW851" s="279"/>
      <c r="BX851" s="279"/>
      <c r="BY851" s="279"/>
      <c r="BZ851" s="279"/>
      <c r="CA851" s="279"/>
      <c r="CB851" s="279"/>
      <c r="CC851" s="279"/>
      <c r="CD851" s="279"/>
      <c r="CE851" s="279"/>
      <c r="CF851" s="279"/>
      <c r="CG851" s="279"/>
      <c r="CH851" s="279"/>
      <c r="CI851" s="279"/>
      <c r="CJ851" s="279"/>
      <c r="CK851" s="279"/>
      <c r="CL851" s="279"/>
      <c r="CM851" s="279"/>
      <c r="CN851" s="279"/>
      <c r="CO851" s="279"/>
      <c r="CP851" s="279"/>
      <c r="CQ851" s="279"/>
      <c r="CR851" s="279"/>
      <c r="CS851" s="279"/>
      <c r="CT851" s="279"/>
      <c r="CU851" s="279"/>
      <c r="CV851" s="279"/>
      <c r="CW851" s="279"/>
      <c r="CX851" s="279"/>
      <c r="CY851" s="279"/>
      <c r="CZ851" s="279"/>
      <c r="DA851" s="279"/>
      <c r="DB851" s="279"/>
      <c r="DC851" s="279"/>
      <c r="DD851" s="279"/>
      <c r="DE851" s="279"/>
      <c r="DF851" s="279"/>
      <c r="DG851" s="279"/>
      <c r="DH851" s="279"/>
      <c r="DI851" s="279"/>
      <c r="DJ851" s="279"/>
      <c r="DK851" s="279"/>
      <c r="DL851" s="279"/>
      <c r="DM851" s="279"/>
      <c r="DN851" s="279"/>
      <c r="DO851" s="279"/>
      <c r="DP851" s="279"/>
      <c r="DQ851" s="279"/>
      <c r="DR851" s="279"/>
      <c r="DS851" s="279"/>
      <c r="DT851" s="279"/>
      <c r="DU851" s="279"/>
    </row>
    <row r="852" spans="39:125">
      <c r="AM852" s="288">
        <f t="shared" si="48"/>
        <v>0</v>
      </c>
      <c r="AN852" s="203" t="str">
        <f t="shared" si="47"/>
        <v>EMA--</v>
      </c>
      <c r="AO852" s="279"/>
      <c r="AP852" s="279"/>
      <c r="AQ852" s="279"/>
      <c r="AR852" s="279"/>
      <c r="AS852" s="279"/>
      <c r="AT852" s="279"/>
      <c r="AU852" s="279"/>
      <c r="AV852" s="279"/>
      <c r="AW852" s="279"/>
      <c r="AX852" s="279"/>
      <c r="AY852" s="279"/>
      <c r="AZ852" s="279"/>
      <c r="BA852" s="279"/>
      <c r="BB852" s="279"/>
      <c r="BC852" s="279"/>
      <c r="BD852" s="279"/>
      <c r="BE852" s="279"/>
      <c r="BF852" s="279"/>
      <c r="BG852" s="279"/>
      <c r="BH852" s="279"/>
      <c r="BI852" s="279"/>
      <c r="BJ852" s="279"/>
      <c r="BK852" s="279"/>
      <c r="BL852" s="279"/>
      <c r="BM852" s="279"/>
      <c r="BN852" s="279"/>
      <c r="BO852" s="279"/>
      <c r="BP852" s="279"/>
      <c r="BQ852" s="279"/>
      <c r="BR852" s="279"/>
      <c r="BS852" s="279"/>
      <c r="BT852" s="279"/>
      <c r="BU852" s="279"/>
      <c r="BV852" s="279"/>
      <c r="BW852" s="279"/>
      <c r="BX852" s="279"/>
      <c r="BY852" s="279"/>
      <c r="BZ852" s="279"/>
      <c r="CA852" s="279"/>
      <c r="CB852" s="279"/>
      <c r="CC852" s="279"/>
      <c r="CD852" s="279"/>
      <c r="CE852" s="279"/>
      <c r="CF852" s="279"/>
      <c r="CG852" s="279"/>
      <c r="CH852" s="279"/>
      <c r="CI852" s="279"/>
      <c r="CJ852" s="279"/>
      <c r="CK852" s="279"/>
      <c r="CL852" s="279"/>
      <c r="CM852" s="279"/>
      <c r="CN852" s="279"/>
      <c r="CO852" s="279"/>
      <c r="CP852" s="279"/>
      <c r="CQ852" s="279"/>
      <c r="CR852" s="279"/>
      <c r="CS852" s="279"/>
      <c r="CT852" s="279"/>
      <c r="CU852" s="279"/>
      <c r="CV852" s="279"/>
      <c r="CW852" s="279"/>
      <c r="CX852" s="279"/>
      <c r="CY852" s="279"/>
      <c r="CZ852" s="279"/>
      <c r="DA852" s="279"/>
      <c r="DB852" s="279"/>
      <c r="DC852" s="279"/>
      <c r="DD852" s="279"/>
      <c r="DE852" s="279"/>
      <c r="DF852" s="279"/>
      <c r="DG852" s="279"/>
      <c r="DH852" s="279"/>
      <c r="DI852" s="279"/>
      <c r="DJ852" s="279"/>
      <c r="DK852" s="279"/>
      <c r="DL852" s="279"/>
      <c r="DM852" s="279"/>
      <c r="DN852" s="279"/>
      <c r="DO852" s="279"/>
      <c r="DP852" s="279"/>
      <c r="DQ852" s="279"/>
      <c r="DR852" s="279"/>
      <c r="DS852" s="279"/>
      <c r="DT852" s="279"/>
      <c r="DU852" s="279"/>
    </row>
    <row r="853" spans="39:125">
      <c r="AM853" s="288">
        <f t="shared" si="48"/>
        <v>0</v>
      </c>
      <c r="AN853" s="203" t="str">
        <f t="shared" si="47"/>
        <v>EMA--</v>
      </c>
      <c r="AO853" s="279"/>
      <c r="AP853" s="279"/>
      <c r="AQ853" s="279"/>
      <c r="AR853" s="279"/>
      <c r="AS853" s="279"/>
      <c r="AT853" s="279"/>
      <c r="AU853" s="279"/>
      <c r="AV853" s="279"/>
      <c r="AW853" s="279"/>
      <c r="AX853" s="279"/>
      <c r="AY853" s="279"/>
      <c r="AZ853" s="279"/>
      <c r="BA853" s="279"/>
      <c r="BB853" s="279"/>
      <c r="BC853" s="279"/>
      <c r="BD853" s="279"/>
      <c r="BE853" s="279"/>
      <c r="BF853" s="279"/>
      <c r="BG853" s="279"/>
      <c r="BH853" s="279"/>
      <c r="BI853" s="279"/>
      <c r="BJ853" s="279"/>
      <c r="BK853" s="279"/>
      <c r="BL853" s="279"/>
      <c r="BM853" s="279"/>
      <c r="BN853" s="279"/>
      <c r="BO853" s="279"/>
      <c r="BP853" s="279"/>
      <c r="BQ853" s="279"/>
      <c r="BR853" s="279"/>
      <c r="BS853" s="279"/>
      <c r="BT853" s="279"/>
      <c r="BU853" s="279"/>
      <c r="BV853" s="279"/>
      <c r="BW853" s="279"/>
      <c r="BX853" s="279"/>
      <c r="BY853" s="279"/>
      <c r="BZ853" s="279"/>
      <c r="CA853" s="279"/>
      <c r="CB853" s="279"/>
      <c r="CC853" s="279"/>
      <c r="CD853" s="279"/>
      <c r="CE853" s="279"/>
      <c r="CF853" s="279"/>
      <c r="CG853" s="279"/>
      <c r="CH853" s="279"/>
      <c r="CI853" s="279"/>
      <c r="CJ853" s="279"/>
      <c r="CK853" s="279"/>
      <c r="CL853" s="279"/>
      <c r="CM853" s="279"/>
      <c r="CN853" s="279"/>
      <c r="CO853" s="279"/>
      <c r="CP853" s="279"/>
      <c r="CQ853" s="279"/>
      <c r="CR853" s="279"/>
      <c r="CS853" s="279"/>
      <c r="CT853" s="279"/>
      <c r="CU853" s="279"/>
      <c r="CV853" s="279"/>
      <c r="CW853" s="279"/>
      <c r="CX853" s="279"/>
      <c r="CY853" s="279"/>
      <c r="CZ853" s="279"/>
      <c r="DA853" s="279"/>
      <c r="DB853" s="279"/>
      <c r="DC853" s="279"/>
      <c r="DD853" s="279"/>
      <c r="DE853" s="279"/>
      <c r="DF853" s="279"/>
      <c r="DG853" s="279"/>
      <c r="DH853" s="279"/>
      <c r="DI853" s="279"/>
      <c r="DJ853" s="279"/>
      <c r="DK853" s="279"/>
      <c r="DL853" s="279"/>
      <c r="DM853" s="279"/>
      <c r="DN853" s="279"/>
      <c r="DO853" s="279"/>
      <c r="DP853" s="279"/>
      <c r="DQ853" s="279"/>
      <c r="DR853" s="279"/>
      <c r="DS853" s="279"/>
      <c r="DT853" s="279"/>
      <c r="DU853" s="279"/>
    </row>
    <row r="854" spans="39:125">
      <c r="AM854" s="288">
        <f t="shared" si="48"/>
        <v>0</v>
      </c>
      <c r="AN854" s="203" t="str">
        <f t="shared" si="47"/>
        <v>EMA--</v>
      </c>
      <c r="AO854" s="279"/>
      <c r="AP854" s="279"/>
      <c r="AQ854" s="279"/>
      <c r="AR854" s="279"/>
      <c r="AS854" s="279"/>
      <c r="AT854" s="279"/>
      <c r="AU854" s="279"/>
      <c r="AV854" s="279"/>
      <c r="AW854" s="279"/>
      <c r="AX854" s="279"/>
      <c r="AY854" s="279"/>
      <c r="AZ854" s="279"/>
      <c r="BA854" s="279"/>
      <c r="BB854" s="279"/>
      <c r="BC854" s="279"/>
      <c r="BD854" s="279"/>
      <c r="BE854" s="279"/>
      <c r="BF854" s="279"/>
      <c r="BG854" s="279"/>
      <c r="BH854" s="279"/>
      <c r="BI854" s="279"/>
      <c r="BJ854" s="279"/>
      <c r="BK854" s="279"/>
      <c r="BL854" s="279"/>
      <c r="BM854" s="279"/>
      <c r="BN854" s="279"/>
      <c r="BO854" s="279"/>
      <c r="BP854" s="279"/>
      <c r="BQ854" s="279"/>
      <c r="BR854" s="279"/>
      <c r="BS854" s="279"/>
      <c r="BT854" s="279"/>
      <c r="BU854" s="279"/>
      <c r="BV854" s="279"/>
      <c r="BW854" s="279"/>
      <c r="BX854" s="279"/>
      <c r="BY854" s="279"/>
      <c r="BZ854" s="279"/>
      <c r="CA854" s="279"/>
      <c r="CB854" s="279"/>
      <c r="CC854" s="279"/>
      <c r="CD854" s="279"/>
      <c r="CE854" s="279"/>
      <c r="CF854" s="279"/>
      <c r="CG854" s="279"/>
      <c r="CH854" s="279"/>
      <c r="CI854" s="279"/>
      <c r="CJ854" s="279"/>
      <c r="CK854" s="279"/>
      <c r="CL854" s="279"/>
      <c r="CM854" s="279"/>
      <c r="CN854" s="279"/>
      <c r="CO854" s="279"/>
      <c r="CP854" s="279"/>
      <c r="CQ854" s="279"/>
      <c r="CR854" s="279"/>
      <c r="CS854" s="279"/>
      <c r="CT854" s="279"/>
      <c r="CU854" s="279"/>
      <c r="CV854" s="279"/>
      <c r="CW854" s="279"/>
      <c r="CX854" s="279"/>
      <c r="CY854" s="279"/>
      <c r="CZ854" s="279"/>
      <c r="DA854" s="279"/>
      <c r="DB854" s="279"/>
      <c r="DC854" s="279"/>
      <c r="DD854" s="279"/>
      <c r="DE854" s="279"/>
      <c r="DF854" s="279"/>
      <c r="DG854" s="279"/>
      <c r="DH854" s="279"/>
      <c r="DI854" s="279"/>
      <c r="DJ854" s="279"/>
      <c r="DK854" s="279"/>
      <c r="DL854" s="279"/>
      <c r="DM854" s="279"/>
      <c r="DN854" s="279"/>
      <c r="DO854" s="279"/>
      <c r="DP854" s="279"/>
      <c r="DQ854" s="279"/>
      <c r="DR854" s="279"/>
      <c r="DS854" s="279"/>
      <c r="DT854" s="279"/>
      <c r="DU854" s="279"/>
    </row>
    <row r="855" spans="39:125">
      <c r="AM855" s="288">
        <f t="shared" si="48"/>
        <v>0</v>
      </c>
      <c r="AN855" s="203" t="str">
        <f t="shared" si="47"/>
        <v>EMA--</v>
      </c>
      <c r="AO855" s="279"/>
      <c r="AP855" s="279"/>
      <c r="AQ855" s="279"/>
      <c r="AR855" s="279"/>
      <c r="AS855" s="279"/>
      <c r="AT855" s="279"/>
      <c r="AU855" s="279"/>
      <c r="AV855" s="279"/>
      <c r="AW855" s="279"/>
      <c r="AX855" s="279"/>
      <c r="AY855" s="279"/>
      <c r="AZ855" s="279"/>
      <c r="BA855" s="279"/>
      <c r="BB855" s="279"/>
      <c r="BC855" s="279"/>
      <c r="BD855" s="279"/>
      <c r="BE855" s="279"/>
      <c r="BF855" s="279"/>
      <c r="BG855" s="279"/>
      <c r="BH855" s="279"/>
      <c r="BI855" s="279"/>
      <c r="BJ855" s="279"/>
      <c r="BK855" s="279"/>
      <c r="BL855" s="279"/>
      <c r="BM855" s="279"/>
      <c r="BN855" s="279"/>
      <c r="BO855" s="279"/>
      <c r="BP855" s="279"/>
      <c r="BQ855" s="279"/>
      <c r="BR855" s="279"/>
      <c r="BS855" s="279"/>
      <c r="BT855" s="279"/>
      <c r="BU855" s="279"/>
      <c r="BV855" s="279"/>
      <c r="BW855" s="279"/>
      <c r="BX855" s="279"/>
      <c r="BY855" s="279"/>
      <c r="BZ855" s="279"/>
      <c r="CA855" s="279"/>
      <c r="CB855" s="279"/>
      <c r="CC855" s="279"/>
      <c r="CD855" s="279"/>
      <c r="CE855" s="279"/>
      <c r="CF855" s="279"/>
      <c r="CG855" s="279"/>
      <c r="CH855" s="279"/>
      <c r="CI855" s="279"/>
      <c r="CJ855" s="279"/>
      <c r="CK855" s="279"/>
      <c r="CL855" s="279"/>
      <c r="CM855" s="279"/>
      <c r="CN855" s="279"/>
      <c r="CO855" s="279"/>
      <c r="CP855" s="279"/>
      <c r="CQ855" s="279"/>
      <c r="CR855" s="279"/>
      <c r="CS855" s="279"/>
      <c r="CT855" s="279"/>
      <c r="CU855" s="279"/>
      <c r="CV855" s="279"/>
      <c r="CW855" s="279"/>
      <c r="CX855" s="279"/>
      <c r="CY855" s="279"/>
      <c r="CZ855" s="279"/>
      <c r="DA855" s="279"/>
      <c r="DB855" s="279"/>
      <c r="DC855" s="279"/>
      <c r="DD855" s="279"/>
      <c r="DE855" s="279"/>
      <c r="DF855" s="279"/>
      <c r="DG855" s="279"/>
      <c r="DH855" s="279"/>
      <c r="DI855" s="279"/>
      <c r="DJ855" s="279"/>
      <c r="DK855" s="279"/>
      <c r="DL855" s="279"/>
      <c r="DM855" s="279"/>
      <c r="DN855" s="279"/>
      <c r="DO855" s="279"/>
      <c r="DP855" s="279"/>
      <c r="DQ855" s="279"/>
      <c r="DR855" s="279"/>
      <c r="DS855" s="279"/>
      <c r="DT855" s="279"/>
      <c r="DU855" s="279"/>
    </row>
    <row r="856" spans="39:125">
      <c r="AM856" s="288">
        <f t="shared" si="48"/>
        <v>0</v>
      </c>
      <c r="AN856" s="203" t="str">
        <f t="shared" si="47"/>
        <v>EMA--</v>
      </c>
      <c r="AO856" s="279"/>
      <c r="AP856" s="279"/>
      <c r="AQ856" s="279"/>
      <c r="AR856" s="279"/>
      <c r="AS856" s="279"/>
      <c r="AT856" s="279"/>
      <c r="AU856" s="279"/>
      <c r="AV856" s="279"/>
      <c r="AW856" s="279"/>
      <c r="AX856" s="279"/>
      <c r="AY856" s="279"/>
      <c r="AZ856" s="279"/>
      <c r="BA856" s="279"/>
      <c r="BB856" s="279"/>
      <c r="BC856" s="279"/>
      <c r="BD856" s="279"/>
      <c r="BE856" s="279"/>
      <c r="BF856" s="279"/>
      <c r="BG856" s="279"/>
      <c r="BH856" s="279"/>
      <c r="BI856" s="279"/>
      <c r="BJ856" s="279"/>
      <c r="BK856" s="279"/>
      <c r="BL856" s="279"/>
      <c r="BM856" s="279"/>
      <c r="BN856" s="279"/>
      <c r="BO856" s="279"/>
      <c r="BP856" s="279"/>
      <c r="BQ856" s="279"/>
      <c r="BR856" s="279"/>
      <c r="BS856" s="279"/>
      <c r="BT856" s="279"/>
      <c r="BU856" s="279"/>
      <c r="BV856" s="279"/>
      <c r="BW856" s="279"/>
      <c r="BX856" s="279"/>
      <c r="BY856" s="279"/>
      <c r="BZ856" s="279"/>
      <c r="CA856" s="279"/>
      <c r="CB856" s="279"/>
      <c r="CC856" s="279"/>
      <c r="CD856" s="279"/>
      <c r="CE856" s="279"/>
      <c r="CF856" s="279"/>
      <c r="CG856" s="279"/>
      <c r="CH856" s="279"/>
      <c r="CI856" s="279"/>
      <c r="CJ856" s="279"/>
      <c r="CK856" s="279"/>
      <c r="CL856" s="279"/>
      <c r="CM856" s="279"/>
      <c r="CN856" s="279"/>
      <c r="CO856" s="279"/>
      <c r="CP856" s="279"/>
      <c r="CQ856" s="279"/>
      <c r="CR856" s="279"/>
      <c r="CS856" s="279"/>
      <c r="CT856" s="279"/>
      <c r="CU856" s="279"/>
      <c r="CV856" s="279"/>
      <c r="CW856" s="279"/>
      <c r="CX856" s="279"/>
      <c r="CY856" s="279"/>
      <c r="CZ856" s="279"/>
      <c r="DA856" s="279"/>
      <c r="DB856" s="279"/>
      <c r="DC856" s="279"/>
      <c r="DD856" s="279"/>
      <c r="DE856" s="279"/>
      <c r="DF856" s="279"/>
      <c r="DG856" s="279"/>
      <c r="DH856" s="279"/>
      <c r="DI856" s="279"/>
      <c r="DJ856" s="279"/>
      <c r="DK856" s="279"/>
      <c r="DL856" s="279"/>
      <c r="DM856" s="279"/>
      <c r="DN856" s="279"/>
      <c r="DO856" s="279"/>
      <c r="DP856" s="279"/>
      <c r="DQ856" s="279"/>
      <c r="DR856" s="279"/>
      <c r="DS856" s="279"/>
      <c r="DT856" s="279"/>
      <c r="DU856" s="279"/>
    </row>
    <row r="857" spans="39:125">
      <c r="AM857" s="288">
        <f t="shared" si="48"/>
        <v>0</v>
      </c>
      <c r="AN857" s="203" t="str">
        <f t="shared" si="47"/>
        <v>EMA--</v>
      </c>
      <c r="AO857" s="279"/>
      <c r="AP857" s="279"/>
      <c r="AQ857" s="279"/>
      <c r="AR857" s="279"/>
      <c r="AS857" s="279"/>
      <c r="AT857" s="279"/>
      <c r="AU857" s="279"/>
      <c r="AV857" s="279"/>
      <c r="AW857" s="279"/>
      <c r="AX857" s="279"/>
      <c r="AY857" s="279"/>
      <c r="AZ857" s="279"/>
      <c r="BA857" s="279"/>
      <c r="BB857" s="279"/>
      <c r="BC857" s="279"/>
      <c r="BD857" s="279"/>
      <c r="BE857" s="279"/>
      <c r="BF857" s="279"/>
      <c r="BG857" s="279"/>
      <c r="BH857" s="279"/>
      <c r="BI857" s="279"/>
      <c r="BJ857" s="279"/>
      <c r="BK857" s="279"/>
      <c r="BL857" s="279"/>
      <c r="BM857" s="279"/>
      <c r="BN857" s="279"/>
      <c r="BO857" s="279"/>
      <c r="BP857" s="279"/>
      <c r="BQ857" s="279"/>
      <c r="BR857" s="279"/>
      <c r="BS857" s="279"/>
      <c r="BT857" s="279"/>
      <c r="BU857" s="279"/>
      <c r="BV857" s="279"/>
      <c r="BW857" s="279"/>
      <c r="BX857" s="279"/>
      <c r="BY857" s="279"/>
      <c r="BZ857" s="279"/>
      <c r="CA857" s="279"/>
      <c r="CB857" s="279"/>
      <c r="CC857" s="279"/>
      <c r="CD857" s="279"/>
      <c r="CE857" s="279"/>
      <c r="CF857" s="279"/>
      <c r="CG857" s="279"/>
      <c r="CH857" s="279"/>
      <c r="CI857" s="279"/>
      <c r="CJ857" s="279"/>
      <c r="CK857" s="279"/>
      <c r="CL857" s="279"/>
      <c r="CM857" s="279"/>
      <c r="CN857" s="279"/>
      <c r="CO857" s="279"/>
      <c r="CP857" s="279"/>
      <c r="CQ857" s="279"/>
      <c r="CR857" s="279"/>
      <c r="CS857" s="279"/>
      <c r="CT857" s="279"/>
      <c r="CU857" s="279"/>
      <c r="CV857" s="279"/>
      <c r="CW857" s="279"/>
      <c r="CX857" s="279"/>
      <c r="CY857" s="279"/>
      <c r="CZ857" s="279"/>
      <c r="DA857" s="279"/>
      <c r="DB857" s="279"/>
      <c r="DC857" s="279"/>
      <c r="DD857" s="279"/>
      <c r="DE857" s="279"/>
      <c r="DF857" s="279"/>
      <c r="DG857" s="279"/>
      <c r="DH857" s="279"/>
      <c r="DI857" s="279"/>
      <c r="DJ857" s="279"/>
      <c r="DK857" s="279"/>
      <c r="DL857" s="279"/>
      <c r="DM857" s="279"/>
      <c r="DN857" s="279"/>
      <c r="DO857" s="279"/>
      <c r="DP857" s="279"/>
      <c r="DQ857" s="279"/>
      <c r="DR857" s="279"/>
      <c r="DS857" s="279"/>
      <c r="DT857" s="279"/>
      <c r="DU857" s="279"/>
    </row>
    <row r="858" spans="39:125">
      <c r="AM858" s="288">
        <f t="shared" si="48"/>
        <v>0</v>
      </c>
      <c r="AN858" s="203" t="str">
        <f t="shared" si="47"/>
        <v>EMA--</v>
      </c>
      <c r="AO858" s="279"/>
      <c r="AP858" s="279"/>
      <c r="AQ858" s="279"/>
      <c r="AR858" s="279"/>
      <c r="AS858" s="279"/>
      <c r="AT858" s="279"/>
      <c r="AU858" s="279"/>
      <c r="AV858" s="279"/>
      <c r="AW858" s="279"/>
      <c r="AX858" s="279"/>
      <c r="AY858" s="279"/>
      <c r="AZ858" s="279"/>
      <c r="BA858" s="279"/>
      <c r="BB858" s="279"/>
      <c r="BC858" s="279"/>
      <c r="BD858" s="279"/>
      <c r="BE858" s="279"/>
      <c r="BF858" s="279"/>
      <c r="BG858" s="279"/>
      <c r="BH858" s="279"/>
      <c r="BI858" s="279"/>
      <c r="BJ858" s="279"/>
      <c r="BK858" s="279"/>
      <c r="BL858" s="279"/>
      <c r="BM858" s="279"/>
      <c r="BN858" s="279"/>
      <c r="BO858" s="279"/>
      <c r="BP858" s="279"/>
      <c r="BQ858" s="279"/>
      <c r="BR858" s="279"/>
      <c r="BS858" s="279"/>
      <c r="BT858" s="279"/>
      <c r="BU858" s="279"/>
      <c r="BV858" s="279"/>
      <c r="BW858" s="279"/>
      <c r="BX858" s="279"/>
      <c r="BY858" s="279"/>
      <c r="BZ858" s="279"/>
      <c r="CA858" s="279"/>
      <c r="CB858" s="279"/>
      <c r="CC858" s="279"/>
      <c r="CD858" s="279"/>
      <c r="CE858" s="279"/>
      <c r="CF858" s="279"/>
      <c r="CG858" s="279"/>
      <c r="CH858" s="279"/>
      <c r="CI858" s="279"/>
      <c r="CJ858" s="279"/>
      <c r="CK858" s="279"/>
      <c r="CL858" s="279"/>
      <c r="CM858" s="279"/>
      <c r="CN858" s="279"/>
      <c r="CO858" s="279"/>
      <c r="CP858" s="279"/>
      <c r="CQ858" s="279"/>
      <c r="CR858" s="279"/>
      <c r="CS858" s="279"/>
      <c r="CT858" s="279"/>
      <c r="CU858" s="279"/>
      <c r="CV858" s="279"/>
      <c r="CW858" s="279"/>
      <c r="CX858" s="279"/>
      <c r="CY858" s="279"/>
      <c r="CZ858" s="279"/>
      <c r="DA858" s="279"/>
      <c r="DB858" s="279"/>
      <c r="DC858" s="279"/>
      <c r="DD858" s="279"/>
      <c r="DE858" s="279"/>
      <c r="DF858" s="279"/>
      <c r="DG858" s="279"/>
      <c r="DH858" s="279"/>
      <c r="DI858" s="279"/>
      <c r="DJ858" s="279"/>
      <c r="DK858" s="279"/>
      <c r="DL858" s="279"/>
      <c r="DM858" s="279"/>
      <c r="DN858" s="279"/>
      <c r="DO858" s="279"/>
      <c r="DP858" s="279"/>
      <c r="DQ858" s="279"/>
      <c r="DR858" s="279"/>
      <c r="DS858" s="279"/>
      <c r="DT858" s="279"/>
      <c r="DU858" s="279"/>
    </row>
    <row r="859" spans="39:125">
      <c r="AM859" s="288">
        <f t="shared" si="48"/>
        <v>0</v>
      </c>
      <c r="AN859" s="203" t="str">
        <f t="shared" si="47"/>
        <v>EMA--</v>
      </c>
      <c r="AO859" s="279"/>
      <c r="AP859" s="279"/>
      <c r="AQ859" s="279"/>
      <c r="AR859" s="279"/>
      <c r="AS859" s="279"/>
      <c r="AT859" s="279"/>
      <c r="AU859" s="279"/>
      <c r="AV859" s="279"/>
      <c r="AW859" s="279"/>
      <c r="AX859" s="279"/>
      <c r="AY859" s="279"/>
      <c r="AZ859" s="279"/>
      <c r="BA859" s="279"/>
      <c r="BB859" s="279"/>
      <c r="BC859" s="279"/>
      <c r="BD859" s="279"/>
      <c r="BE859" s="279"/>
      <c r="BF859" s="279"/>
      <c r="BG859" s="279"/>
      <c r="BH859" s="279"/>
      <c r="BI859" s="279"/>
      <c r="BJ859" s="279"/>
      <c r="BK859" s="279"/>
      <c r="BL859" s="279"/>
      <c r="BM859" s="279"/>
      <c r="BN859" s="279"/>
      <c r="BO859" s="279"/>
      <c r="BP859" s="279"/>
      <c r="BQ859" s="279"/>
      <c r="BR859" s="279"/>
      <c r="BS859" s="279"/>
      <c r="BT859" s="279"/>
      <c r="BU859" s="279"/>
      <c r="BV859" s="279"/>
      <c r="BW859" s="279"/>
      <c r="BX859" s="279"/>
      <c r="BY859" s="279"/>
      <c r="BZ859" s="279"/>
      <c r="CA859" s="279"/>
      <c r="CB859" s="279"/>
      <c r="CC859" s="279"/>
      <c r="CD859" s="279"/>
      <c r="CE859" s="279"/>
      <c r="CF859" s="279"/>
      <c r="CG859" s="279"/>
      <c r="CH859" s="279"/>
      <c r="CI859" s="279"/>
      <c r="CJ859" s="279"/>
      <c r="CK859" s="279"/>
      <c r="CL859" s="279"/>
      <c r="CM859" s="279"/>
      <c r="CN859" s="279"/>
      <c r="CO859" s="279"/>
      <c r="CP859" s="279"/>
      <c r="CQ859" s="279"/>
      <c r="CR859" s="279"/>
      <c r="CS859" s="279"/>
      <c r="CT859" s="279"/>
      <c r="CU859" s="279"/>
      <c r="CV859" s="279"/>
      <c r="CW859" s="279"/>
      <c r="CX859" s="279"/>
      <c r="CY859" s="279"/>
      <c r="CZ859" s="279"/>
      <c r="DA859" s="279"/>
      <c r="DB859" s="279"/>
      <c r="DC859" s="279"/>
      <c r="DD859" s="279"/>
      <c r="DE859" s="279"/>
      <c r="DF859" s="279"/>
      <c r="DG859" s="279"/>
      <c r="DH859" s="279"/>
      <c r="DI859" s="279"/>
      <c r="DJ859" s="279"/>
      <c r="DK859" s="279"/>
      <c r="DL859" s="279"/>
      <c r="DM859" s="279"/>
      <c r="DN859" s="279"/>
      <c r="DO859" s="279"/>
      <c r="DP859" s="279"/>
      <c r="DQ859" s="279"/>
      <c r="DR859" s="279"/>
      <c r="DS859" s="279"/>
      <c r="DT859" s="279"/>
      <c r="DU859" s="279"/>
    </row>
    <row r="860" spans="39:125">
      <c r="AM860" s="288">
        <f t="shared" si="48"/>
        <v>0</v>
      </c>
      <c r="AN860" s="203" t="str">
        <f t="shared" si="47"/>
        <v>EMA--</v>
      </c>
      <c r="AO860" s="279"/>
      <c r="AP860" s="279"/>
      <c r="AQ860" s="279"/>
      <c r="AR860" s="279"/>
      <c r="AS860" s="279"/>
      <c r="AT860" s="279"/>
      <c r="AU860" s="279"/>
      <c r="AV860" s="279"/>
      <c r="AW860" s="279"/>
      <c r="AX860" s="279"/>
      <c r="AY860" s="279"/>
      <c r="AZ860" s="279"/>
      <c r="BA860" s="279"/>
      <c r="BB860" s="279"/>
      <c r="BC860" s="279"/>
      <c r="BD860" s="279"/>
      <c r="BE860" s="279"/>
      <c r="BF860" s="279"/>
      <c r="BG860" s="279"/>
      <c r="BH860" s="279"/>
      <c r="BI860" s="279"/>
      <c r="BJ860" s="279"/>
      <c r="BK860" s="279"/>
      <c r="BL860" s="279"/>
      <c r="BM860" s="279"/>
      <c r="BN860" s="279"/>
      <c r="BO860" s="279"/>
      <c r="BP860" s="279"/>
      <c r="BQ860" s="279"/>
      <c r="BR860" s="279"/>
      <c r="BS860" s="279"/>
      <c r="BT860" s="279"/>
      <c r="BU860" s="279"/>
      <c r="BV860" s="279"/>
      <c r="BW860" s="279"/>
      <c r="BX860" s="279"/>
      <c r="BY860" s="279"/>
      <c r="BZ860" s="279"/>
      <c r="CA860" s="279"/>
      <c r="CB860" s="279"/>
      <c r="CC860" s="279"/>
      <c r="CD860" s="279"/>
      <c r="CE860" s="279"/>
      <c r="CF860" s="279"/>
      <c r="CG860" s="279"/>
      <c r="CH860" s="279"/>
      <c r="CI860" s="279"/>
      <c r="CJ860" s="279"/>
      <c r="CK860" s="279"/>
      <c r="CL860" s="279"/>
      <c r="CM860" s="279"/>
      <c r="CN860" s="279"/>
      <c r="CO860" s="279"/>
      <c r="CP860" s="279"/>
      <c r="CQ860" s="279"/>
      <c r="CR860" s="279"/>
      <c r="CS860" s="279"/>
      <c r="CT860" s="279"/>
      <c r="CU860" s="279"/>
      <c r="CV860" s="279"/>
      <c r="CW860" s="279"/>
      <c r="CX860" s="279"/>
      <c r="CY860" s="279"/>
      <c r="CZ860" s="279"/>
      <c r="DA860" s="279"/>
      <c r="DB860" s="279"/>
      <c r="DC860" s="279"/>
      <c r="DD860" s="279"/>
      <c r="DE860" s="279"/>
      <c r="DF860" s="279"/>
      <c r="DG860" s="279"/>
      <c r="DH860" s="279"/>
      <c r="DI860" s="279"/>
      <c r="DJ860" s="279"/>
      <c r="DK860" s="279"/>
      <c r="DL860" s="279"/>
      <c r="DM860" s="279"/>
      <c r="DN860" s="279"/>
      <c r="DO860" s="279"/>
      <c r="DP860" s="279"/>
      <c r="DQ860" s="279"/>
      <c r="DR860" s="279"/>
      <c r="DS860" s="279"/>
      <c r="DT860" s="279"/>
      <c r="DU860" s="279"/>
    </row>
    <row r="861" spans="39:125">
      <c r="AM861" s="288">
        <f t="shared" si="48"/>
        <v>0</v>
      </c>
      <c r="AN861" s="203" t="str">
        <f t="shared" si="47"/>
        <v>EMA--</v>
      </c>
      <c r="AO861" s="279"/>
      <c r="AP861" s="279"/>
      <c r="AQ861" s="279"/>
      <c r="AR861" s="279"/>
      <c r="AS861" s="279"/>
      <c r="AT861" s="279"/>
      <c r="AU861" s="279"/>
      <c r="AV861" s="279"/>
      <c r="AW861" s="279"/>
      <c r="AX861" s="279"/>
      <c r="AY861" s="279"/>
      <c r="AZ861" s="279"/>
      <c r="BA861" s="279"/>
      <c r="BB861" s="279"/>
      <c r="BC861" s="279"/>
      <c r="BD861" s="279"/>
      <c r="BE861" s="279"/>
      <c r="BF861" s="279"/>
      <c r="BG861" s="279"/>
      <c r="BH861" s="279"/>
      <c r="BI861" s="279"/>
      <c r="BJ861" s="279"/>
      <c r="BK861" s="279"/>
      <c r="BL861" s="279"/>
      <c r="BM861" s="279"/>
      <c r="BN861" s="279"/>
      <c r="BO861" s="279"/>
      <c r="BP861" s="279"/>
      <c r="BQ861" s="279"/>
      <c r="BR861" s="279"/>
      <c r="BS861" s="279"/>
      <c r="BT861" s="279"/>
      <c r="BU861" s="279"/>
      <c r="BV861" s="279"/>
      <c r="BW861" s="279"/>
      <c r="BX861" s="279"/>
      <c r="BY861" s="279"/>
      <c r="BZ861" s="279"/>
      <c r="CA861" s="279"/>
      <c r="CB861" s="279"/>
      <c r="CC861" s="279"/>
      <c r="CD861" s="279"/>
      <c r="CE861" s="279"/>
      <c r="CF861" s="279"/>
      <c r="CG861" s="279"/>
      <c r="CH861" s="279"/>
      <c r="CI861" s="279"/>
      <c r="CJ861" s="279"/>
      <c r="CK861" s="279"/>
      <c r="CL861" s="279"/>
      <c r="CM861" s="279"/>
      <c r="CN861" s="279"/>
      <c r="CO861" s="279"/>
      <c r="CP861" s="279"/>
      <c r="CQ861" s="279"/>
      <c r="CR861" s="279"/>
      <c r="CS861" s="279"/>
      <c r="CT861" s="279"/>
      <c r="CU861" s="279"/>
      <c r="CV861" s="279"/>
      <c r="CW861" s="279"/>
      <c r="CX861" s="279"/>
      <c r="CY861" s="279"/>
      <c r="CZ861" s="279"/>
      <c r="DA861" s="279"/>
      <c r="DB861" s="279"/>
      <c r="DC861" s="279"/>
      <c r="DD861" s="279"/>
      <c r="DE861" s="279"/>
      <c r="DF861" s="279"/>
      <c r="DG861" s="279"/>
      <c r="DH861" s="279"/>
      <c r="DI861" s="279"/>
      <c r="DJ861" s="279"/>
      <c r="DK861" s="279"/>
      <c r="DL861" s="279"/>
      <c r="DM861" s="279"/>
      <c r="DN861" s="279"/>
      <c r="DO861" s="279"/>
      <c r="DP861" s="279"/>
      <c r="DQ861" s="279"/>
      <c r="DR861" s="279"/>
      <c r="DS861" s="279"/>
      <c r="DT861" s="279"/>
      <c r="DU861" s="279"/>
    </row>
    <row r="862" spans="39:125">
      <c r="AM862" s="288">
        <f t="shared" si="48"/>
        <v>0</v>
      </c>
      <c r="AN862" s="203" t="str">
        <f t="shared" si="47"/>
        <v>EMA--</v>
      </c>
      <c r="AO862" s="279"/>
      <c r="AP862" s="279"/>
      <c r="AQ862" s="279"/>
      <c r="AR862" s="279"/>
      <c r="AS862" s="279"/>
      <c r="AT862" s="279"/>
      <c r="AU862" s="279"/>
      <c r="AV862" s="279"/>
      <c r="AW862" s="279"/>
      <c r="AX862" s="279"/>
      <c r="AY862" s="279"/>
      <c r="AZ862" s="279"/>
      <c r="BA862" s="279"/>
      <c r="BB862" s="279"/>
      <c r="BC862" s="279"/>
      <c r="BD862" s="279"/>
      <c r="BE862" s="279"/>
      <c r="BF862" s="279"/>
      <c r="BG862" s="279"/>
      <c r="BH862" s="279"/>
      <c r="BI862" s="279"/>
      <c r="BJ862" s="279"/>
      <c r="BK862" s="279"/>
      <c r="BL862" s="279"/>
      <c r="BM862" s="279"/>
      <c r="BN862" s="279"/>
      <c r="BO862" s="279"/>
      <c r="BP862" s="279"/>
      <c r="BQ862" s="279"/>
      <c r="BR862" s="279"/>
      <c r="BS862" s="279"/>
      <c r="BT862" s="279"/>
      <c r="BU862" s="279"/>
      <c r="BV862" s="279"/>
      <c r="BW862" s="279"/>
      <c r="BX862" s="279"/>
      <c r="BY862" s="279"/>
      <c r="BZ862" s="279"/>
      <c r="CA862" s="279"/>
      <c r="CB862" s="279"/>
      <c r="CC862" s="279"/>
      <c r="CD862" s="279"/>
      <c r="CE862" s="279"/>
      <c r="CF862" s="279"/>
      <c r="CG862" s="279"/>
      <c r="CH862" s="279"/>
      <c r="CI862" s="279"/>
      <c r="CJ862" s="279"/>
      <c r="CK862" s="279"/>
      <c r="CL862" s="279"/>
      <c r="CM862" s="279"/>
      <c r="CN862" s="279"/>
      <c r="CO862" s="279"/>
      <c r="CP862" s="279"/>
      <c r="CQ862" s="279"/>
      <c r="CR862" s="279"/>
      <c r="CS862" s="279"/>
      <c r="CT862" s="279"/>
      <c r="CU862" s="279"/>
      <c r="CV862" s="279"/>
      <c r="CW862" s="279"/>
      <c r="CX862" s="279"/>
      <c r="CY862" s="279"/>
      <c r="CZ862" s="279"/>
      <c r="DA862" s="279"/>
      <c r="DB862" s="279"/>
      <c r="DC862" s="279"/>
      <c r="DD862" s="279"/>
      <c r="DE862" s="279"/>
      <c r="DF862" s="279"/>
      <c r="DG862" s="279"/>
      <c r="DH862" s="279"/>
      <c r="DI862" s="279"/>
      <c r="DJ862" s="279"/>
      <c r="DK862" s="279"/>
      <c r="DL862" s="279"/>
      <c r="DM862" s="279"/>
      <c r="DN862" s="279"/>
      <c r="DO862" s="279"/>
      <c r="DP862" s="279"/>
      <c r="DQ862" s="279"/>
      <c r="DR862" s="279"/>
      <c r="DS862" s="279"/>
      <c r="DT862" s="279"/>
      <c r="DU862" s="279"/>
    </row>
    <row r="863" spans="39:125">
      <c r="AM863" s="288">
        <f t="shared" si="48"/>
        <v>0</v>
      </c>
      <c r="AN863" s="203" t="str">
        <f t="shared" si="47"/>
        <v>EMA--</v>
      </c>
      <c r="AO863" s="279"/>
      <c r="AP863" s="279"/>
      <c r="AQ863" s="279"/>
      <c r="AR863" s="279"/>
      <c r="AS863" s="279"/>
      <c r="AT863" s="279"/>
      <c r="AU863" s="279"/>
      <c r="AV863" s="279"/>
      <c r="AW863" s="279"/>
      <c r="AX863" s="279"/>
      <c r="AY863" s="279"/>
      <c r="AZ863" s="279"/>
      <c r="BA863" s="279"/>
      <c r="BB863" s="279"/>
      <c r="BC863" s="279"/>
      <c r="BD863" s="279"/>
      <c r="BE863" s="279"/>
      <c r="BF863" s="279"/>
      <c r="BG863" s="279"/>
      <c r="BH863" s="279"/>
      <c r="BI863" s="279"/>
      <c r="BJ863" s="279"/>
      <c r="BK863" s="279"/>
      <c r="BL863" s="279"/>
      <c r="BM863" s="279"/>
      <c r="BN863" s="279"/>
      <c r="BO863" s="279"/>
      <c r="BP863" s="279"/>
      <c r="BQ863" s="279"/>
      <c r="BR863" s="279"/>
      <c r="BS863" s="279"/>
      <c r="BT863" s="279"/>
      <c r="BU863" s="279"/>
      <c r="BV863" s="279"/>
      <c r="BW863" s="279"/>
      <c r="BX863" s="279"/>
      <c r="BY863" s="279"/>
      <c r="BZ863" s="279"/>
      <c r="CA863" s="279"/>
      <c r="CB863" s="279"/>
      <c r="CC863" s="279"/>
      <c r="CD863" s="279"/>
      <c r="CE863" s="279"/>
      <c r="CF863" s="279"/>
      <c r="CG863" s="279"/>
      <c r="CH863" s="279"/>
      <c r="CI863" s="279"/>
      <c r="CJ863" s="279"/>
      <c r="CK863" s="279"/>
      <c r="CL863" s="279"/>
      <c r="CM863" s="279"/>
      <c r="CN863" s="279"/>
      <c r="CO863" s="279"/>
      <c r="CP863" s="279"/>
      <c r="CQ863" s="279"/>
      <c r="CR863" s="279"/>
      <c r="CS863" s="279"/>
      <c r="CT863" s="279"/>
      <c r="CU863" s="279"/>
      <c r="CV863" s="279"/>
      <c r="CW863" s="279"/>
      <c r="CX863" s="279"/>
      <c r="CY863" s="279"/>
      <c r="CZ863" s="279"/>
      <c r="DA863" s="279"/>
      <c r="DB863" s="279"/>
      <c r="DC863" s="279"/>
      <c r="DD863" s="279"/>
      <c r="DE863" s="279"/>
      <c r="DF863" s="279"/>
      <c r="DG863" s="279"/>
      <c r="DH863" s="279"/>
      <c r="DI863" s="279"/>
      <c r="DJ863" s="279"/>
      <c r="DK863" s="279"/>
      <c r="DL863" s="279"/>
      <c r="DM863" s="279"/>
      <c r="DN863" s="279"/>
      <c r="DO863" s="279"/>
      <c r="DP863" s="279"/>
      <c r="DQ863" s="279"/>
      <c r="DR863" s="279"/>
      <c r="DS863" s="279"/>
      <c r="DT863" s="279"/>
      <c r="DU863" s="279"/>
    </row>
    <row r="864" spans="39:125">
      <c r="AM864" s="288">
        <f t="shared" si="48"/>
        <v>0</v>
      </c>
      <c r="AN864" s="203" t="str">
        <f t="shared" si="47"/>
        <v>EMA--</v>
      </c>
      <c r="AO864" s="279"/>
      <c r="AP864" s="279"/>
      <c r="AQ864" s="279"/>
      <c r="AR864" s="279"/>
      <c r="AS864" s="279"/>
      <c r="AT864" s="279"/>
      <c r="AU864" s="279"/>
      <c r="AV864" s="279"/>
      <c r="AW864" s="279"/>
      <c r="AX864" s="279"/>
      <c r="AY864" s="279"/>
      <c r="AZ864" s="279"/>
      <c r="BA864" s="279"/>
      <c r="BB864" s="279"/>
      <c r="BC864" s="279"/>
      <c r="BD864" s="279"/>
      <c r="BE864" s="279"/>
      <c r="BF864" s="279"/>
      <c r="BG864" s="279"/>
      <c r="BH864" s="279"/>
      <c r="BI864" s="279"/>
      <c r="BJ864" s="279"/>
      <c r="BK864" s="279"/>
      <c r="BL864" s="279"/>
      <c r="BM864" s="279"/>
      <c r="BN864" s="279"/>
      <c r="BO864" s="279"/>
      <c r="BP864" s="279"/>
      <c r="BQ864" s="279"/>
      <c r="BR864" s="279"/>
      <c r="BS864" s="279"/>
      <c r="BT864" s="279"/>
      <c r="BU864" s="279"/>
      <c r="BV864" s="279"/>
      <c r="BW864" s="279"/>
      <c r="BX864" s="279"/>
      <c r="BY864" s="279"/>
      <c r="BZ864" s="279"/>
      <c r="CA864" s="279"/>
      <c r="CB864" s="279"/>
      <c r="CC864" s="279"/>
      <c r="CD864" s="279"/>
      <c r="CE864" s="279"/>
      <c r="CF864" s="279"/>
      <c r="CG864" s="279"/>
      <c r="CH864" s="279"/>
      <c r="CI864" s="279"/>
      <c r="CJ864" s="279"/>
      <c r="CK864" s="279"/>
      <c r="CL864" s="279"/>
      <c r="CM864" s="279"/>
      <c r="CN864" s="279"/>
      <c r="CO864" s="279"/>
      <c r="CP864" s="279"/>
      <c r="CQ864" s="279"/>
      <c r="CR864" s="279"/>
      <c r="CS864" s="279"/>
      <c r="CT864" s="279"/>
      <c r="CU864" s="279"/>
      <c r="CV864" s="279"/>
      <c r="CW864" s="279"/>
      <c r="CX864" s="279"/>
      <c r="CY864" s="279"/>
      <c r="CZ864" s="279"/>
      <c r="DA864" s="279"/>
      <c r="DB864" s="279"/>
      <c r="DC864" s="279"/>
      <c r="DD864" s="279"/>
      <c r="DE864" s="279"/>
      <c r="DF864" s="279"/>
      <c r="DG864" s="279"/>
      <c r="DH864" s="279"/>
      <c r="DI864" s="279"/>
      <c r="DJ864" s="279"/>
      <c r="DK864" s="279"/>
      <c r="DL864" s="279"/>
      <c r="DM864" s="279"/>
      <c r="DN864" s="279"/>
      <c r="DO864" s="279"/>
      <c r="DP864" s="279"/>
      <c r="DQ864" s="279"/>
      <c r="DR864" s="279"/>
      <c r="DS864" s="279"/>
      <c r="DT864" s="279"/>
      <c r="DU864" s="279"/>
    </row>
    <row r="865" spans="39:125">
      <c r="AM865" s="288">
        <f t="shared" si="48"/>
        <v>0</v>
      </c>
      <c r="AN865" s="203" t="str">
        <f t="shared" si="47"/>
        <v>EMA--</v>
      </c>
      <c r="AO865" s="279"/>
      <c r="AP865" s="279"/>
      <c r="AQ865" s="279"/>
      <c r="AR865" s="279"/>
      <c r="AS865" s="279"/>
      <c r="AT865" s="279"/>
      <c r="AU865" s="279"/>
      <c r="AV865" s="279"/>
      <c r="AW865" s="279"/>
      <c r="AX865" s="279"/>
      <c r="AY865" s="279"/>
      <c r="AZ865" s="279"/>
      <c r="BA865" s="279"/>
      <c r="BB865" s="279"/>
      <c r="BC865" s="279"/>
      <c r="BD865" s="279"/>
      <c r="BE865" s="279"/>
      <c r="BF865" s="279"/>
      <c r="BG865" s="279"/>
      <c r="BH865" s="279"/>
      <c r="BI865" s="279"/>
      <c r="BJ865" s="279"/>
      <c r="BK865" s="279"/>
      <c r="BL865" s="279"/>
      <c r="BM865" s="279"/>
      <c r="BN865" s="279"/>
      <c r="BO865" s="279"/>
      <c r="BP865" s="279"/>
      <c r="BQ865" s="279"/>
      <c r="BR865" s="279"/>
      <c r="BS865" s="279"/>
      <c r="BT865" s="279"/>
      <c r="BU865" s="279"/>
      <c r="BV865" s="279"/>
      <c r="BW865" s="279"/>
      <c r="BX865" s="279"/>
      <c r="BY865" s="279"/>
      <c r="BZ865" s="279"/>
      <c r="CA865" s="279"/>
      <c r="CB865" s="279"/>
      <c r="CC865" s="279"/>
      <c r="CD865" s="279"/>
      <c r="CE865" s="279"/>
      <c r="CF865" s="279"/>
      <c r="CG865" s="279"/>
      <c r="CH865" s="279"/>
      <c r="CI865" s="279"/>
      <c r="CJ865" s="279"/>
      <c r="CK865" s="279"/>
      <c r="CL865" s="279"/>
      <c r="CM865" s="279"/>
      <c r="CN865" s="279"/>
      <c r="CO865" s="279"/>
      <c r="CP865" s="279"/>
      <c r="CQ865" s="279"/>
      <c r="CR865" s="279"/>
      <c r="CS865" s="279"/>
      <c r="CT865" s="279"/>
      <c r="CU865" s="279"/>
      <c r="CV865" s="279"/>
      <c r="CW865" s="279"/>
      <c r="CX865" s="279"/>
      <c r="CY865" s="279"/>
      <c r="CZ865" s="279"/>
      <c r="DA865" s="279"/>
      <c r="DB865" s="279"/>
      <c r="DC865" s="279"/>
      <c r="DD865" s="279"/>
      <c r="DE865" s="279"/>
      <c r="DF865" s="279"/>
      <c r="DG865" s="279"/>
      <c r="DH865" s="279"/>
      <c r="DI865" s="279"/>
      <c r="DJ865" s="279"/>
      <c r="DK865" s="279"/>
      <c r="DL865" s="279"/>
      <c r="DM865" s="279"/>
      <c r="DN865" s="279"/>
      <c r="DO865" s="279"/>
      <c r="DP865" s="279"/>
      <c r="DQ865" s="279"/>
      <c r="DR865" s="279"/>
      <c r="DS865" s="279"/>
      <c r="DT865" s="279"/>
      <c r="DU865" s="279"/>
    </row>
    <row r="866" spans="39:125">
      <c r="AM866" s="288">
        <f t="shared" si="48"/>
        <v>0</v>
      </c>
      <c r="AN866" s="203" t="str">
        <f t="shared" si="47"/>
        <v>EMA--</v>
      </c>
      <c r="AO866" s="279"/>
      <c r="AP866" s="279"/>
      <c r="AQ866" s="279"/>
      <c r="AR866" s="279"/>
      <c r="AS866" s="279"/>
      <c r="AT866" s="279"/>
      <c r="AU866" s="279"/>
      <c r="AV866" s="279"/>
      <c r="AW866" s="279"/>
      <c r="AX866" s="279"/>
      <c r="AY866" s="279"/>
      <c r="AZ866" s="279"/>
      <c r="BA866" s="279"/>
      <c r="BB866" s="279"/>
      <c r="BC866" s="279"/>
      <c r="BD866" s="279"/>
      <c r="BE866" s="279"/>
      <c r="BF866" s="279"/>
      <c r="BG866" s="279"/>
      <c r="BH866" s="279"/>
      <c r="BI866" s="279"/>
      <c r="BJ866" s="279"/>
      <c r="BK866" s="279"/>
      <c r="BL866" s="279"/>
      <c r="BM866" s="279"/>
      <c r="BN866" s="279"/>
      <c r="BO866" s="279"/>
      <c r="BP866" s="279"/>
      <c r="BQ866" s="279"/>
      <c r="BR866" s="279"/>
      <c r="BS866" s="279"/>
      <c r="BT866" s="279"/>
      <c r="BU866" s="279"/>
      <c r="BV866" s="279"/>
      <c r="BW866" s="279"/>
      <c r="BX866" s="279"/>
      <c r="BY866" s="279"/>
      <c r="BZ866" s="279"/>
      <c r="CA866" s="279"/>
      <c r="CB866" s="279"/>
      <c r="CC866" s="279"/>
      <c r="CD866" s="279"/>
      <c r="CE866" s="279"/>
      <c r="CF866" s="279"/>
      <c r="CG866" s="279"/>
      <c r="CH866" s="279"/>
      <c r="CI866" s="279"/>
      <c r="CJ866" s="279"/>
      <c r="CK866" s="279"/>
      <c r="CL866" s="279"/>
      <c r="CM866" s="279"/>
      <c r="CN866" s="279"/>
      <c r="CO866" s="279"/>
      <c r="CP866" s="279"/>
      <c r="CQ866" s="279"/>
      <c r="CR866" s="279"/>
      <c r="CS866" s="279"/>
      <c r="CT866" s="279"/>
      <c r="CU866" s="279"/>
      <c r="CV866" s="279"/>
      <c r="CW866" s="279"/>
      <c r="CX866" s="279"/>
      <c r="CY866" s="279"/>
      <c r="CZ866" s="279"/>
      <c r="DA866" s="279"/>
      <c r="DB866" s="279"/>
      <c r="DC866" s="279"/>
      <c r="DD866" s="279"/>
      <c r="DE866" s="279"/>
      <c r="DF866" s="279"/>
      <c r="DG866" s="279"/>
      <c r="DH866" s="279"/>
      <c r="DI866" s="279"/>
      <c r="DJ866" s="279"/>
      <c r="DK866" s="279"/>
      <c r="DL866" s="279"/>
      <c r="DM866" s="279"/>
      <c r="DN866" s="279"/>
      <c r="DO866" s="279"/>
      <c r="DP866" s="279"/>
      <c r="DQ866" s="279"/>
      <c r="DR866" s="279"/>
      <c r="DS866" s="279"/>
      <c r="DT866" s="279"/>
      <c r="DU866" s="279"/>
    </row>
    <row r="867" spans="39:125">
      <c r="AN867" s="203" t="str">
        <f t="shared" si="47"/>
        <v>EMA--</v>
      </c>
      <c r="AO867" s="279"/>
      <c r="AP867" s="279"/>
      <c r="AQ867" s="279"/>
      <c r="AR867" s="279"/>
      <c r="AS867" s="279"/>
      <c r="AT867" s="279"/>
      <c r="AU867" s="279"/>
      <c r="AV867" s="279"/>
      <c r="AW867" s="279"/>
      <c r="AX867" s="279"/>
      <c r="AY867" s="279"/>
      <c r="AZ867" s="279"/>
      <c r="BA867" s="279"/>
      <c r="BB867" s="279"/>
      <c r="BC867" s="279"/>
      <c r="BD867" s="279"/>
      <c r="BE867" s="279"/>
      <c r="BF867" s="279"/>
      <c r="BG867" s="279"/>
      <c r="BH867" s="279"/>
      <c r="BI867" s="279"/>
      <c r="BJ867" s="279"/>
      <c r="BK867" s="279"/>
      <c r="BL867" s="279"/>
      <c r="BM867" s="279"/>
      <c r="BN867" s="279"/>
      <c r="BO867" s="279"/>
      <c r="BP867" s="279"/>
      <c r="BQ867" s="279"/>
      <c r="BR867" s="279"/>
      <c r="BS867" s="279"/>
      <c r="BT867" s="279"/>
      <c r="BU867" s="279"/>
      <c r="BV867" s="279"/>
      <c r="BW867" s="279"/>
      <c r="BX867" s="279"/>
      <c r="BY867" s="279"/>
      <c r="BZ867" s="279"/>
      <c r="CA867" s="279"/>
      <c r="CB867" s="279"/>
      <c r="CC867" s="279"/>
      <c r="CD867" s="279"/>
      <c r="CE867" s="279"/>
      <c r="CF867" s="279"/>
      <c r="CG867" s="279"/>
      <c r="CH867" s="279"/>
      <c r="CI867" s="279"/>
      <c r="CJ867" s="279"/>
      <c r="CK867" s="279"/>
      <c r="CL867" s="279"/>
      <c r="CM867" s="279"/>
      <c r="CN867" s="279"/>
      <c r="CO867" s="279"/>
      <c r="CP867" s="279"/>
      <c r="CQ867" s="279"/>
      <c r="CR867" s="279"/>
      <c r="CS867" s="279"/>
      <c r="CT867" s="279"/>
      <c r="CU867" s="279"/>
      <c r="CV867" s="279"/>
      <c r="CW867" s="279"/>
      <c r="CX867" s="279"/>
      <c r="CY867" s="279"/>
      <c r="CZ867" s="279"/>
      <c r="DA867" s="279"/>
      <c r="DB867" s="279"/>
      <c r="DC867" s="279"/>
      <c r="DD867" s="279"/>
      <c r="DE867" s="279"/>
      <c r="DF867" s="279"/>
      <c r="DG867" s="279"/>
      <c r="DH867" s="279"/>
      <c r="DI867" s="279"/>
      <c r="DJ867" s="279"/>
      <c r="DK867" s="279"/>
      <c r="DL867" s="279"/>
      <c r="DM867" s="279"/>
      <c r="DN867" s="279"/>
      <c r="DO867" s="279"/>
      <c r="DP867" s="279"/>
      <c r="DQ867" s="279"/>
      <c r="DR867" s="279"/>
      <c r="DS867" s="279"/>
      <c r="DT867" s="279"/>
      <c r="DU867" s="279"/>
    </row>
    <row r="868" spans="39:125">
      <c r="AN868" s="203" t="str">
        <f t="shared" si="47"/>
        <v>EMA--</v>
      </c>
      <c r="AO868" s="279"/>
      <c r="AP868" s="279"/>
      <c r="AQ868" s="279"/>
      <c r="AR868" s="279"/>
      <c r="AS868" s="279"/>
      <c r="AT868" s="279"/>
      <c r="AU868" s="279"/>
      <c r="AV868" s="279"/>
      <c r="AW868" s="279"/>
      <c r="AX868" s="279"/>
      <c r="AY868" s="279"/>
      <c r="AZ868" s="279"/>
      <c r="BA868" s="279"/>
      <c r="BB868" s="279"/>
      <c r="BC868" s="279"/>
      <c r="BD868" s="279"/>
      <c r="BE868" s="279"/>
      <c r="BF868" s="279"/>
      <c r="BG868" s="279"/>
      <c r="BH868" s="279"/>
      <c r="BI868" s="279"/>
      <c r="BJ868" s="279"/>
      <c r="BK868" s="279"/>
      <c r="BL868" s="279"/>
      <c r="BM868" s="279"/>
      <c r="BN868" s="279"/>
      <c r="BO868" s="279"/>
      <c r="BP868" s="279"/>
      <c r="BQ868" s="279"/>
      <c r="BR868" s="279"/>
      <c r="BS868" s="279"/>
      <c r="BT868" s="279"/>
      <c r="BU868" s="279"/>
      <c r="BV868" s="279"/>
      <c r="BW868" s="279"/>
      <c r="BX868" s="279"/>
      <c r="BY868" s="279"/>
      <c r="BZ868" s="279"/>
      <c r="CA868" s="279"/>
      <c r="CB868" s="279"/>
      <c r="CC868" s="279"/>
      <c r="CD868" s="279"/>
      <c r="CE868" s="279"/>
      <c r="CF868" s="279"/>
      <c r="CG868" s="279"/>
      <c r="CH868" s="279"/>
      <c r="CI868" s="279"/>
      <c r="CJ868" s="279"/>
      <c r="CK868" s="279"/>
      <c r="CL868" s="279"/>
      <c r="CM868" s="279"/>
      <c r="CN868" s="279"/>
      <c r="CO868" s="279"/>
      <c r="CP868" s="279"/>
      <c r="CQ868" s="279"/>
      <c r="CR868" s="279"/>
      <c r="CS868" s="279"/>
      <c r="CT868" s="279"/>
      <c r="CU868" s="279"/>
      <c r="CV868" s="279"/>
      <c r="CW868" s="279"/>
      <c r="CX868" s="279"/>
      <c r="CY868" s="279"/>
      <c r="CZ868" s="279"/>
      <c r="DA868" s="279"/>
      <c r="DB868" s="279"/>
      <c r="DC868" s="279"/>
      <c r="DD868" s="279"/>
      <c r="DE868" s="279"/>
      <c r="DF868" s="279"/>
      <c r="DG868" s="279"/>
      <c r="DH868" s="279"/>
      <c r="DI868" s="279"/>
      <c r="DJ868" s="279"/>
      <c r="DK868" s="279"/>
      <c r="DL868" s="279"/>
      <c r="DM868" s="279"/>
      <c r="DN868" s="279"/>
      <c r="DO868" s="279"/>
      <c r="DP868" s="279"/>
      <c r="DQ868" s="279"/>
      <c r="DR868" s="279"/>
      <c r="DS868" s="279"/>
      <c r="DT868" s="279"/>
      <c r="DU868" s="279"/>
    </row>
    <row r="869" spans="39:125">
      <c r="AN869" s="203" t="str">
        <f t="shared" si="47"/>
        <v>EMA--</v>
      </c>
      <c r="AO869" s="279"/>
      <c r="AP869" s="279"/>
      <c r="AQ869" s="279"/>
      <c r="AR869" s="279"/>
      <c r="AS869" s="279"/>
      <c r="AT869" s="279"/>
      <c r="AU869" s="279"/>
      <c r="AV869" s="279"/>
      <c r="AW869" s="279"/>
      <c r="AX869" s="279"/>
      <c r="AY869" s="279"/>
      <c r="AZ869" s="279"/>
      <c r="BA869" s="279"/>
      <c r="BB869" s="279"/>
      <c r="BC869" s="279"/>
      <c r="BD869" s="279"/>
      <c r="BE869" s="279"/>
      <c r="BF869" s="279"/>
      <c r="BG869" s="279"/>
      <c r="BH869" s="279"/>
      <c r="BI869" s="279"/>
      <c r="BJ869" s="279"/>
      <c r="BK869" s="279"/>
      <c r="BL869" s="279"/>
      <c r="BM869" s="279"/>
      <c r="BN869" s="279"/>
      <c r="BO869" s="279"/>
      <c r="BP869" s="279"/>
      <c r="BQ869" s="279"/>
      <c r="BR869" s="279"/>
      <c r="BS869" s="279"/>
      <c r="BT869" s="279"/>
      <c r="BU869" s="279"/>
      <c r="BV869" s="279"/>
      <c r="BW869" s="279"/>
      <c r="BX869" s="279"/>
      <c r="BY869" s="279"/>
      <c r="BZ869" s="279"/>
      <c r="CA869" s="279"/>
      <c r="CB869" s="279"/>
      <c r="CC869" s="279"/>
      <c r="CD869" s="279"/>
      <c r="CE869" s="279"/>
      <c r="CF869" s="279"/>
      <c r="CG869" s="279"/>
      <c r="CH869" s="279"/>
      <c r="CI869" s="279"/>
      <c r="CJ869" s="279"/>
      <c r="CK869" s="279"/>
      <c r="CL869" s="279"/>
      <c r="CM869" s="279"/>
      <c r="CN869" s="279"/>
      <c r="CO869" s="279"/>
      <c r="CP869" s="279"/>
      <c r="CQ869" s="279"/>
      <c r="CR869" s="279"/>
      <c r="CS869" s="279"/>
      <c r="CT869" s="279"/>
      <c r="CU869" s="279"/>
      <c r="CV869" s="279"/>
      <c r="CW869" s="279"/>
      <c r="CX869" s="279"/>
      <c r="CY869" s="279"/>
      <c r="CZ869" s="279"/>
      <c r="DA869" s="279"/>
      <c r="DB869" s="279"/>
      <c r="DC869" s="279"/>
      <c r="DD869" s="279"/>
      <c r="DE869" s="279"/>
      <c r="DF869" s="279"/>
      <c r="DG869" s="279"/>
      <c r="DH869" s="279"/>
      <c r="DI869" s="279"/>
      <c r="DJ869" s="279"/>
      <c r="DK869" s="279"/>
      <c r="DL869" s="279"/>
      <c r="DM869" s="279"/>
      <c r="DN869" s="279"/>
      <c r="DO869" s="279"/>
      <c r="DP869" s="279"/>
      <c r="DQ869" s="279"/>
      <c r="DR869" s="279"/>
      <c r="DS869" s="279"/>
      <c r="DT869" s="279"/>
      <c r="DU869" s="279"/>
    </row>
    <row r="870" spans="39:125">
      <c r="AN870" s="203" t="str">
        <f t="shared" si="47"/>
        <v>EMA--</v>
      </c>
      <c r="AO870" s="279"/>
      <c r="AP870" s="279"/>
      <c r="AQ870" s="279"/>
      <c r="AR870" s="279"/>
      <c r="AS870" s="279"/>
      <c r="AT870" s="279"/>
      <c r="AU870" s="279"/>
      <c r="AV870" s="279"/>
      <c r="AW870" s="279"/>
      <c r="AX870" s="279"/>
      <c r="AY870" s="279"/>
      <c r="AZ870" s="279"/>
      <c r="BA870" s="279"/>
      <c r="BB870" s="279"/>
      <c r="BC870" s="279"/>
      <c r="BD870" s="279"/>
      <c r="BE870" s="279"/>
      <c r="BF870" s="279"/>
      <c r="BG870" s="279"/>
      <c r="BH870" s="279"/>
      <c r="BI870" s="279"/>
      <c r="BJ870" s="279"/>
      <c r="BK870" s="279"/>
      <c r="BL870" s="279"/>
      <c r="BM870" s="279"/>
      <c r="BN870" s="279"/>
      <c r="BO870" s="279"/>
      <c r="BP870" s="279"/>
      <c r="BQ870" s="279"/>
      <c r="BR870" s="279"/>
      <c r="BS870" s="279"/>
      <c r="BT870" s="279"/>
      <c r="BU870" s="279"/>
      <c r="BV870" s="279"/>
      <c r="BW870" s="279"/>
      <c r="BX870" s="279"/>
      <c r="BY870" s="279"/>
      <c r="BZ870" s="279"/>
      <c r="CA870" s="279"/>
      <c r="CB870" s="279"/>
      <c r="CC870" s="279"/>
      <c r="CD870" s="279"/>
      <c r="CE870" s="279"/>
      <c r="CF870" s="279"/>
      <c r="CG870" s="279"/>
      <c r="CH870" s="279"/>
      <c r="CI870" s="279"/>
      <c r="CJ870" s="279"/>
      <c r="CK870" s="279"/>
      <c r="CL870" s="279"/>
      <c r="CM870" s="279"/>
      <c r="CN870" s="279"/>
      <c r="CO870" s="279"/>
      <c r="CP870" s="279"/>
      <c r="CQ870" s="279"/>
      <c r="CR870" s="279"/>
      <c r="CS870" s="279"/>
      <c r="CT870" s="279"/>
      <c r="CU870" s="279"/>
      <c r="CV870" s="279"/>
      <c r="CW870" s="279"/>
      <c r="CX870" s="279"/>
      <c r="CY870" s="279"/>
      <c r="CZ870" s="279"/>
      <c r="DA870" s="279"/>
      <c r="DB870" s="279"/>
      <c r="DC870" s="279"/>
      <c r="DD870" s="279"/>
      <c r="DE870" s="279"/>
      <c r="DF870" s="279"/>
      <c r="DG870" s="279"/>
      <c r="DH870" s="279"/>
      <c r="DI870" s="279"/>
      <c r="DJ870" s="279"/>
      <c r="DK870" s="279"/>
      <c r="DL870" s="279"/>
      <c r="DM870" s="279"/>
      <c r="DN870" s="279"/>
      <c r="DO870" s="279"/>
      <c r="DP870" s="279"/>
      <c r="DQ870" s="279"/>
      <c r="DR870" s="279"/>
      <c r="DS870" s="279"/>
      <c r="DT870" s="279"/>
      <c r="DU870" s="279"/>
    </row>
    <row r="871" spans="39:125">
      <c r="AN871" s="203" t="str">
        <f t="shared" si="47"/>
        <v>EMA--</v>
      </c>
      <c r="AO871" s="279"/>
      <c r="AP871" s="279"/>
      <c r="AQ871" s="279"/>
      <c r="AR871" s="279"/>
      <c r="AS871" s="279"/>
      <c r="AT871" s="279"/>
      <c r="AU871" s="279"/>
      <c r="AV871" s="279"/>
      <c r="AW871" s="279"/>
      <c r="AX871" s="279"/>
      <c r="AY871" s="279"/>
      <c r="AZ871" s="279"/>
      <c r="BA871" s="279"/>
      <c r="BB871" s="279"/>
      <c r="BC871" s="279"/>
      <c r="BD871" s="279"/>
      <c r="BE871" s="279"/>
      <c r="BF871" s="279"/>
      <c r="BG871" s="279"/>
      <c r="BH871" s="279"/>
      <c r="BI871" s="279"/>
      <c r="BJ871" s="279"/>
      <c r="BK871" s="279"/>
      <c r="BL871" s="279"/>
      <c r="BM871" s="279"/>
      <c r="BN871" s="279"/>
      <c r="BO871" s="279"/>
      <c r="BP871" s="279"/>
      <c r="BQ871" s="279"/>
      <c r="BR871" s="279"/>
      <c r="BS871" s="279"/>
      <c r="BT871" s="279"/>
      <c r="BU871" s="279"/>
      <c r="BV871" s="279"/>
      <c r="BW871" s="279"/>
      <c r="BX871" s="279"/>
      <c r="BY871" s="279"/>
      <c r="BZ871" s="279"/>
      <c r="CA871" s="279"/>
      <c r="CB871" s="279"/>
      <c r="CC871" s="279"/>
      <c r="CD871" s="279"/>
      <c r="CE871" s="279"/>
      <c r="CF871" s="279"/>
      <c r="CG871" s="279"/>
      <c r="CH871" s="279"/>
      <c r="CI871" s="279"/>
      <c r="CJ871" s="279"/>
      <c r="CK871" s="279"/>
      <c r="CL871" s="279"/>
      <c r="CM871" s="279"/>
      <c r="CN871" s="279"/>
      <c r="CO871" s="279"/>
      <c r="CP871" s="279"/>
      <c r="CQ871" s="279"/>
      <c r="CR871" s="279"/>
      <c r="CS871" s="279"/>
      <c r="CT871" s="279"/>
      <c r="CU871" s="279"/>
      <c r="CV871" s="279"/>
      <c r="CW871" s="279"/>
      <c r="CX871" s="279"/>
      <c r="CY871" s="279"/>
      <c r="CZ871" s="279"/>
      <c r="DA871" s="279"/>
      <c r="DB871" s="279"/>
      <c r="DC871" s="279"/>
      <c r="DD871" s="279"/>
      <c r="DE871" s="279"/>
      <c r="DF871" s="279"/>
      <c r="DG871" s="279"/>
      <c r="DH871" s="279"/>
      <c r="DI871" s="279"/>
      <c r="DJ871" s="279"/>
      <c r="DK871" s="279"/>
      <c r="DL871" s="279"/>
      <c r="DM871" s="279"/>
      <c r="DN871" s="279"/>
      <c r="DO871" s="279"/>
      <c r="DP871" s="279"/>
      <c r="DQ871" s="279"/>
      <c r="DR871" s="279"/>
      <c r="DS871" s="279"/>
      <c r="DT871" s="279"/>
      <c r="DU871" s="279"/>
    </row>
    <row r="872" spans="39:125">
      <c r="AN872" s="203" t="str">
        <f t="shared" si="47"/>
        <v>EMA--</v>
      </c>
      <c r="AO872" s="279"/>
      <c r="AP872" s="279"/>
      <c r="AQ872" s="279"/>
      <c r="AR872" s="279"/>
      <c r="AS872" s="279"/>
      <c r="AT872" s="279"/>
      <c r="AU872" s="279"/>
      <c r="AV872" s="279"/>
      <c r="AW872" s="279"/>
      <c r="AX872" s="279"/>
      <c r="AY872" s="279"/>
      <c r="AZ872" s="279"/>
      <c r="BA872" s="279"/>
      <c r="BB872" s="279"/>
      <c r="BC872" s="279"/>
      <c r="BD872" s="279"/>
      <c r="BE872" s="279"/>
      <c r="BF872" s="279"/>
      <c r="BG872" s="279"/>
      <c r="BH872" s="279"/>
      <c r="BI872" s="279"/>
      <c r="BJ872" s="279"/>
      <c r="BK872" s="279"/>
      <c r="BL872" s="279"/>
      <c r="BM872" s="279"/>
      <c r="BN872" s="279"/>
      <c r="BO872" s="279"/>
      <c r="BP872" s="279"/>
      <c r="BQ872" s="279"/>
      <c r="BR872" s="279"/>
      <c r="BS872" s="279"/>
      <c r="BT872" s="279"/>
      <c r="BU872" s="279"/>
      <c r="BV872" s="279"/>
      <c r="BW872" s="279"/>
      <c r="BX872" s="279"/>
      <c r="BY872" s="279"/>
      <c r="BZ872" s="279"/>
      <c r="CA872" s="279"/>
      <c r="CB872" s="279"/>
      <c r="CC872" s="279"/>
      <c r="CD872" s="279"/>
      <c r="CE872" s="279"/>
      <c r="CF872" s="279"/>
      <c r="CG872" s="279"/>
      <c r="CH872" s="279"/>
      <c r="CI872" s="279"/>
      <c r="CJ872" s="279"/>
      <c r="CK872" s="279"/>
      <c r="CL872" s="279"/>
      <c r="CM872" s="279"/>
      <c r="CN872" s="279"/>
      <c r="CO872" s="279"/>
      <c r="CP872" s="279"/>
      <c r="CQ872" s="279"/>
      <c r="CR872" s="279"/>
      <c r="CS872" s="279"/>
      <c r="CT872" s="279"/>
      <c r="CU872" s="279"/>
      <c r="CV872" s="279"/>
      <c r="CW872" s="279"/>
      <c r="CX872" s="279"/>
      <c r="CY872" s="279"/>
      <c r="CZ872" s="279"/>
      <c r="DA872" s="279"/>
      <c r="DB872" s="279"/>
      <c r="DC872" s="279"/>
      <c r="DD872" s="279"/>
      <c r="DE872" s="279"/>
      <c r="DF872" s="279"/>
      <c r="DG872" s="279"/>
      <c r="DH872" s="279"/>
      <c r="DI872" s="279"/>
      <c r="DJ872" s="279"/>
      <c r="DK872" s="279"/>
      <c r="DL872" s="279"/>
      <c r="DM872" s="279"/>
      <c r="DN872" s="279"/>
      <c r="DO872" s="279"/>
      <c r="DP872" s="279"/>
      <c r="DQ872" s="279"/>
      <c r="DR872" s="279"/>
      <c r="DS872" s="279"/>
      <c r="DT872" s="279"/>
      <c r="DU872" s="279"/>
    </row>
    <row r="873" spans="39:125">
      <c r="AN873" s="203" t="str">
        <f t="shared" si="47"/>
        <v>EMA--</v>
      </c>
      <c r="AO873" s="279"/>
      <c r="AP873" s="279"/>
      <c r="AQ873" s="279"/>
      <c r="AR873" s="279"/>
      <c r="AS873" s="279"/>
      <c r="AT873" s="279"/>
      <c r="AU873" s="279"/>
      <c r="AV873" s="279"/>
      <c r="AW873" s="279"/>
      <c r="AX873" s="279"/>
      <c r="AY873" s="279"/>
      <c r="AZ873" s="279"/>
      <c r="BA873" s="279"/>
      <c r="BB873" s="279"/>
      <c r="BC873" s="279"/>
      <c r="BD873" s="279"/>
      <c r="BE873" s="279"/>
      <c r="BF873" s="279"/>
      <c r="BG873" s="279"/>
      <c r="BH873" s="279"/>
      <c r="BI873" s="279"/>
      <c r="BJ873" s="279"/>
      <c r="BK873" s="279"/>
      <c r="BL873" s="279"/>
      <c r="BM873" s="279"/>
      <c r="BN873" s="279"/>
      <c r="BO873" s="279"/>
      <c r="BP873" s="279"/>
      <c r="BQ873" s="279"/>
      <c r="BR873" s="279"/>
      <c r="BS873" s="279"/>
      <c r="BT873" s="279"/>
      <c r="BU873" s="279"/>
      <c r="BV873" s="279"/>
      <c r="BW873" s="279"/>
      <c r="BX873" s="279"/>
      <c r="BY873" s="279"/>
      <c r="BZ873" s="279"/>
      <c r="CA873" s="279"/>
      <c r="CB873" s="279"/>
      <c r="CC873" s="279"/>
      <c r="CD873" s="279"/>
      <c r="CE873" s="279"/>
      <c r="CF873" s="279"/>
      <c r="CG873" s="279"/>
      <c r="CH873" s="279"/>
      <c r="CI873" s="279"/>
      <c r="CJ873" s="279"/>
      <c r="CK873" s="279"/>
      <c r="CL873" s="279"/>
      <c r="CM873" s="279"/>
      <c r="CN873" s="279"/>
      <c r="CO873" s="279"/>
      <c r="CP873" s="279"/>
      <c r="CQ873" s="279"/>
      <c r="CR873" s="279"/>
      <c r="CS873" s="279"/>
      <c r="CT873" s="279"/>
      <c r="CU873" s="279"/>
      <c r="CV873" s="279"/>
      <c r="CW873" s="279"/>
      <c r="CX873" s="279"/>
      <c r="CY873" s="279"/>
      <c r="CZ873" s="279"/>
      <c r="DA873" s="279"/>
      <c r="DB873" s="279"/>
      <c r="DC873" s="279"/>
      <c r="DD873" s="279"/>
      <c r="DE873" s="279"/>
      <c r="DF873" s="279"/>
      <c r="DG873" s="279"/>
      <c r="DH873" s="279"/>
      <c r="DI873" s="279"/>
      <c r="DJ873" s="279"/>
      <c r="DK873" s="279"/>
      <c r="DL873" s="279"/>
      <c r="DM873" s="279"/>
      <c r="DN873" s="279"/>
      <c r="DO873" s="279"/>
      <c r="DP873" s="279"/>
      <c r="DQ873" s="279"/>
      <c r="DR873" s="279"/>
      <c r="DS873" s="279"/>
      <c r="DT873" s="279"/>
      <c r="DU873" s="279"/>
    </row>
    <row r="874" spans="39:125">
      <c r="AN874" s="203" t="str">
        <f t="shared" si="47"/>
        <v>EMA--</v>
      </c>
      <c r="AO874" s="279"/>
      <c r="AP874" s="279"/>
      <c r="AQ874" s="279"/>
      <c r="AR874" s="279"/>
      <c r="AS874" s="279"/>
      <c r="AT874" s="279"/>
      <c r="AU874" s="279"/>
      <c r="AV874" s="279"/>
      <c r="AW874" s="279"/>
      <c r="AX874" s="279"/>
      <c r="AY874" s="279"/>
      <c r="AZ874" s="279"/>
      <c r="BA874" s="279"/>
      <c r="BB874" s="279"/>
      <c r="BC874" s="279"/>
      <c r="BD874" s="279"/>
      <c r="BE874" s="279"/>
      <c r="BF874" s="279"/>
      <c r="BG874" s="279"/>
      <c r="BH874" s="279"/>
      <c r="BI874" s="279"/>
      <c r="BJ874" s="279"/>
      <c r="BK874" s="279"/>
      <c r="BL874" s="279"/>
      <c r="BM874" s="279"/>
      <c r="BN874" s="279"/>
      <c r="BO874" s="279"/>
      <c r="BP874" s="279"/>
      <c r="BQ874" s="279"/>
      <c r="BR874" s="279"/>
      <c r="BS874" s="279"/>
      <c r="BT874" s="279"/>
      <c r="BU874" s="279"/>
      <c r="BV874" s="279"/>
      <c r="BW874" s="279"/>
      <c r="BX874" s="279"/>
      <c r="BY874" s="279"/>
      <c r="BZ874" s="279"/>
      <c r="CA874" s="279"/>
      <c r="CB874" s="279"/>
      <c r="CC874" s="279"/>
      <c r="CD874" s="279"/>
      <c r="CE874" s="279"/>
      <c r="CF874" s="279"/>
      <c r="CG874" s="279"/>
      <c r="CH874" s="279"/>
      <c r="CI874" s="279"/>
      <c r="CJ874" s="279"/>
      <c r="CK874" s="279"/>
      <c r="CL874" s="279"/>
      <c r="CM874" s="279"/>
      <c r="CN874" s="279"/>
      <c r="CO874" s="279"/>
      <c r="CP874" s="279"/>
      <c r="CQ874" s="279"/>
      <c r="CR874" s="279"/>
      <c r="CS874" s="279"/>
      <c r="CT874" s="279"/>
      <c r="CU874" s="279"/>
      <c r="CV874" s="279"/>
      <c r="CW874" s="279"/>
      <c r="CX874" s="279"/>
      <c r="CY874" s="279"/>
      <c r="CZ874" s="279"/>
      <c r="DA874" s="279"/>
      <c r="DB874" s="279"/>
      <c r="DC874" s="279"/>
      <c r="DD874" s="279"/>
      <c r="DE874" s="279"/>
      <c r="DF874" s="279"/>
      <c r="DG874" s="279"/>
      <c r="DH874" s="279"/>
      <c r="DI874" s="279"/>
      <c r="DJ874" s="279"/>
      <c r="DK874" s="279"/>
      <c r="DL874" s="279"/>
      <c r="DM874" s="279"/>
      <c r="DN874" s="279"/>
      <c r="DO874" s="279"/>
      <c r="DP874" s="279"/>
      <c r="DQ874" s="279"/>
      <c r="DR874" s="279"/>
      <c r="DS874" s="279"/>
      <c r="DT874" s="279"/>
      <c r="DU874" s="279"/>
    </row>
    <row r="875" spans="39:125">
      <c r="AN875" s="203" t="str">
        <f t="shared" si="47"/>
        <v>EMA--</v>
      </c>
      <c r="AO875" s="279"/>
      <c r="AP875" s="279"/>
      <c r="AQ875" s="279"/>
      <c r="AR875" s="279"/>
      <c r="AS875" s="279"/>
      <c r="AT875" s="279"/>
      <c r="AU875" s="279"/>
      <c r="AV875" s="279"/>
      <c r="AW875" s="279"/>
      <c r="AX875" s="279"/>
      <c r="AY875" s="279"/>
      <c r="AZ875" s="279"/>
      <c r="BA875" s="279"/>
      <c r="BB875" s="279"/>
      <c r="BC875" s="279"/>
      <c r="BD875" s="279"/>
      <c r="BE875" s="279"/>
      <c r="BF875" s="279"/>
      <c r="BG875" s="279"/>
      <c r="BH875" s="279"/>
      <c r="BI875" s="279"/>
      <c r="BJ875" s="279"/>
      <c r="BK875" s="279"/>
      <c r="BL875" s="279"/>
      <c r="BM875" s="279"/>
      <c r="BN875" s="279"/>
      <c r="BO875" s="279"/>
      <c r="BP875" s="279"/>
      <c r="BQ875" s="279"/>
      <c r="BR875" s="279"/>
      <c r="BS875" s="279"/>
      <c r="BT875" s="279"/>
      <c r="BU875" s="279"/>
      <c r="BV875" s="279"/>
      <c r="BW875" s="279"/>
      <c r="BX875" s="279"/>
      <c r="BY875" s="279"/>
      <c r="BZ875" s="279"/>
      <c r="CA875" s="279"/>
      <c r="CB875" s="279"/>
      <c r="CC875" s="279"/>
      <c r="CD875" s="279"/>
      <c r="CE875" s="279"/>
      <c r="CF875" s="279"/>
      <c r="CG875" s="279"/>
      <c r="CH875" s="279"/>
      <c r="CI875" s="279"/>
      <c r="CJ875" s="279"/>
      <c r="CK875" s="279"/>
      <c r="CL875" s="279"/>
      <c r="CM875" s="279"/>
      <c r="CN875" s="279"/>
      <c r="CO875" s="279"/>
      <c r="CP875" s="279"/>
      <c r="CQ875" s="279"/>
      <c r="CR875" s="279"/>
      <c r="CS875" s="279"/>
      <c r="CT875" s="279"/>
      <c r="CU875" s="279"/>
      <c r="CV875" s="279"/>
      <c r="CW875" s="279"/>
      <c r="CX875" s="279"/>
      <c r="CY875" s="279"/>
      <c r="CZ875" s="279"/>
      <c r="DA875" s="279"/>
      <c r="DB875" s="279"/>
      <c r="DC875" s="279"/>
      <c r="DD875" s="279"/>
      <c r="DE875" s="279"/>
      <c r="DF875" s="279"/>
      <c r="DG875" s="279"/>
      <c r="DH875" s="279"/>
      <c r="DI875" s="279"/>
      <c r="DJ875" s="279"/>
      <c r="DK875" s="279"/>
      <c r="DL875" s="279"/>
      <c r="DM875" s="279"/>
      <c r="DN875" s="279"/>
      <c r="DO875" s="279"/>
      <c r="DP875" s="279"/>
      <c r="DQ875" s="279"/>
      <c r="DR875" s="279"/>
      <c r="DS875" s="279"/>
      <c r="DT875" s="279"/>
      <c r="DU875" s="279"/>
    </row>
    <row r="876" spans="39:125">
      <c r="AN876" s="203" t="str">
        <f t="shared" si="47"/>
        <v>EMA--</v>
      </c>
      <c r="AO876" s="279"/>
      <c r="AP876" s="279"/>
      <c r="AQ876" s="279"/>
      <c r="AR876" s="279"/>
      <c r="AS876" s="279"/>
      <c r="AT876" s="279"/>
      <c r="AU876" s="279"/>
      <c r="AV876" s="279"/>
      <c r="AW876" s="279"/>
      <c r="AX876" s="279"/>
      <c r="AY876" s="279"/>
      <c r="AZ876" s="279"/>
      <c r="BA876" s="279"/>
      <c r="BB876" s="279"/>
      <c r="BC876" s="279"/>
      <c r="BD876" s="279"/>
      <c r="BE876" s="279"/>
      <c r="BF876" s="279"/>
      <c r="BG876" s="279"/>
      <c r="BH876" s="279"/>
      <c r="BI876" s="279"/>
      <c r="BJ876" s="279"/>
      <c r="BK876" s="279"/>
      <c r="BL876" s="279"/>
      <c r="BM876" s="279"/>
      <c r="BN876" s="279"/>
      <c r="BO876" s="279"/>
      <c r="BP876" s="279"/>
      <c r="BQ876" s="279"/>
      <c r="BR876" s="279"/>
      <c r="BS876" s="279"/>
      <c r="BT876" s="279"/>
      <c r="BU876" s="279"/>
      <c r="BV876" s="279"/>
      <c r="BW876" s="279"/>
      <c r="BX876" s="279"/>
      <c r="BY876" s="279"/>
      <c r="BZ876" s="279"/>
      <c r="CA876" s="279"/>
      <c r="CB876" s="279"/>
      <c r="CC876" s="279"/>
      <c r="CD876" s="279"/>
      <c r="CE876" s="279"/>
      <c r="CF876" s="279"/>
      <c r="CG876" s="279"/>
      <c r="CH876" s="279"/>
      <c r="CI876" s="279"/>
      <c r="CJ876" s="279"/>
      <c r="CK876" s="279"/>
      <c r="CL876" s="279"/>
      <c r="CM876" s="279"/>
      <c r="CN876" s="279"/>
      <c r="CO876" s="279"/>
      <c r="CP876" s="279"/>
      <c r="CQ876" s="279"/>
      <c r="CR876" s="279"/>
      <c r="CS876" s="279"/>
      <c r="CT876" s="279"/>
      <c r="CU876" s="279"/>
      <c r="CV876" s="279"/>
      <c r="CW876" s="279"/>
      <c r="CX876" s="279"/>
      <c r="CY876" s="279"/>
      <c r="CZ876" s="279"/>
      <c r="DA876" s="279"/>
      <c r="DB876" s="279"/>
      <c r="DC876" s="279"/>
      <c r="DD876" s="279"/>
      <c r="DE876" s="279"/>
      <c r="DF876" s="279"/>
      <c r="DG876" s="279"/>
      <c r="DH876" s="279"/>
      <c r="DI876" s="279"/>
      <c r="DJ876" s="279"/>
      <c r="DK876" s="279"/>
      <c r="DL876" s="279"/>
      <c r="DM876" s="279"/>
      <c r="DN876" s="279"/>
      <c r="DO876" s="279"/>
      <c r="DP876" s="279"/>
      <c r="DQ876" s="279"/>
      <c r="DR876" s="279"/>
      <c r="DS876" s="279"/>
      <c r="DT876" s="279"/>
      <c r="DU876" s="279"/>
    </row>
    <row r="877" spans="39:125">
      <c r="AN877" s="203" t="str">
        <f t="shared" si="47"/>
        <v>EMA--</v>
      </c>
      <c r="AO877" s="279"/>
      <c r="AP877" s="279"/>
      <c r="AQ877" s="279"/>
      <c r="AR877" s="279"/>
      <c r="AS877" s="279"/>
      <c r="AT877" s="279"/>
      <c r="AU877" s="279"/>
      <c r="AV877" s="279"/>
      <c r="AW877" s="279"/>
      <c r="AX877" s="279"/>
      <c r="AY877" s="279"/>
      <c r="AZ877" s="279"/>
      <c r="BA877" s="279"/>
      <c r="BB877" s="279"/>
      <c r="BC877" s="279"/>
      <c r="BD877" s="279"/>
      <c r="BE877" s="279"/>
      <c r="BF877" s="279"/>
      <c r="BG877" s="279"/>
      <c r="BH877" s="279"/>
      <c r="BI877" s="279"/>
      <c r="BJ877" s="279"/>
      <c r="BK877" s="279"/>
      <c r="BL877" s="279"/>
      <c r="BM877" s="279"/>
      <c r="BN877" s="279"/>
      <c r="BO877" s="279"/>
      <c r="BP877" s="279"/>
      <c r="BQ877" s="279"/>
      <c r="BR877" s="279"/>
      <c r="BS877" s="279"/>
      <c r="BT877" s="279"/>
      <c r="BU877" s="279"/>
      <c r="BV877" s="279"/>
      <c r="BW877" s="279"/>
      <c r="BX877" s="279"/>
      <c r="BY877" s="279"/>
      <c r="BZ877" s="279"/>
      <c r="CA877" s="279"/>
      <c r="CB877" s="279"/>
      <c r="CC877" s="279"/>
      <c r="CD877" s="279"/>
      <c r="CE877" s="279"/>
      <c r="CF877" s="279"/>
      <c r="CG877" s="279"/>
      <c r="CH877" s="279"/>
      <c r="CI877" s="279"/>
      <c r="CJ877" s="279"/>
      <c r="CK877" s="279"/>
      <c r="CL877" s="279"/>
      <c r="CM877" s="279"/>
      <c r="CN877" s="279"/>
      <c r="CO877" s="279"/>
      <c r="CP877" s="279"/>
      <c r="CQ877" s="279"/>
      <c r="CR877" s="279"/>
      <c r="CS877" s="279"/>
      <c r="CT877" s="279"/>
      <c r="CU877" s="279"/>
      <c r="CV877" s="279"/>
      <c r="CW877" s="279"/>
      <c r="CX877" s="279"/>
      <c r="CY877" s="279"/>
      <c r="CZ877" s="279"/>
      <c r="DA877" s="279"/>
      <c r="DB877" s="279"/>
      <c r="DC877" s="279"/>
      <c r="DD877" s="279"/>
      <c r="DE877" s="279"/>
      <c r="DF877" s="279"/>
      <c r="DG877" s="279"/>
      <c r="DH877" s="279"/>
      <c r="DI877" s="279"/>
      <c r="DJ877" s="279"/>
      <c r="DK877" s="279"/>
      <c r="DL877" s="279"/>
      <c r="DM877" s="279"/>
      <c r="DN877" s="279"/>
      <c r="DO877" s="279"/>
      <c r="DP877" s="279"/>
      <c r="DQ877" s="279"/>
      <c r="DR877" s="279"/>
      <c r="DS877" s="279"/>
      <c r="DT877" s="279"/>
      <c r="DU877" s="279"/>
    </row>
    <row r="878" spans="39:125">
      <c r="AN878" s="203" t="str">
        <f t="shared" si="47"/>
        <v>EMA--</v>
      </c>
      <c r="AO878" s="279"/>
      <c r="AP878" s="279"/>
      <c r="AQ878" s="279"/>
      <c r="AR878" s="279"/>
      <c r="AS878" s="279"/>
      <c r="AT878" s="279"/>
      <c r="AU878" s="279"/>
      <c r="AV878" s="279"/>
      <c r="AW878" s="279"/>
      <c r="AX878" s="279"/>
      <c r="AY878" s="279"/>
      <c r="AZ878" s="279"/>
      <c r="BA878" s="279"/>
      <c r="BB878" s="279"/>
      <c r="BC878" s="279"/>
      <c r="BD878" s="279"/>
      <c r="BE878" s="279"/>
      <c r="BF878" s="279"/>
      <c r="BG878" s="279"/>
      <c r="BH878" s="279"/>
      <c r="BI878" s="279"/>
      <c r="BJ878" s="279"/>
      <c r="BK878" s="279"/>
      <c r="BL878" s="279"/>
      <c r="BM878" s="279"/>
      <c r="BN878" s="279"/>
      <c r="BO878" s="279"/>
      <c r="BP878" s="279"/>
      <c r="BQ878" s="279"/>
      <c r="BR878" s="279"/>
      <c r="BS878" s="279"/>
      <c r="BT878" s="279"/>
      <c r="BU878" s="279"/>
      <c r="BV878" s="279"/>
      <c r="BW878" s="279"/>
      <c r="BX878" s="279"/>
      <c r="BY878" s="279"/>
      <c r="BZ878" s="279"/>
      <c r="CA878" s="279"/>
      <c r="CB878" s="279"/>
      <c r="CC878" s="279"/>
      <c r="CD878" s="279"/>
      <c r="CE878" s="279"/>
      <c r="CF878" s="279"/>
      <c r="CG878" s="279"/>
      <c r="CH878" s="279"/>
      <c r="CI878" s="279"/>
      <c r="CJ878" s="279"/>
      <c r="CK878" s="279"/>
      <c r="CL878" s="279"/>
      <c r="CM878" s="279"/>
      <c r="CN878" s="279"/>
      <c r="CO878" s="279"/>
      <c r="CP878" s="279"/>
      <c r="CQ878" s="279"/>
      <c r="CR878" s="279"/>
      <c r="CS878" s="279"/>
      <c r="CT878" s="279"/>
      <c r="CU878" s="279"/>
      <c r="CV878" s="279"/>
      <c r="CW878" s="279"/>
      <c r="CX878" s="279"/>
      <c r="CY878" s="279"/>
      <c r="CZ878" s="279"/>
      <c r="DA878" s="279"/>
      <c r="DB878" s="279"/>
      <c r="DC878" s="279"/>
      <c r="DD878" s="279"/>
      <c r="DE878" s="279"/>
      <c r="DF878" s="279"/>
      <c r="DG878" s="279"/>
      <c r="DH878" s="279"/>
      <c r="DI878" s="279"/>
      <c r="DJ878" s="279"/>
      <c r="DK878" s="279"/>
      <c r="DL878" s="279"/>
      <c r="DM878" s="279"/>
      <c r="DN878" s="279"/>
      <c r="DO878" s="279"/>
      <c r="DP878" s="279"/>
      <c r="DQ878" s="279"/>
      <c r="DR878" s="279"/>
      <c r="DS878" s="279"/>
      <c r="DT878" s="279"/>
      <c r="DU878" s="279"/>
    </row>
    <row r="879" spans="39:125">
      <c r="AN879" s="203" t="str">
        <f t="shared" si="47"/>
        <v>EMA--</v>
      </c>
      <c r="AO879" s="279"/>
      <c r="AP879" s="279"/>
      <c r="AQ879" s="279"/>
      <c r="AR879" s="279"/>
      <c r="AS879" s="279"/>
      <c r="AT879" s="279"/>
      <c r="AU879" s="279"/>
      <c r="AV879" s="279"/>
      <c r="AW879" s="279"/>
      <c r="AX879" s="279"/>
      <c r="AY879" s="279"/>
      <c r="AZ879" s="279"/>
      <c r="BA879" s="279"/>
      <c r="BB879" s="279"/>
      <c r="BC879" s="279"/>
      <c r="BD879" s="279"/>
      <c r="BE879" s="279"/>
      <c r="BF879" s="279"/>
      <c r="BG879" s="279"/>
      <c r="BH879" s="279"/>
      <c r="BI879" s="279"/>
      <c r="BJ879" s="279"/>
      <c r="BK879" s="279"/>
      <c r="BL879" s="279"/>
      <c r="BM879" s="279"/>
      <c r="BN879" s="279"/>
      <c r="BO879" s="279"/>
      <c r="BP879" s="279"/>
      <c r="BQ879" s="279"/>
      <c r="BR879" s="279"/>
      <c r="BS879" s="279"/>
      <c r="BT879" s="279"/>
      <c r="BU879" s="279"/>
      <c r="BV879" s="279"/>
      <c r="BW879" s="279"/>
      <c r="BX879" s="279"/>
      <c r="BY879" s="279"/>
      <c r="BZ879" s="279"/>
      <c r="CA879" s="279"/>
      <c r="CB879" s="279"/>
      <c r="CC879" s="279"/>
      <c r="CD879" s="279"/>
      <c r="CE879" s="279"/>
      <c r="CF879" s="279"/>
      <c r="CG879" s="279"/>
      <c r="CH879" s="279"/>
      <c r="CI879" s="279"/>
      <c r="CJ879" s="279"/>
      <c r="CK879" s="279"/>
      <c r="CL879" s="279"/>
      <c r="CM879" s="279"/>
      <c r="CN879" s="279"/>
      <c r="CO879" s="279"/>
      <c r="CP879" s="279"/>
      <c r="CQ879" s="279"/>
      <c r="CR879" s="279"/>
      <c r="CS879" s="279"/>
      <c r="CT879" s="279"/>
      <c r="CU879" s="279"/>
      <c r="CV879" s="279"/>
      <c r="CW879" s="279"/>
      <c r="CX879" s="279"/>
      <c r="CY879" s="279"/>
      <c r="CZ879" s="279"/>
      <c r="DA879" s="279"/>
      <c r="DB879" s="279"/>
      <c r="DC879" s="279"/>
      <c r="DD879" s="279"/>
      <c r="DE879" s="279"/>
      <c r="DF879" s="279"/>
      <c r="DG879" s="279"/>
      <c r="DH879" s="279"/>
      <c r="DI879" s="279"/>
      <c r="DJ879" s="279"/>
      <c r="DK879" s="279"/>
      <c r="DL879" s="279"/>
      <c r="DM879" s="279"/>
      <c r="DN879" s="279"/>
      <c r="DO879" s="279"/>
      <c r="DP879" s="279"/>
      <c r="DQ879" s="279"/>
      <c r="DR879" s="279"/>
      <c r="DS879" s="279"/>
      <c r="DT879" s="279"/>
      <c r="DU879" s="279"/>
    </row>
    <row r="880" spans="39:125">
      <c r="AN880" s="203" t="str">
        <f t="shared" si="47"/>
        <v>EMA--</v>
      </c>
      <c r="AO880" s="279"/>
      <c r="AP880" s="279"/>
      <c r="AQ880" s="279"/>
      <c r="AR880" s="279"/>
      <c r="AS880" s="279"/>
      <c r="AT880" s="279"/>
      <c r="AU880" s="279"/>
      <c r="AV880" s="279"/>
      <c r="AW880" s="279"/>
      <c r="AX880" s="279"/>
      <c r="AY880" s="279"/>
      <c r="AZ880" s="279"/>
      <c r="BA880" s="279"/>
      <c r="BB880" s="279"/>
      <c r="BC880" s="279"/>
      <c r="BD880" s="279"/>
      <c r="BE880" s="279"/>
      <c r="BF880" s="279"/>
      <c r="BG880" s="279"/>
      <c r="BH880" s="279"/>
      <c r="BI880" s="279"/>
      <c r="BJ880" s="279"/>
      <c r="BK880" s="279"/>
      <c r="BL880" s="279"/>
      <c r="BM880" s="279"/>
      <c r="BN880" s="279"/>
      <c r="BO880" s="279"/>
      <c r="BP880" s="279"/>
      <c r="BQ880" s="279"/>
      <c r="BR880" s="279"/>
      <c r="BS880" s="279"/>
      <c r="BT880" s="279"/>
      <c r="BU880" s="279"/>
      <c r="BV880" s="279"/>
      <c r="BW880" s="279"/>
      <c r="BX880" s="279"/>
      <c r="BY880" s="279"/>
      <c r="BZ880" s="279"/>
      <c r="CA880" s="279"/>
      <c r="CB880" s="279"/>
      <c r="CC880" s="279"/>
      <c r="CD880" s="279"/>
      <c r="CE880" s="279"/>
      <c r="CF880" s="279"/>
      <c r="CG880" s="279"/>
      <c r="CH880" s="279"/>
      <c r="CI880" s="279"/>
      <c r="CJ880" s="279"/>
      <c r="CK880" s="279"/>
      <c r="CL880" s="279"/>
      <c r="CM880" s="279"/>
      <c r="CN880" s="279"/>
      <c r="CO880" s="279"/>
      <c r="CP880" s="279"/>
      <c r="CQ880" s="279"/>
      <c r="CR880" s="279"/>
      <c r="CS880" s="279"/>
      <c r="CT880" s="279"/>
      <c r="CU880" s="279"/>
      <c r="CV880" s="279"/>
      <c r="CW880" s="279"/>
      <c r="CX880" s="279"/>
      <c r="CY880" s="279"/>
      <c r="CZ880" s="279"/>
      <c r="DA880" s="279"/>
      <c r="DB880" s="279"/>
      <c r="DC880" s="279"/>
      <c r="DD880" s="279"/>
      <c r="DE880" s="279"/>
      <c r="DF880" s="279"/>
      <c r="DG880" s="279"/>
      <c r="DH880" s="279"/>
      <c r="DI880" s="279"/>
      <c r="DJ880" s="279"/>
      <c r="DK880" s="279"/>
      <c r="DL880" s="279"/>
      <c r="DM880" s="279"/>
      <c r="DN880" s="279"/>
      <c r="DO880" s="279"/>
      <c r="DP880" s="279"/>
      <c r="DQ880" s="279"/>
      <c r="DR880" s="279"/>
      <c r="DS880" s="279"/>
      <c r="DT880" s="279"/>
      <c r="DU880" s="279"/>
    </row>
    <row r="881" spans="40:125">
      <c r="AN881" s="203" t="str">
        <f t="shared" si="47"/>
        <v>EMA--</v>
      </c>
      <c r="AO881" s="279"/>
      <c r="AP881" s="279"/>
      <c r="AQ881" s="279"/>
      <c r="AR881" s="279"/>
      <c r="AS881" s="279"/>
      <c r="AT881" s="279"/>
      <c r="AU881" s="279"/>
      <c r="AV881" s="279"/>
      <c r="AW881" s="279"/>
      <c r="AX881" s="279"/>
      <c r="AY881" s="279"/>
      <c r="AZ881" s="279"/>
      <c r="BA881" s="279"/>
      <c r="BB881" s="279"/>
      <c r="BC881" s="279"/>
      <c r="BD881" s="279"/>
      <c r="BE881" s="279"/>
      <c r="BF881" s="279"/>
      <c r="BG881" s="279"/>
      <c r="BH881" s="279"/>
      <c r="BI881" s="279"/>
      <c r="BJ881" s="279"/>
      <c r="BK881" s="279"/>
      <c r="BL881" s="279"/>
      <c r="BM881" s="279"/>
      <c r="BN881" s="279"/>
      <c r="BO881" s="279"/>
      <c r="BP881" s="279"/>
      <c r="BQ881" s="279"/>
      <c r="BR881" s="279"/>
      <c r="BS881" s="279"/>
      <c r="BT881" s="279"/>
      <c r="BU881" s="279"/>
      <c r="BV881" s="279"/>
      <c r="BW881" s="279"/>
      <c r="BX881" s="279"/>
      <c r="BY881" s="279"/>
      <c r="BZ881" s="279"/>
      <c r="CA881" s="279"/>
      <c r="CB881" s="279"/>
      <c r="CC881" s="279"/>
      <c r="CD881" s="279"/>
      <c r="CE881" s="279"/>
      <c r="CF881" s="279"/>
      <c r="CG881" s="279"/>
      <c r="CH881" s="279"/>
      <c r="CI881" s="279"/>
      <c r="CJ881" s="279"/>
      <c r="CK881" s="279"/>
      <c r="CL881" s="279"/>
      <c r="CM881" s="279"/>
      <c r="CN881" s="279"/>
      <c r="CO881" s="279"/>
      <c r="CP881" s="279"/>
      <c r="CQ881" s="279"/>
      <c r="CR881" s="279"/>
      <c r="CS881" s="279"/>
      <c r="CT881" s="279"/>
      <c r="CU881" s="279"/>
      <c r="CV881" s="279"/>
      <c r="CW881" s="279"/>
      <c r="CX881" s="279"/>
      <c r="CY881" s="279"/>
      <c r="CZ881" s="279"/>
      <c r="DA881" s="279"/>
      <c r="DB881" s="279"/>
      <c r="DC881" s="279"/>
      <c r="DD881" s="279"/>
      <c r="DE881" s="279"/>
      <c r="DF881" s="279"/>
      <c r="DG881" s="279"/>
      <c r="DH881" s="279"/>
      <c r="DI881" s="279"/>
      <c r="DJ881" s="279"/>
      <c r="DK881" s="279"/>
      <c r="DL881" s="279"/>
      <c r="DM881" s="279"/>
      <c r="DN881" s="279"/>
      <c r="DO881" s="279"/>
      <c r="DP881" s="279"/>
      <c r="DQ881" s="279"/>
      <c r="DR881" s="279"/>
      <c r="DS881" s="279"/>
      <c r="DT881" s="279"/>
      <c r="DU881" s="279"/>
    </row>
    <row r="882" spans="40:125">
      <c r="AN882" s="203" t="str">
        <f t="shared" si="47"/>
        <v>EMA--</v>
      </c>
      <c r="AO882" s="279"/>
      <c r="AP882" s="279"/>
      <c r="AQ882" s="279"/>
      <c r="AR882" s="279"/>
      <c r="AS882" s="279"/>
      <c r="AT882" s="279"/>
      <c r="AU882" s="279"/>
      <c r="AV882" s="279"/>
      <c r="AW882" s="279"/>
      <c r="AX882" s="279"/>
      <c r="AY882" s="279"/>
      <c r="AZ882" s="279"/>
      <c r="BA882" s="279"/>
      <c r="BB882" s="279"/>
      <c r="BC882" s="279"/>
      <c r="BD882" s="279"/>
      <c r="BE882" s="279"/>
      <c r="BF882" s="279"/>
      <c r="BG882" s="279"/>
      <c r="BH882" s="279"/>
      <c r="BI882" s="279"/>
      <c r="BJ882" s="279"/>
      <c r="BK882" s="279"/>
      <c r="BL882" s="279"/>
      <c r="BM882" s="279"/>
      <c r="BN882" s="279"/>
      <c r="BO882" s="279"/>
      <c r="BP882" s="279"/>
      <c r="BQ882" s="279"/>
      <c r="BR882" s="279"/>
      <c r="BS882" s="279"/>
      <c r="BT882" s="279"/>
      <c r="BU882" s="279"/>
      <c r="BV882" s="279"/>
      <c r="BW882" s="279"/>
      <c r="BX882" s="279"/>
      <c r="BY882" s="279"/>
      <c r="BZ882" s="279"/>
      <c r="CA882" s="279"/>
      <c r="CB882" s="279"/>
      <c r="CC882" s="279"/>
      <c r="CD882" s="279"/>
      <c r="CE882" s="279"/>
      <c r="CF882" s="279"/>
      <c r="CG882" s="279"/>
      <c r="CH882" s="279"/>
      <c r="CI882" s="279"/>
      <c r="CJ882" s="279"/>
      <c r="CK882" s="279"/>
      <c r="CL882" s="279"/>
      <c r="CM882" s="279"/>
      <c r="CN882" s="279"/>
      <c r="CO882" s="279"/>
      <c r="CP882" s="279"/>
      <c r="CQ882" s="279"/>
      <c r="CR882" s="279"/>
      <c r="CS882" s="279"/>
      <c r="CT882" s="279"/>
      <c r="CU882" s="279"/>
      <c r="CV882" s="279"/>
      <c r="CW882" s="279"/>
      <c r="CX882" s="279"/>
      <c r="CY882" s="279"/>
      <c r="CZ882" s="279"/>
      <c r="DA882" s="279"/>
      <c r="DB882" s="279"/>
      <c r="DC882" s="279"/>
      <c r="DD882" s="279"/>
      <c r="DE882" s="279"/>
      <c r="DF882" s="279"/>
      <c r="DG882" s="279"/>
      <c r="DH882" s="279"/>
      <c r="DI882" s="279"/>
      <c r="DJ882" s="279"/>
      <c r="DK882" s="279"/>
      <c r="DL882" s="279"/>
      <c r="DM882" s="279"/>
      <c r="DN882" s="279"/>
      <c r="DO882" s="279"/>
      <c r="DP882" s="279"/>
      <c r="DQ882" s="279"/>
      <c r="DR882" s="279"/>
      <c r="DS882" s="279"/>
      <c r="DT882" s="279"/>
      <c r="DU882" s="279"/>
    </row>
    <row r="883" spans="40:125">
      <c r="AN883" s="203" t="str">
        <f t="shared" si="47"/>
        <v>EMA--</v>
      </c>
      <c r="AO883" s="279"/>
      <c r="AP883" s="279"/>
      <c r="AQ883" s="279"/>
      <c r="AR883" s="279"/>
      <c r="AS883" s="279"/>
      <c r="AT883" s="279"/>
      <c r="AU883" s="279"/>
      <c r="AV883" s="279"/>
      <c r="AW883" s="279"/>
      <c r="AX883" s="279"/>
      <c r="AY883" s="279"/>
      <c r="AZ883" s="279"/>
      <c r="BA883" s="279"/>
      <c r="BB883" s="279"/>
      <c r="BC883" s="279"/>
      <c r="BD883" s="279"/>
      <c r="BE883" s="279"/>
      <c r="BF883" s="279"/>
      <c r="BG883" s="279"/>
      <c r="BH883" s="279"/>
      <c r="BI883" s="279"/>
      <c r="BJ883" s="279"/>
      <c r="BK883" s="279"/>
      <c r="BL883" s="279"/>
      <c r="BM883" s="279"/>
      <c r="BN883" s="279"/>
      <c r="BO883" s="279"/>
      <c r="BP883" s="279"/>
      <c r="BQ883" s="279"/>
      <c r="BR883" s="279"/>
      <c r="BS883" s="279"/>
      <c r="BT883" s="279"/>
      <c r="BU883" s="279"/>
      <c r="BV883" s="279"/>
      <c r="BW883" s="279"/>
      <c r="BX883" s="279"/>
      <c r="BY883" s="279"/>
      <c r="BZ883" s="279"/>
      <c r="CA883" s="279"/>
      <c r="CB883" s="279"/>
      <c r="CC883" s="279"/>
      <c r="CD883" s="279"/>
      <c r="CE883" s="279"/>
      <c r="CF883" s="279"/>
      <c r="CG883" s="279"/>
      <c r="CH883" s="279"/>
      <c r="CI883" s="279"/>
      <c r="CJ883" s="279"/>
      <c r="CK883" s="279"/>
      <c r="CL883" s="279"/>
      <c r="CM883" s="279"/>
      <c r="CN883" s="279"/>
      <c r="CO883" s="279"/>
      <c r="CP883" s="279"/>
      <c r="CQ883" s="279"/>
      <c r="CR883" s="279"/>
      <c r="CS883" s="279"/>
      <c r="CT883" s="279"/>
      <c r="CU883" s="279"/>
      <c r="CV883" s="279"/>
      <c r="CW883" s="279"/>
      <c r="CX883" s="279"/>
      <c r="CY883" s="279"/>
      <c r="CZ883" s="279"/>
      <c r="DA883" s="279"/>
      <c r="DB883" s="279"/>
      <c r="DC883" s="279"/>
      <c r="DD883" s="279"/>
      <c r="DE883" s="279"/>
      <c r="DF883" s="279"/>
      <c r="DG883" s="279"/>
      <c r="DH883" s="279"/>
      <c r="DI883" s="279"/>
      <c r="DJ883" s="279"/>
      <c r="DK883" s="279"/>
      <c r="DL883" s="279"/>
      <c r="DM883" s="279"/>
      <c r="DN883" s="279"/>
      <c r="DO883" s="279"/>
      <c r="DP883" s="279"/>
      <c r="DQ883" s="279"/>
      <c r="DR883" s="279"/>
      <c r="DS883" s="279"/>
      <c r="DT883" s="279"/>
      <c r="DU883" s="279"/>
    </row>
    <row r="884" spans="40:125">
      <c r="AN884" s="203" t="str">
        <f t="shared" si="47"/>
        <v>EMA--</v>
      </c>
      <c r="AO884" s="279"/>
      <c r="AP884" s="279"/>
      <c r="AQ884" s="279"/>
      <c r="AR884" s="279"/>
      <c r="AS884" s="279"/>
      <c r="AT884" s="279"/>
      <c r="AU884" s="279"/>
      <c r="AV884" s="279"/>
      <c r="AW884" s="279"/>
      <c r="AX884" s="279"/>
      <c r="AY884" s="279"/>
      <c r="AZ884" s="279"/>
      <c r="BA884" s="279"/>
      <c r="BB884" s="279"/>
      <c r="BC884" s="279"/>
      <c r="BD884" s="279"/>
      <c r="BE884" s="279"/>
      <c r="BF884" s="279"/>
      <c r="BG884" s="279"/>
      <c r="BH884" s="279"/>
      <c r="BI884" s="279"/>
      <c r="BJ884" s="279"/>
      <c r="BK884" s="279"/>
      <c r="BL884" s="279"/>
      <c r="BM884" s="279"/>
      <c r="BN884" s="279"/>
      <c r="BO884" s="279"/>
      <c r="BP884" s="279"/>
      <c r="BQ884" s="279"/>
      <c r="BR884" s="279"/>
      <c r="BS884" s="279"/>
      <c r="BT884" s="279"/>
      <c r="BU884" s="279"/>
      <c r="BV884" s="279"/>
      <c r="BW884" s="279"/>
      <c r="BX884" s="279"/>
      <c r="BY884" s="279"/>
      <c r="BZ884" s="279"/>
      <c r="CA884" s="279"/>
      <c r="CB884" s="279"/>
      <c r="CC884" s="279"/>
      <c r="CD884" s="279"/>
      <c r="CE884" s="279"/>
      <c r="CF884" s="279"/>
      <c r="CG884" s="279"/>
      <c r="CH884" s="279"/>
      <c r="CI884" s="279"/>
      <c r="CJ884" s="279"/>
      <c r="CK884" s="279"/>
      <c r="CL884" s="279"/>
      <c r="CM884" s="279"/>
      <c r="CN884" s="279"/>
      <c r="CO884" s="279"/>
      <c r="CP884" s="279"/>
      <c r="CQ884" s="279"/>
      <c r="CR884" s="279"/>
      <c r="CS884" s="279"/>
      <c r="CT884" s="279"/>
      <c r="CU884" s="279"/>
      <c r="CV884" s="279"/>
      <c r="CW884" s="279"/>
      <c r="CX884" s="279"/>
      <c r="CY884" s="279"/>
      <c r="CZ884" s="279"/>
      <c r="DA884" s="279"/>
      <c r="DB884" s="279"/>
      <c r="DC884" s="279"/>
      <c r="DD884" s="279"/>
      <c r="DE884" s="279"/>
      <c r="DF884" s="279"/>
      <c r="DG884" s="279"/>
      <c r="DH884" s="279"/>
      <c r="DI884" s="279"/>
      <c r="DJ884" s="279"/>
      <c r="DK884" s="279"/>
      <c r="DL884" s="279"/>
      <c r="DM884" s="279"/>
      <c r="DN884" s="279"/>
      <c r="DO884" s="279"/>
      <c r="DP884" s="279"/>
      <c r="DQ884" s="279"/>
      <c r="DR884" s="279"/>
      <c r="DS884" s="279"/>
      <c r="DT884" s="279"/>
      <c r="DU884" s="279"/>
    </row>
    <row r="885" spans="40:125">
      <c r="AN885" s="203" t="str">
        <f t="shared" si="47"/>
        <v>EMA--</v>
      </c>
      <c r="AO885" s="279"/>
      <c r="AP885" s="279"/>
      <c r="AQ885" s="279"/>
      <c r="AR885" s="279"/>
      <c r="AS885" s="279"/>
      <c r="AT885" s="279"/>
      <c r="AU885" s="279"/>
      <c r="AV885" s="279"/>
      <c r="AW885" s="279"/>
      <c r="AX885" s="279"/>
      <c r="AY885" s="279"/>
      <c r="AZ885" s="279"/>
      <c r="BA885" s="279"/>
      <c r="BB885" s="279"/>
      <c r="BC885" s="279"/>
      <c r="BD885" s="279"/>
      <c r="BE885" s="279"/>
      <c r="BF885" s="279"/>
      <c r="BG885" s="279"/>
      <c r="BH885" s="279"/>
      <c r="BI885" s="279"/>
      <c r="BJ885" s="279"/>
      <c r="BK885" s="279"/>
      <c r="BL885" s="279"/>
      <c r="BM885" s="279"/>
      <c r="BN885" s="279"/>
      <c r="BO885" s="279"/>
      <c r="BP885" s="279"/>
      <c r="BQ885" s="279"/>
      <c r="BR885" s="279"/>
      <c r="BS885" s="279"/>
      <c r="BT885" s="279"/>
      <c r="BU885" s="279"/>
      <c r="BV885" s="279"/>
      <c r="BW885" s="279"/>
      <c r="BX885" s="279"/>
      <c r="BY885" s="279"/>
      <c r="BZ885" s="279"/>
      <c r="CA885" s="279"/>
      <c r="CB885" s="279"/>
      <c r="CC885" s="279"/>
      <c r="CD885" s="279"/>
      <c r="CE885" s="279"/>
      <c r="CF885" s="279"/>
      <c r="CG885" s="279"/>
      <c r="CH885" s="279"/>
      <c r="CI885" s="279"/>
      <c r="CJ885" s="279"/>
      <c r="CK885" s="279"/>
      <c r="CL885" s="279"/>
      <c r="CM885" s="279"/>
      <c r="CN885" s="279"/>
      <c r="CO885" s="279"/>
      <c r="CP885" s="279"/>
      <c r="CQ885" s="279"/>
      <c r="CR885" s="279"/>
      <c r="CS885" s="279"/>
      <c r="CT885" s="279"/>
      <c r="CU885" s="279"/>
      <c r="CV885" s="279"/>
      <c r="CW885" s="279"/>
      <c r="CX885" s="279"/>
      <c r="CY885" s="279"/>
      <c r="CZ885" s="279"/>
      <c r="DA885" s="279"/>
      <c r="DB885" s="279"/>
      <c r="DC885" s="279"/>
      <c r="DD885" s="279"/>
      <c r="DE885" s="279"/>
      <c r="DF885" s="279"/>
      <c r="DG885" s="279"/>
      <c r="DH885" s="279"/>
      <c r="DI885" s="279"/>
      <c r="DJ885" s="279"/>
      <c r="DK885" s="279"/>
      <c r="DL885" s="279"/>
      <c r="DM885" s="279"/>
      <c r="DN885" s="279"/>
      <c r="DO885" s="279"/>
      <c r="DP885" s="279"/>
      <c r="DQ885" s="279"/>
      <c r="DR885" s="279"/>
      <c r="DS885" s="279"/>
      <c r="DT885" s="279"/>
      <c r="DU885" s="279"/>
    </row>
    <row r="886" spans="40:125">
      <c r="AN886" s="203" t="str">
        <f t="shared" si="47"/>
        <v>EMA--</v>
      </c>
      <c r="AO886" s="279"/>
      <c r="AP886" s="279"/>
      <c r="AQ886" s="279"/>
      <c r="AR886" s="279"/>
      <c r="AS886" s="279"/>
      <c r="AT886" s="279"/>
      <c r="AU886" s="279"/>
      <c r="AV886" s="279"/>
      <c r="AW886" s="279"/>
      <c r="AX886" s="279"/>
      <c r="AY886" s="279"/>
      <c r="AZ886" s="279"/>
      <c r="BA886" s="279"/>
      <c r="BB886" s="279"/>
      <c r="BC886" s="279"/>
      <c r="BD886" s="279"/>
      <c r="BE886" s="279"/>
      <c r="BF886" s="279"/>
      <c r="BG886" s="279"/>
      <c r="BH886" s="279"/>
      <c r="BI886" s="279"/>
      <c r="BJ886" s="279"/>
      <c r="BK886" s="279"/>
      <c r="BL886" s="279"/>
      <c r="BM886" s="279"/>
      <c r="BN886" s="279"/>
      <c r="BO886" s="279"/>
      <c r="BP886" s="279"/>
      <c r="BQ886" s="279"/>
      <c r="BR886" s="279"/>
      <c r="BS886" s="279"/>
      <c r="BT886" s="279"/>
      <c r="BU886" s="279"/>
      <c r="BV886" s="279"/>
      <c r="BW886" s="279"/>
      <c r="BX886" s="279"/>
      <c r="BY886" s="279"/>
      <c r="BZ886" s="279"/>
      <c r="CA886" s="279"/>
      <c r="CB886" s="279"/>
      <c r="CC886" s="279"/>
      <c r="CD886" s="279"/>
      <c r="CE886" s="279"/>
      <c r="CF886" s="279"/>
      <c r="CG886" s="279"/>
      <c r="CH886" s="279"/>
      <c r="CI886" s="279"/>
      <c r="CJ886" s="279"/>
      <c r="CK886" s="279"/>
      <c r="CL886" s="279"/>
      <c r="CM886" s="279"/>
      <c r="CN886" s="279"/>
      <c r="CO886" s="279"/>
      <c r="CP886" s="279"/>
      <c r="CQ886" s="279"/>
      <c r="CR886" s="279"/>
      <c r="CS886" s="279"/>
      <c r="CT886" s="279"/>
      <c r="CU886" s="279"/>
      <c r="CV886" s="279"/>
      <c r="CW886" s="279"/>
      <c r="CX886" s="279"/>
      <c r="CY886" s="279"/>
      <c r="CZ886" s="279"/>
      <c r="DA886" s="279"/>
      <c r="DB886" s="279"/>
      <c r="DC886" s="279"/>
      <c r="DD886" s="279"/>
      <c r="DE886" s="279"/>
      <c r="DF886" s="279"/>
      <c r="DG886" s="279"/>
      <c r="DH886" s="279"/>
      <c r="DI886" s="279"/>
      <c r="DJ886" s="279"/>
      <c r="DK886" s="279"/>
      <c r="DL886" s="279"/>
      <c r="DM886" s="279"/>
      <c r="DN886" s="279"/>
      <c r="DO886" s="279"/>
      <c r="DP886" s="279"/>
      <c r="DQ886" s="279"/>
      <c r="DR886" s="279"/>
      <c r="DS886" s="279"/>
      <c r="DT886" s="279"/>
      <c r="DU886" s="279"/>
    </row>
    <row r="887" spans="40:125">
      <c r="AN887" s="203" t="str">
        <f t="shared" si="47"/>
        <v>EMA--</v>
      </c>
      <c r="AO887" s="279"/>
      <c r="AP887" s="279"/>
      <c r="AQ887" s="279"/>
      <c r="AR887" s="279"/>
      <c r="AS887" s="279"/>
      <c r="AT887" s="279"/>
      <c r="AU887" s="279"/>
      <c r="AV887" s="279"/>
      <c r="AW887" s="279"/>
      <c r="AX887" s="279"/>
      <c r="AY887" s="279"/>
      <c r="AZ887" s="279"/>
      <c r="BA887" s="279"/>
      <c r="BB887" s="279"/>
      <c r="BC887" s="279"/>
      <c r="BD887" s="279"/>
      <c r="BE887" s="279"/>
      <c r="BF887" s="279"/>
      <c r="BG887" s="279"/>
      <c r="BH887" s="279"/>
      <c r="BI887" s="279"/>
      <c r="BJ887" s="279"/>
      <c r="BK887" s="279"/>
      <c r="BL887" s="279"/>
      <c r="BM887" s="279"/>
      <c r="BN887" s="279"/>
      <c r="BO887" s="279"/>
      <c r="BP887" s="279"/>
      <c r="BQ887" s="279"/>
      <c r="BR887" s="279"/>
      <c r="BS887" s="279"/>
      <c r="BT887" s="279"/>
      <c r="BU887" s="279"/>
      <c r="BV887" s="279"/>
      <c r="BW887" s="279"/>
      <c r="BX887" s="279"/>
      <c r="BY887" s="279"/>
      <c r="BZ887" s="279"/>
      <c r="CA887" s="279"/>
      <c r="CB887" s="279"/>
      <c r="CC887" s="279"/>
      <c r="CD887" s="279"/>
      <c r="CE887" s="279"/>
      <c r="CF887" s="279"/>
      <c r="CG887" s="279"/>
      <c r="CH887" s="279"/>
      <c r="CI887" s="279"/>
      <c r="CJ887" s="279"/>
      <c r="CK887" s="279"/>
      <c r="CL887" s="279"/>
      <c r="CM887" s="279"/>
      <c r="CN887" s="279"/>
      <c r="CO887" s="279"/>
      <c r="CP887" s="279"/>
      <c r="CQ887" s="279"/>
      <c r="CR887" s="279"/>
      <c r="CS887" s="279"/>
      <c r="CT887" s="279"/>
      <c r="CU887" s="279"/>
      <c r="CV887" s="279"/>
      <c r="CW887" s="279"/>
      <c r="CX887" s="279"/>
      <c r="CY887" s="279"/>
      <c r="CZ887" s="279"/>
      <c r="DA887" s="279"/>
      <c r="DB887" s="279"/>
      <c r="DC887" s="279"/>
      <c r="DD887" s="279"/>
      <c r="DE887" s="279"/>
      <c r="DF887" s="279"/>
      <c r="DG887" s="279"/>
      <c r="DH887" s="279"/>
      <c r="DI887" s="279"/>
      <c r="DJ887" s="279"/>
      <c r="DK887" s="279"/>
      <c r="DL887" s="279"/>
      <c r="DM887" s="279"/>
      <c r="DN887" s="279"/>
      <c r="DO887" s="279"/>
      <c r="DP887" s="279"/>
      <c r="DQ887" s="279"/>
      <c r="DR887" s="279"/>
      <c r="DS887" s="279"/>
      <c r="DT887" s="279"/>
      <c r="DU887" s="279"/>
    </row>
    <row r="888" spans="40:125">
      <c r="AN888" s="203" t="str">
        <f t="shared" si="47"/>
        <v>EMA--</v>
      </c>
      <c r="AO888" s="279"/>
      <c r="AP888" s="279"/>
      <c r="AQ888" s="279"/>
      <c r="AR888" s="279"/>
      <c r="AS888" s="279"/>
      <c r="AT888" s="279"/>
      <c r="AU888" s="279"/>
      <c r="AV888" s="279"/>
      <c r="AW888" s="279"/>
      <c r="AX888" s="279"/>
      <c r="AY888" s="279"/>
      <c r="AZ888" s="279"/>
      <c r="BA888" s="279"/>
      <c r="BB888" s="279"/>
      <c r="BC888" s="279"/>
      <c r="BD888" s="279"/>
      <c r="BE888" s="279"/>
      <c r="BF888" s="279"/>
      <c r="BG888" s="279"/>
      <c r="BH888" s="279"/>
      <c r="BI888" s="279"/>
      <c r="BJ888" s="279"/>
      <c r="BK888" s="279"/>
      <c r="BL888" s="279"/>
      <c r="BM888" s="279"/>
      <c r="BN888" s="279"/>
      <c r="BO888" s="279"/>
      <c r="BP888" s="279"/>
      <c r="BQ888" s="279"/>
      <c r="BR888" s="279"/>
      <c r="BS888" s="279"/>
      <c r="BT888" s="279"/>
      <c r="BU888" s="279"/>
      <c r="BV888" s="279"/>
      <c r="BW888" s="279"/>
      <c r="BX888" s="279"/>
      <c r="BY888" s="279"/>
      <c r="BZ888" s="279"/>
      <c r="CA888" s="279"/>
      <c r="CB888" s="279"/>
      <c r="CC888" s="279"/>
      <c r="CD888" s="279"/>
      <c r="CE888" s="279"/>
      <c r="CF888" s="279"/>
      <c r="CG888" s="279"/>
      <c r="CH888" s="279"/>
      <c r="CI888" s="279"/>
      <c r="CJ888" s="279"/>
      <c r="CK888" s="279"/>
      <c r="CL888" s="279"/>
      <c r="CM888" s="279"/>
      <c r="CN888" s="279"/>
      <c r="CO888" s="279"/>
      <c r="CP888" s="279"/>
      <c r="CQ888" s="279"/>
      <c r="CR888" s="279"/>
      <c r="CS888" s="279"/>
      <c r="CT888" s="279"/>
      <c r="CU888" s="279"/>
      <c r="CV888" s="279"/>
      <c r="CW888" s="279"/>
      <c r="CX888" s="279"/>
      <c r="CY888" s="279"/>
      <c r="CZ888" s="279"/>
      <c r="DA888" s="279"/>
      <c r="DB888" s="279"/>
      <c r="DC888" s="279"/>
      <c r="DD888" s="279"/>
      <c r="DE888" s="279"/>
      <c r="DF888" s="279"/>
      <c r="DG888" s="279"/>
      <c r="DH888" s="279"/>
      <c r="DI888" s="279"/>
      <c r="DJ888" s="279"/>
      <c r="DK888" s="279"/>
      <c r="DL888" s="279"/>
      <c r="DM888" s="279"/>
      <c r="DN888" s="279"/>
      <c r="DO888" s="279"/>
      <c r="DP888" s="279"/>
      <c r="DQ888" s="279"/>
      <c r="DR888" s="279"/>
      <c r="DS888" s="279"/>
      <c r="DT888" s="279"/>
      <c r="DU888" s="279"/>
    </row>
    <row r="889" spans="40:125">
      <c r="AN889" s="203" t="str">
        <f t="shared" ref="AN889:AN952" si="49">$F$4&amp;TEXT("-",1)&amp;F889&amp;TEXT("-",1)&amp;G889</f>
        <v>EMA--</v>
      </c>
      <c r="AO889" s="279"/>
      <c r="AP889" s="279"/>
      <c r="AQ889" s="279"/>
      <c r="AR889" s="279"/>
      <c r="AS889" s="279"/>
      <c r="AT889" s="279"/>
      <c r="AU889" s="279"/>
      <c r="AV889" s="279"/>
      <c r="AW889" s="279"/>
      <c r="AX889" s="279"/>
      <c r="AY889" s="279"/>
      <c r="AZ889" s="279"/>
      <c r="BA889" s="279"/>
      <c r="BB889" s="279"/>
      <c r="BC889" s="279"/>
      <c r="BD889" s="279"/>
      <c r="BE889" s="279"/>
      <c r="BF889" s="279"/>
      <c r="BG889" s="279"/>
      <c r="BH889" s="279"/>
      <c r="BI889" s="279"/>
      <c r="BJ889" s="279"/>
      <c r="BK889" s="279"/>
      <c r="BL889" s="279"/>
      <c r="BM889" s="279"/>
      <c r="BN889" s="279"/>
      <c r="BO889" s="279"/>
      <c r="BP889" s="279"/>
      <c r="BQ889" s="279"/>
      <c r="BR889" s="279"/>
      <c r="BS889" s="279"/>
      <c r="BT889" s="279"/>
      <c r="BU889" s="279"/>
      <c r="BV889" s="279"/>
      <c r="BW889" s="279"/>
      <c r="BX889" s="279"/>
      <c r="BY889" s="279"/>
      <c r="BZ889" s="279"/>
      <c r="CA889" s="279"/>
      <c r="CB889" s="279"/>
      <c r="CC889" s="279"/>
      <c r="CD889" s="279"/>
      <c r="CE889" s="279"/>
      <c r="CF889" s="279"/>
      <c r="CG889" s="279"/>
      <c r="CH889" s="279"/>
      <c r="CI889" s="279"/>
      <c r="CJ889" s="279"/>
      <c r="CK889" s="279"/>
      <c r="CL889" s="279"/>
      <c r="CM889" s="279"/>
      <c r="CN889" s="279"/>
      <c r="CO889" s="279"/>
      <c r="CP889" s="279"/>
      <c r="CQ889" s="279"/>
      <c r="CR889" s="279"/>
      <c r="CS889" s="279"/>
      <c r="CT889" s="279"/>
      <c r="CU889" s="279"/>
      <c r="CV889" s="279"/>
      <c r="CW889" s="279"/>
      <c r="CX889" s="279"/>
      <c r="CY889" s="279"/>
      <c r="CZ889" s="279"/>
      <c r="DA889" s="279"/>
      <c r="DB889" s="279"/>
      <c r="DC889" s="279"/>
      <c r="DD889" s="279"/>
      <c r="DE889" s="279"/>
      <c r="DF889" s="279"/>
      <c r="DG889" s="279"/>
      <c r="DH889" s="279"/>
      <c r="DI889" s="279"/>
      <c r="DJ889" s="279"/>
      <c r="DK889" s="279"/>
      <c r="DL889" s="279"/>
      <c r="DM889" s="279"/>
      <c r="DN889" s="279"/>
      <c r="DO889" s="279"/>
      <c r="DP889" s="279"/>
      <c r="DQ889" s="279"/>
      <c r="DR889" s="279"/>
      <c r="DS889" s="279"/>
      <c r="DT889" s="279"/>
      <c r="DU889" s="279"/>
    </row>
    <row r="890" spans="40:125">
      <c r="AN890" s="203" t="str">
        <f t="shared" si="49"/>
        <v>EMA--</v>
      </c>
      <c r="AO890" s="279"/>
      <c r="AP890" s="279"/>
      <c r="AQ890" s="279"/>
      <c r="AR890" s="279"/>
      <c r="AS890" s="279"/>
      <c r="AT890" s="279"/>
      <c r="AU890" s="279"/>
      <c r="AV890" s="279"/>
      <c r="AW890" s="279"/>
      <c r="AX890" s="279"/>
      <c r="AY890" s="279"/>
      <c r="AZ890" s="279"/>
      <c r="BA890" s="279"/>
      <c r="BB890" s="279"/>
      <c r="BC890" s="279"/>
      <c r="BD890" s="279"/>
      <c r="BE890" s="279"/>
      <c r="BF890" s="279"/>
      <c r="BG890" s="279"/>
      <c r="BH890" s="279"/>
      <c r="BI890" s="279"/>
      <c r="BJ890" s="279"/>
      <c r="BK890" s="279"/>
      <c r="BL890" s="279"/>
      <c r="BM890" s="279"/>
      <c r="BN890" s="279"/>
      <c r="BO890" s="279"/>
      <c r="BP890" s="279"/>
      <c r="BQ890" s="279"/>
      <c r="BR890" s="279"/>
      <c r="BS890" s="279"/>
      <c r="BT890" s="279"/>
      <c r="BU890" s="279"/>
      <c r="BV890" s="279"/>
      <c r="BW890" s="279"/>
      <c r="BX890" s="279"/>
      <c r="BY890" s="279"/>
      <c r="BZ890" s="279"/>
      <c r="CA890" s="279"/>
      <c r="CB890" s="279"/>
      <c r="CC890" s="279"/>
      <c r="CD890" s="279"/>
      <c r="CE890" s="279"/>
      <c r="CF890" s="279"/>
      <c r="CG890" s="279"/>
      <c r="CH890" s="279"/>
      <c r="CI890" s="279"/>
      <c r="CJ890" s="279"/>
      <c r="CK890" s="279"/>
      <c r="CL890" s="279"/>
      <c r="CM890" s="279"/>
      <c r="CN890" s="279"/>
      <c r="CO890" s="279"/>
      <c r="CP890" s="279"/>
      <c r="CQ890" s="279"/>
      <c r="CR890" s="279"/>
      <c r="CS890" s="279"/>
      <c r="CT890" s="279"/>
      <c r="CU890" s="279"/>
      <c r="CV890" s="279"/>
      <c r="CW890" s="279"/>
      <c r="CX890" s="279"/>
      <c r="CY890" s="279"/>
      <c r="CZ890" s="279"/>
      <c r="DA890" s="279"/>
      <c r="DB890" s="279"/>
      <c r="DC890" s="279"/>
      <c r="DD890" s="279"/>
      <c r="DE890" s="279"/>
      <c r="DF890" s="279"/>
      <c r="DG890" s="279"/>
      <c r="DH890" s="279"/>
      <c r="DI890" s="279"/>
      <c r="DJ890" s="279"/>
      <c r="DK890" s="279"/>
      <c r="DL890" s="279"/>
      <c r="DM890" s="279"/>
      <c r="DN890" s="279"/>
      <c r="DO890" s="279"/>
      <c r="DP890" s="279"/>
      <c r="DQ890" s="279"/>
      <c r="DR890" s="279"/>
      <c r="DS890" s="279"/>
      <c r="DT890" s="279"/>
      <c r="DU890" s="279"/>
    </row>
    <row r="891" spans="40:125">
      <c r="AN891" s="203" t="str">
        <f t="shared" si="49"/>
        <v>EMA--</v>
      </c>
      <c r="AO891" s="279"/>
      <c r="AP891" s="279"/>
      <c r="AQ891" s="279"/>
      <c r="AR891" s="279"/>
      <c r="AS891" s="279"/>
      <c r="AT891" s="279"/>
      <c r="AU891" s="279"/>
      <c r="AV891" s="279"/>
      <c r="AW891" s="279"/>
      <c r="AX891" s="279"/>
      <c r="AY891" s="279"/>
      <c r="AZ891" s="279"/>
      <c r="BA891" s="279"/>
      <c r="BB891" s="279"/>
      <c r="BC891" s="279"/>
      <c r="BD891" s="279"/>
      <c r="BE891" s="279"/>
      <c r="BF891" s="279"/>
      <c r="BG891" s="279"/>
      <c r="BH891" s="279"/>
      <c r="BI891" s="279"/>
      <c r="BJ891" s="279"/>
      <c r="BK891" s="279"/>
      <c r="BL891" s="279"/>
      <c r="BM891" s="279"/>
      <c r="BN891" s="279"/>
      <c r="BO891" s="279"/>
      <c r="BP891" s="279"/>
      <c r="BQ891" s="279"/>
      <c r="BR891" s="279"/>
      <c r="BS891" s="279"/>
      <c r="BT891" s="279"/>
      <c r="BU891" s="279"/>
      <c r="BV891" s="279"/>
      <c r="BW891" s="279"/>
      <c r="BX891" s="279"/>
      <c r="BY891" s="279"/>
      <c r="BZ891" s="279"/>
      <c r="CA891" s="279"/>
      <c r="CB891" s="279"/>
      <c r="CC891" s="279"/>
      <c r="CD891" s="279"/>
      <c r="CE891" s="279"/>
      <c r="CF891" s="279"/>
      <c r="CG891" s="279"/>
      <c r="CH891" s="279"/>
      <c r="CI891" s="279"/>
      <c r="CJ891" s="279"/>
      <c r="CK891" s="279"/>
      <c r="CL891" s="279"/>
      <c r="CM891" s="279"/>
      <c r="CN891" s="279"/>
      <c r="CO891" s="279"/>
      <c r="CP891" s="279"/>
      <c r="CQ891" s="279"/>
      <c r="CR891" s="279"/>
      <c r="CS891" s="279"/>
      <c r="CT891" s="279"/>
      <c r="CU891" s="279"/>
      <c r="CV891" s="279"/>
      <c r="CW891" s="279"/>
      <c r="CX891" s="279"/>
      <c r="CY891" s="279"/>
      <c r="CZ891" s="279"/>
      <c r="DA891" s="279"/>
      <c r="DB891" s="279"/>
      <c r="DC891" s="279"/>
      <c r="DD891" s="279"/>
      <c r="DE891" s="279"/>
      <c r="DF891" s="279"/>
      <c r="DG891" s="279"/>
      <c r="DH891" s="279"/>
      <c r="DI891" s="279"/>
      <c r="DJ891" s="279"/>
      <c r="DK891" s="279"/>
      <c r="DL891" s="279"/>
      <c r="DM891" s="279"/>
      <c r="DN891" s="279"/>
      <c r="DO891" s="279"/>
      <c r="DP891" s="279"/>
      <c r="DQ891" s="279"/>
      <c r="DR891" s="279"/>
      <c r="DS891" s="279"/>
      <c r="DT891" s="279"/>
      <c r="DU891" s="279"/>
    </row>
    <row r="892" spans="40:125">
      <c r="AN892" s="203" t="str">
        <f t="shared" si="49"/>
        <v>EMA--</v>
      </c>
      <c r="AO892" s="279"/>
      <c r="AP892" s="279"/>
      <c r="AQ892" s="279"/>
      <c r="AR892" s="279"/>
      <c r="AS892" s="279"/>
      <c r="AT892" s="279"/>
      <c r="AU892" s="279"/>
      <c r="AV892" s="279"/>
      <c r="AW892" s="279"/>
      <c r="AX892" s="279"/>
      <c r="AY892" s="279"/>
      <c r="AZ892" s="279"/>
      <c r="BA892" s="279"/>
      <c r="BB892" s="279"/>
      <c r="BC892" s="279"/>
      <c r="BD892" s="279"/>
      <c r="BE892" s="279"/>
      <c r="BF892" s="279"/>
      <c r="BG892" s="279"/>
      <c r="BH892" s="279"/>
      <c r="BI892" s="279"/>
      <c r="BJ892" s="279"/>
      <c r="BK892" s="279"/>
      <c r="BL892" s="279"/>
      <c r="BM892" s="279"/>
      <c r="BN892" s="279"/>
      <c r="BO892" s="279"/>
      <c r="BP892" s="279"/>
      <c r="BQ892" s="279"/>
      <c r="BR892" s="279"/>
      <c r="BS892" s="279"/>
      <c r="BT892" s="279"/>
      <c r="BU892" s="279"/>
      <c r="BV892" s="279"/>
      <c r="BW892" s="279"/>
      <c r="BX892" s="279"/>
      <c r="BY892" s="279"/>
      <c r="BZ892" s="279"/>
      <c r="CA892" s="279"/>
      <c r="CB892" s="279"/>
      <c r="CC892" s="279"/>
      <c r="CD892" s="279"/>
      <c r="CE892" s="279"/>
      <c r="CF892" s="279"/>
      <c r="CG892" s="279"/>
      <c r="CH892" s="279"/>
      <c r="CI892" s="279"/>
      <c r="CJ892" s="279"/>
      <c r="CK892" s="279"/>
      <c r="CL892" s="279"/>
      <c r="CM892" s="279"/>
      <c r="CN892" s="279"/>
      <c r="CO892" s="279"/>
      <c r="CP892" s="279"/>
      <c r="CQ892" s="279"/>
      <c r="CR892" s="279"/>
      <c r="CS892" s="279"/>
      <c r="CT892" s="279"/>
      <c r="CU892" s="279"/>
      <c r="CV892" s="279"/>
      <c r="CW892" s="279"/>
      <c r="CX892" s="279"/>
      <c r="CY892" s="279"/>
      <c r="CZ892" s="279"/>
      <c r="DA892" s="279"/>
      <c r="DB892" s="279"/>
      <c r="DC892" s="279"/>
      <c r="DD892" s="279"/>
      <c r="DE892" s="279"/>
      <c r="DF892" s="279"/>
      <c r="DG892" s="279"/>
      <c r="DH892" s="279"/>
      <c r="DI892" s="279"/>
      <c r="DJ892" s="279"/>
      <c r="DK892" s="279"/>
      <c r="DL892" s="279"/>
      <c r="DM892" s="279"/>
      <c r="DN892" s="279"/>
      <c r="DO892" s="279"/>
      <c r="DP892" s="279"/>
      <c r="DQ892" s="279"/>
      <c r="DR892" s="279"/>
      <c r="DS892" s="279"/>
      <c r="DT892" s="279"/>
      <c r="DU892" s="279"/>
    </row>
    <row r="893" spans="40:125">
      <c r="AN893" s="203" t="str">
        <f t="shared" si="49"/>
        <v>EMA--</v>
      </c>
      <c r="AO893" s="279"/>
      <c r="AP893" s="279"/>
      <c r="AQ893" s="279"/>
      <c r="AR893" s="279"/>
      <c r="AS893" s="279"/>
      <c r="AT893" s="279"/>
      <c r="AU893" s="279"/>
      <c r="AV893" s="279"/>
      <c r="AW893" s="279"/>
      <c r="AX893" s="279"/>
      <c r="AY893" s="279"/>
      <c r="AZ893" s="279"/>
      <c r="BA893" s="279"/>
      <c r="BB893" s="279"/>
      <c r="BC893" s="279"/>
      <c r="BD893" s="279"/>
      <c r="BE893" s="279"/>
      <c r="BF893" s="279"/>
      <c r="BG893" s="279"/>
      <c r="BH893" s="279"/>
      <c r="BI893" s="279"/>
      <c r="BJ893" s="279"/>
      <c r="BK893" s="279"/>
      <c r="BL893" s="279"/>
      <c r="BM893" s="279"/>
      <c r="BN893" s="279"/>
      <c r="BO893" s="279"/>
      <c r="BP893" s="279"/>
      <c r="BQ893" s="279"/>
      <c r="BR893" s="279"/>
      <c r="BS893" s="279"/>
      <c r="BT893" s="279"/>
      <c r="BU893" s="279"/>
      <c r="BV893" s="279"/>
      <c r="BW893" s="279"/>
      <c r="BX893" s="279"/>
      <c r="BY893" s="279"/>
      <c r="BZ893" s="279"/>
      <c r="CA893" s="279"/>
      <c r="CB893" s="279"/>
      <c r="CC893" s="279"/>
      <c r="CD893" s="279"/>
      <c r="CE893" s="279"/>
      <c r="CF893" s="279"/>
      <c r="CG893" s="279"/>
      <c r="CH893" s="279"/>
      <c r="CI893" s="279"/>
      <c r="CJ893" s="279"/>
      <c r="CK893" s="279"/>
      <c r="CL893" s="279"/>
      <c r="CM893" s="279"/>
      <c r="CN893" s="279"/>
      <c r="CO893" s="279"/>
      <c r="CP893" s="279"/>
      <c r="CQ893" s="279"/>
      <c r="CR893" s="279"/>
      <c r="CS893" s="279"/>
      <c r="CT893" s="279"/>
      <c r="CU893" s="279"/>
      <c r="CV893" s="279"/>
      <c r="CW893" s="279"/>
      <c r="CX893" s="279"/>
      <c r="CY893" s="279"/>
      <c r="CZ893" s="279"/>
      <c r="DA893" s="279"/>
      <c r="DB893" s="279"/>
      <c r="DC893" s="279"/>
      <c r="DD893" s="279"/>
      <c r="DE893" s="279"/>
      <c r="DF893" s="279"/>
      <c r="DG893" s="279"/>
      <c r="DH893" s="279"/>
      <c r="DI893" s="279"/>
      <c r="DJ893" s="279"/>
      <c r="DK893" s="279"/>
      <c r="DL893" s="279"/>
      <c r="DM893" s="279"/>
      <c r="DN893" s="279"/>
      <c r="DO893" s="279"/>
      <c r="DP893" s="279"/>
      <c r="DQ893" s="279"/>
      <c r="DR893" s="279"/>
      <c r="DS893" s="279"/>
      <c r="DT893" s="279"/>
      <c r="DU893" s="279"/>
    </row>
    <row r="894" spans="40:125">
      <c r="AN894" s="203" t="str">
        <f t="shared" si="49"/>
        <v>EMA--</v>
      </c>
      <c r="AO894" s="279"/>
      <c r="AP894" s="279"/>
      <c r="AQ894" s="279"/>
      <c r="AR894" s="279"/>
      <c r="AS894" s="279"/>
      <c r="AT894" s="279"/>
      <c r="AU894" s="279"/>
      <c r="AV894" s="279"/>
      <c r="AW894" s="279"/>
      <c r="AX894" s="279"/>
      <c r="AY894" s="279"/>
      <c r="AZ894" s="279"/>
      <c r="BA894" s="279"/>
      <c r="BB894" s="279"/>
      <c r="BC894" s="279"/>
      <c r="BD894" s="279"/>
      <c r="BE894" s="279"/>
      <c r="BF894" s="279"/>
      <c r="BG894" s="279"/>
      <c r="BH894" s="279"/>
      <c r="BI894" s="279"/>
      <c r="BJ894" s="279"/>
      <c r="BK894" s="279"/>
      <c r="BL894" s="279"/>
      <c r="BM894" s="279"/>
      <c r="BN894" s="279"/>
      <c r="BO894" s="279"/>
      <c r="BP894" s="279"/>
      <c r="BQ894" s="279"/>
      <c r="BR894" s="279"/>
      <c r="BS894" s="279"/>
      <c r="BT894" s="279"/>
      <c r="BU894" s="279"/>
      <c r="BV894" s="279"/>
      <c r="BW894" s="279"/>
      <c r="BX894" s="279"/>
      <c r="BY894" s="279"/>
      <c r="BZ894" s="279"/>
      <c r="CA894" s="279"/>
      <c r="CB894" s="279"/>
      <c r="CC894" s="279"/>
      <c r="CD894" s="279"/>
      <c r="CE894" s="279"/>
      <c r="CF894" s="279"/>
      <c r="CG894" s="279"/>
      <c r="CH894" s="279"/>
      <c r="CI894" s="279"/>
      <c r="CJ894" s="279"/>
      <c r="CK894" s="279"/>
      <c r="CL894" s="279"/>
      <c r="CM894" s="279"/>
      <c r="CN894" s="279"/>
      <c r="CO894" s="279"/>
      <c r="CP894" s="279"/>
      <c r="CQ894" s="279"/>
      <c r="CR894" s="279"/>
      <c r="CS894" s="279"/>
      <c r="CT894" s="279"/>
      <c r="CU894" s="279"/>
      <c r="CV894" s="279"/>
      <c r="CW894" s="279"/>
      <c r="CX894" s="279"/>
      <c r="CY894" s="279"/>
      <c r="CZ894" s="279"/>
      <c r="DA894" s="279"/>
      <c r="DB894" s="279"/>
      <c r="DC894" s="279"/>
      <c r="DD894" s="279"/>
      <c r="DE894" s="279"/>
      <c r="DF894" s="279"/>
      <c r="DG894" s="279"/>
      <c r="DH894" s="279"/>
      <c r="DI894" s="279"/>
      <c r="DJ894" s="279"/>
      <c r="DK894" s="279"/>
      <c r="DL894" s="279"/>
      <c r="DM894" s="279"/>
      <c r="DN894" s="279"/>
      <c r="DO894" s="279"/>
      <c r="DP894" s="279"/>
      <c r="DQ894" s="279"/>
      <c r="DR894" s="279"/>
      <c r="DS894" s="279"/>
      <c r="DT894" s="279"/>
      <c r="DU894" s="279"/>
    </row>
    <row r="895" spans="40:125">
      <c r="AN895" s="203" t="str">
        <f t="shared" si="49"/>
        <v>EMA--</v>
      </c>
      <c r="AO895" s="279"/>
      <c r="AP895" s="279"/>
      <c r="AQ895" s="279"/>
      <c r="AR895" s="279"/>
      <c r="AS895" s="279"/>
      <c r="AT895" s="279"/>
      <c r="AU895" s="279"/>
      <c r="AV895" s="279"/>
      <c r="AW895" s="279"/>
      <c r="AX895" s="279"/>
      <c r="AY895" s="279"/>
      <c r="AZ895" s="279"/>
      <c r="BA895" s="279"/>
      <c r="BB895" s="279"/>
      <c r="BC895" s="279"/>
      <c r="BD895" s="279"/>
      <c r="BE895" s="279"/>
      <c r="BF895" s="279"/>
      <c r="BG895" s="279"/>
      <c r="BH895" s="279"/>
      <c r="BI895" s="279"/>
      <c r="BJ895" s="279"/>
      <c r="BK895" s="279"/>
      <c r="BL895" s="279"/>
      <c r="BM895" s="279"/>
      <c r="BN895" s="279"/>
      <c r="BO895" s="279"/>
      <c r="BP895" s="279"/>
      <c r="BQ895" s="279"/>
      <c r="BR895" s="279"/>
      <c r="BS895" s="279"/>
      <c r="BT895" s="279"/>
      <c r="BU895" s="279"/>
      <c r="BV895" s="279"/>
      <c r="BW895" s="279"/>
      <c r="BX895" s="279"/>
      <c r="BY895" s="279"/>
      <c r="BZ895" s="279"/>
      <c r="CA895" s="279"/>
      <c r="CB895" s="279"/>
      <c r="CC895" s="279"/>
      <c r="CD895" s="279"/>
      <c r="CE895" s="279"/>
      <c r="CF895" s="279"/>
      <c r="CG895" s="279"/>
      <c r="CH895" s="279"/>
      <c r="CI895" s="279"/>
      <c r="CJ895" s="279"/>
      <c r="CK895" s="279"/>
      <c r="CL895" s="279"/>
      <c r="CM895" s="279"/>
      <c r="CN895" s="279"/>
      <c r="CO895" s="279"/>
      <c r="CP895" s="279"/>
      <c r="CQ895" s="279"/>
      <c r="CR895" s="279"/>
      <c r="CS895" s="279"/>
      <c r="CT895" s="279"/>
      <c r="CU895" s="279"/>
      <c r="CV895" s="279"/>
      <c r="CW895" s="279"/>
      <c r="CX895" s="279"/>
      <c r="CY895" s="279"/>
      <c r="CZ895" s="279"/>
      <c r="DA895" s="279"/>
      <c r="DB895" s="279"/>
      <c r="DC895" s="279"/>
      <c r="DD895" s="279"/>
      <c r="DE895" s="279"/>
      <c r="DF895" s="279"/>
      <c r="DG895" s="279"/>
      <c r="DH895" s="279"/>
      <c r="DI895" s="279"/>
      <c r="DJ895" s="279"/>
      <c r="DK895" s="279"/>
      <c r="DL895" s="279"/>
      <c r="DM895" s="279"/>
      <c r="DN895" s="279"/>
      <c r="DO895" s="279"/>
      <c r="DP895" s="279"/>
      <c r="DQ895" s="279"/>
      <c r="DR895" s="279"/>
      <c r="DS895" s="279"/>
      <c r="DT895" s="279"/>
      <c r="DU895" s="279"/>
    </row>
    <row r="896" spans="40:125">
      <c r="AN896" s="203" t="str">
        <f t="shared" si="49"/>
        <v>EMA--</v>
      </c>
      <c r="AO896" s="279"/>
      <c r="AP896" s="279"/>
      <c r="AQ896" s="279"/>
      <c r="AR896" s="279"/>
      <c r="AS896" s="279"/>
      <c r="AT896" s="279"/>
      <c r="AU896" s="279"/>
      <c r="AV896" s="279"/>
      <c r="AW896" s="279"/>
      <c r="AX896" s="279"/>
      <c r="AY896" s="279"/>
      <c r="AZ896" s="279"/>
      <c r="BA896" s="279"/>
      <c r="BB896" s="279"/>
      <c r="BC896" s="279"/>
      <c r="BD896" s="279"/>
      <c r="BE896" s="279"/>
      <c r="BF896" s="279"/>
      <c r="BG896" s="279"/>
      <c r="BH896" s="279"/>
      <c r="BI896" s="279"/>
      <c r="BJ896" s="279"/>
      <c r="BK896" s="279"/>
      <c r="BL896" s="279"/>
      <c r="BM896" s="279"/>
      <c r="BN896" s="279"/>
      <c r="BO896" s="279"/>
      <c r="BP896" s="279"/>
      <c r="BQ896" s="279"/>
      <c r="BR896" s="279"/>
      <c r="BS896" s="279"/>
      <c r="BT896" s="279"/>
      <c r="BU896" s="279"/>
      <c r="BV896" s="279"/>
      <c r="BW896" s="279"/>
      <c r="BX896" s="279"/>
      <c r="BY896" s="279"/>
      <c r="BZ896" s="279"/>
      <c r="CA896" s="279"/>
      <c r="CB896" s="279"/>
      <c r="CC896" s="279"/>
      <c r="CD896" s="279"/>
      <c r="CE896" s="279"/>
      <c r="CF896" s="279"/>
      <c r="CG896" s="279"/>
      <c r="CH896" s="279"/>
      <c r="CI896" s="279"/>
      <c r="CJ896" s="279"/>
      <c r="CK896" s="279"/>
      <c r="CL896" s="279"/>
      <c r="CM896" s="279"/>
      <c r="CN896" s="279"/>
      <c r="CO896" s="279"/>
      <c r="CP896" s="279"/>
      <c r="CQ896" s="279"/>
      <c r="CR896" s="279"/>
      <c r="CS896" s="279"/>
      <c r="CT896" s="279"/>
      <c r="CU896" s="279"/>
      <c r="CV896" s="279"/>
      <c r="CW896" s="279"/>
      <c r="CX896" s="279"/>
      <c r="CY896" s="279"/>
      <c r="CZ896" s="279"/>
      <c r="DA896" s="279"/>
      <c r="DB896" s="279"/>
      <c r="DC896" s="279"/>
      <c r="DD896" s="279"/>
      <c r="DE896" s="279"/>
      <c r="DF896" s="279"/>
      <c r="DG896" s="279"/>
      <c r="DH896" s="279"/>
      <c r="DI896" s="279"/>
      <c r="DJ896" s="279"/>
      <c r="DK896" s="279"/>
      <c r="DL896" s="279"/>
      <c r="DM896" s="279"/>
      <c r="DN896" s="279"/>
      <c r="DO896" s="279"/>
      <c r="DP896" s="279"/>
      <c r="DQ896" s="279"/>
      <c r="DR896" s="279"/>
      <c r="DS896" s="279"/>
      <c r="DT896" s="279"/>
      <c r="DU896" s="279"/>
    </row>
    <row r="897" spans="40:125">
      <c r="AN897" s="203" t="str">
        <f t="shared" si="49"/>
        <v>EMA--</v>
      </c>
      <c r="AO897" s="279"/>
      <c r="AP897" s="279"/>
      <c r="AQ897" s="279"/>
      <c r="AR897" s="279"/>
      <c r="AS897" s="279"/>
      <c r="AT897" s="279"/>
      <c r="AU897" s="279"/>
      <c r="AV897" s="279"/>
      <c r="AW897" s="279"/>
      <c r="AX897" s="279"/>
      <c r="AY897" s="279"/>
      <c r="AZ897" s="279"/>
      <c r="BA897" s="279"/>
      <c r="BB897" s="279"/>
      <c r="BC897" s="279"/>
      <c r="BD897" s="279"/>
      <c r="BE897" s="279"/>
      <c r="BF897" s="279"/>
      <c r="BG897" s="279"/>
      <c r="BH897" s="279"/>
      <c r="BI897" s="279"/>
      <c r="BJ897" s="279"/>
      <c r="BK897" s="279"/>
      <c r="BL897" s="279"/>
      <c r="BM897" s="279"/>
      <c r="BN897" s="279"/>
      <c r="BO897" s="279"/>
      <c r="BP897" s="279"/>
      <c r="BQ897" s="279"/>
      <c r="BR897" s="279"/>
      <c r="BS897" s="279"/>
      <c r="BT897" s="279"/>
      <c r="BU897" s="279"/>
      <c r="BV897" s="279"/>
      <c r="BW897" s="279"/>
      <c r="BX897" s="279"/>
      <c r="BY897" s="279"/>
      <c r="BZ897" s="279"/>
      <c r="CA897" s="279"/>
      <c r="CB897" s="279"/>
      <c r="CC897" s="279"/>
      <c r="CD897" s="279"/>
      <c r="CE897" s="279"/>
      <c r="CF897" s="279"/>
      <c r="CG897" s="279"/>
      <c r="CH897" s="279"/>
      <c r="CI897" s="279"/>
      <c r="CJ897" s="279"/>
      <c r="CK897" s="279"/>
      <c r="CL897" s="279"/>
      <c r="CM897" s="279"/>
      <c r="CN897" s="279"/>
      <c r="CO897" s="279"/>
      <c r="CP897" s="279"/>
      <c r="CQ897" s="279"/>
      <c r="CR897" s="279"/>
      <c r="CS897" s="279"/>
      <c r="CT897" s="279"/>
      <c r="CU897" s="279"/>
      <c r="CV897" s="279"/>
      <c r="CW897" s="279"/>
      <c r="CX897" s="279"/>
      <c r="CY897" s="279"/>
      <c r="CZ897" s="279"/>
      <c r="DA897" s="279"/>
      <c r="DB897" s="279"/>
      <c r="DC897" s="279"/>
      <c r="DD897" s="279"/>
      <c r="DE897" s="279"/>
      <c r="DF897" s="279"/>
      <c r="DG897" s="279"/>
      <c r="DH897" s="279"/>
      <c r="DI897" s="279"/>
      <c r="DJ897" s="279"/>
      <c r="DK897" s="279"/>
      <c r="DL897" s="279"/>
      <c r="DM897" s="279"/>
      <c r="DN897" s="279"/>
      <c r="DO897" s="279"/>
      <c r="DP897" s="279"/>
      <c r="DQ897" s="279"/>
      <c r="DR897" s="279"/>
      <c r="DS897" s="279"/>
      <c r="DT897" s="279"/>
      <c r="DU897" s="279"/>
    </row>
    <row r="898" spans="40:125">
      <c r="AN898" s="203" t="str">
        <f t="shared" si="49"/>
        <v>EMA--</v>
      </c>
      <c r="AO898" s="279"/>
      <c r="AP898" s="279"/>
      <c r="AQ898" s="279"/>
      <c r="AR898" s="279"/>
      <c r="AS898" s="279"/>
      <c r="AT898" s="279"/>
      <c r="AU898" s="279"/>
      <c r="AV898" s="279"/>
      <c r="AW898" s="279"/>
      <c r="AX898" s="279"/>
      <c r="AY898" s="279"/>
      <c r="AZ898" s="279"/>
      <c r="BA898" s="279"/>
      <c r="BB898" s="279"/>
      <c r="BC898" s="279"/>
      <c r="BD898" s="279"/>
      <c r="BE898" s="279"/>
      <c r="BF898" s="279"/>
      <c r="BG898" s="279"/>
      <c r="BH898" s="279"/>
      <c r="BI898" s="279"/>
      <c r="BJ898" s="279"/>
      <c r="BK898" s="279"/>
      <c r="BL898" s="279"/>
      <c r="BM898" s="279"/>
      <c r="BN898" s="279"/>
      <c r="BO898" s="279"/>
      <c r="BP898" s="279"/>
      <c r="BQ898" s="279"/>
      <c r="BR898" s="279"/>
      <c r="BS898" s="279"/>
      <c r="BT898" s="279"/>
      <c r="BU898" s="279"/>
      <c r="BV898" s="279"/>
      <c r="BW898" s="279"/>
      <c r="BX898" s="279"/>
      <c r="BY898" s="279"/>
      <c r="BZ898" s="279"/>
      <c r="CA898" s="279"/>
      <c r="CB898" s="279"/>
      <c r="CC898" s="279"/>
      <c r="CD898" s="279"/>
      <c r="CE898" s="279"/>
      <c r="CF898" s="279"/>
      <c r="CG898" s="279"/>
      <c r="CH898" s="279"/>
      <c r="CI898" s="279"/>
      <c r="CJ898" s="279"/>
      <c r="CK898" s="279"/>
      <c r="CL898" s="279"/>
      <c r="CM898" s="279"/>
      <c r="CN898" s="279"/>
      <c r="CO898" s="279"/>
      <c r="CP898" s="279"/>
      <c r="CQ898" s="279"/>
      <c r="CR898" s="279"/>
      <c r="CS898" s="279"/>
      <c r="CT898" s="279"/>
      <c r="CU898" s="279"/>
      <c r="CV898" s="279"/>
      <c r="CW898" s="279"/>
      <c r="CX898" s="279"/>
      <c r="CY898" s="279"/>
      <c r="CZ898" s="279"/>
      <c r="DA898" s="279"/>
      <c r="DB898" s="279"/>
      <c r="DC898" s="279"/>
      <c r="DD898" s="279"/>
      <c r="DE898" s="279"/>
      <c r="DF898" s="279"/>
      <c r="DG898" s="279"/>
      <c r="DH898" s="279"/>
      <c r="DI898" s="279"/>
      <c r="DJ898" s="279"/>
      <c r="DK898" s="279"/>
      <c r="DL898" s="279"/>
      <c r="DM898" s="279"/>
      <c r="DN898" s="279"/>
      <c r="DO898" s="279"/>
      <c r="DP898" s="279"/>
      <c r="DQ898" s="279"/>
      <c r="DR898" s="279"/>
      <c r="DS898" s="279"/>
      <c r="DT898" s="279"/>
      <c r="DU898" s="279"/>
    </row>
    <row r="899" spans="40:125">
      <c r="AN899" s="203" t="str">
        <f t="shared" si="49"/>
        <v>EMA--</v>
      </c>
      <c r="AO899" s="279"/>
      <c r="AP899" s="279"/>
      <c r="AQ899" s="279"/>
      <c r="AR899" s="279"/>
      <c r="AS899" s="279"/>
      <c r="AT899" s="279"/>
      <c r="AU899" s="279"/>
      <c r="AV899" s="279"/>
      <c r="AW899" s="279"/>
      <c r="AX899" s="279"/>
      <c r="AY899" s="279"/>
      <c r="AZ899" s="279"/>
      <c r="BA899" s="279"/>
      <c r="BB899" s="279"/>
      <c r="BC899" s="279"/>
      <c r="BD899" s="279"/>
      <c r="BE899" s="279"/>
      <c r="BF899" s="279"/>
      <c r="BG899" s="279"/>
      <c r="BH899" s="279"/>
      <c r="BI899" s="279"/>
      <c r="BJ899" s="279"/>
      <c r="BK899" s="279"/>
      <c r="BL899" s="279"/>
      <c r="BM899" s="279"/>
      <c r="BN899" s="279"/>
      <c r="BO899" s="279"/>
      <c r="BP899" s="279"/>
      <c r="BQ899" s="279"/>
      <c r="BR899" s="279"/>
      <c r="BS899" s="279"/>
      <c r="BT899" s="279"/>
      <c r="BU899" s="279"/>
      <c r="BV899" s="279"/>
      <c r="BW899" s="279"/>
      <c r="BX899" s="279"/>
      <c r="BY899" s="279"/>
      <c r="BZ899" s="279"/>
      <c r="CA899" s="279"/>
      <c r="CB899" s="279"/>
      <c r="CC899" s="279"/>
      <c r="CD899" s="279"/>
      <c r="CE899" s="279"/>
      <c r="CF899" s="279"/>
      <c r="CG899" s="279"/>
      <c r="CH899" s="279"/>
      <c r="CI899" s="279"/>
      <c r="CJ899" s="279"/>
      <c r="CK899" s="279"/>
      <c r="CL899" s="279"/>
      <c r="CM899" s="279"/>
      <c r="CN899" s="279"/>
      <c r="CO899" s="279"/>
      <c r="CP899" s="279"/>
      <c r="CQ899" s="279"/>
      <c r="CR899" s="279"/>
      <c r="CS899" s="279"/>
      <c r="CT899" s="279"/>
      <c r="CU899" s="279"/>
      <c r="CV899" s="279"/>
      <c r="CW899" s="279"/>
      <c r="CX899" s="279"/>
      <c r="CY899" s="279"/>
      <c r="CZ899" s="279"/>
      <c r="DA899" s="279"/>
      <c r="DB899" s="279"/>
      <c r="DC899" s="279"/>
      <c r="DD899" s="279"/>
      <c r="DE899" s="279"/>
      <c r="DF899" s="279"/>
      <c r="DG899" s="279"/>
      <c r="DH899" s="279"/>
      <c r="DI899" s="279"/>
      <c r="DJ899" s="279"/>
      <c r="DK899" s="279"/>
      <c r="DL899" s="279"/>
      <c r="DM899" s="279"/>
      <c r="DN899" s="279"/>
      <c r="DO899" s="279"/>
      <c r="DP899" s="279"/>
      <c r="DQ899" s="279"/>
      <c r="DR899" s="279"/>
      <c r="DS899" s="279"/>
      <c r="DT899" s="279"/>
      <c r="DU899" s="279"/>
    </row>
    <row r="900" spans="40:125">
      <c r="AN900" s="203" t="str">
        <f t="shared" si="49"/>
        <v>EMA--</v>
      </c>
      <c r="AO900" s="279"/>
      <c r="AP900" s="279"/>
      <c r="AQ900" s="279"/>
      <c r="AR900" s="279"/>
      <c r="AS900" s="279"/>
      <c r="AT900" s="279"/>
      <c r="AU900" s="279"/>
      <c r="AV900" s="279"/>
      <c r="AW900" s="279"/>
      <c r="AX900" s="279"/>
      <c r="AY900" s="279"/>
      <c r="AZ900" s="279"/>
      <c r="BA900" s="279"/>
      <c r="BB900" s="279"/>
      <c r="BC900" s="279"/>
      <c r="BD900" s="279"/>
      <c r="BE900" s="279"/>
      <c r="BF900" s="279"/>
      <c r="BG900" s="279"/>
      <c r="BH900" s="279"/>
      <c r="BI900" s="279"/>
      <c r="BJ900" s="279"/>
      <c r="BK900" s="279"/>
      <c r="BL900" s="279"/>
      <c r="BM900" s="279"/>
      <c r="BN900" s="279"/>
      <c r="BO900" s="279"/>
      <c r="BP900" s="279"/>
      <c r="BQ900" s="279"/>
      <c r="BR900" s="279"/>
      <c r="BS900" s="279"/>
      <c r="BT900" s="279"/>
      <c r="BU900" s="279"/>
      <c r="BV900" s="279"/>
      <c r="BW900" s="279"/>
      <c r="BX900" s="279"/>
      <c r="BY900" s="279"/>
      <c r="BZ900" s="279"/>
      <c r="CA900" s="279"/>
      <c r="CB900" s="279"/>
      <c r="CC900" s="279"/>
      <c r="CD900" s="279"/>
      <c r="CE900" s="279"/>
      <c r="CF900" s="279"/>
      <c r="CG900" s="279"/>
      <c r="CH900" s="279"/>
      <c r="CI900" s="279"/>
      <c r="CJ900" s="279"/>
      <c r="CK900" s="279"/>
      <c r="CL900" s="279"/>
      <c r="CM900" s="279"/>
      <c r="CN900" s="279"/>
      <c r="CO900" s="279"/>
      <c r="CP900" s="279"/>
      <c r="CQ900" s="279"/>
      <c r="CR900" s="279"/>
      <c r="CS900" s="279"/>
      <c r="CT900" s="279"/>
      <c r="CU900" s="279"/>
      <c r="CV900" s="279"/>
      <c r="CW900" s="279"/>
      <c r="CX900" s="279"/>
      <c r="CY900" s="279"/>
      <c r="CZ900" s="279"/>
      <c r="DA900" s="279"/>
      <c r="DB900" s="279"/>
      <c r="DC900" s="279"/>
      <c r="DD900" s="279"/>
      <c r="DE900" s="279"/>
      <c r="DF900" s="279"/>
      <c r="DG900" s="279"/>
      <c r="DH900" s="279"/>
      <c r="DI900" s="279"/>
      <c r="DJ900" s="279"/>
      <c r="DK900" s="279"/>
      <c r="DL900" s="279"/>
      <c r="DM900" s="279"/>
      <c r="DN900" s="279"/>
      <c r="DO900" s="279"/>
      <c r="DP900" s="279"/>
      <c r="DQ900" s="279"/>
      <c r="DR900" s="279"/>
      <c r="DS900" s="279"/>
      <c r="DT900" s="279"/>
      <c r="DU900" s="279"/>
    </row>
    <row r="901" spans="40:125">
      <c r="AN901" s="203" t="str">
        <f t="shared" si="49"/>
        <v>EMA--</v>
      </c>
      <c r="AO901" s="279"/>
      <c r="AP901" s="279"/>
      <c r="AQ901" s="279"/>
      <c r="AR901" s="279"/>
      <c r="AS901" s="279"/>
      <c r="AT901" s="279"/>
      <c r="AU901" s="279"/>
      <c r="AV901" s="279"/>
      <c r="AW901" s="279"/>
      <c r="AX901" s="279"/>
      <c r="AY901" s="279"/>
      <c r="AZ901" s="279"/>
      <c r="BA901" s="279"/>
      <c r="BB901" s="279"/>
      <c r="BC901" s="279"/>
      <c r="BD901" s="279"/>
      <c r="BE901" s="279"/>
      <c r="BF901" s="279"/>
      <c r="BG901" s="279"/>
      <c r="BH901" s="279"/>
      <c r="BI901" s="279"/>
      <c r="BJ901" s="279"/>
      <c r="BK901" s="279"/>
      <c r="BL901" s="279"/>
      <c r="BM901" s="279"/>
      <c r="BN901" s="279"/>
      <c r="BO901" s="279"/>
      <c r="BP901" s="279"/>
      <c r="BQ901" s="279"/>
      <c r="BR901" s="279"/>
      <c r="BS901" s="279"/>
      <c r="BT901" s="279"/>
      <c r="BU901" s="279"/>
      <c r="BV901" s="279"/>
      <c r="BW901" s="279"/>
      <c r="BX901" s="279"/>
      <c r="BY901" s="279"/>
      <c r="BZ901" s="279"/>
      <c r="CA901" s="279"/>
      <c r="CB901" s="279"/>
      <c r="CC901" s="279"/>
      <c r="CD901" s="279"/>
      <c r="CE901" s="279"/>
      <c r="CF901" s="279"/>
      <c r="CG901" s="279"/>
      <c r="CH901" s="279"/>
      <c r="CI901" s="279"/>
      <c r="CJ901" s="279"/>
      <c r="CK901" s="279"/>
      <c r="CL901" s="279"/>
      <c r="CM901" s="279"/>
      <c r="CN901" s="279"/>
      <c r="CO901" s="279"/>
      <c r="CP901" s="279"/>
      <c r="CQ901" s="279"/>
      <c r="CR901" s="279"/>
      <c r="CS901" s="279"/>
      <c r="CT901" s="279"/>
      <c r="CU901" s="279"/>
      <c r="CV901" s="279"/>
      <c r="CW901" s="279"/>
      <c r="CX901" s="279"/>
      <c r="CY901" s="279"/>
      <c r="CZ901" s="279"/>
      <c r="DA901" s="279"/>
      <c r="DB901" s="279"/>
      <c r="DC901" s="279"/>
      <c r="DD901" s="279"/>
      <c r="DE901" s="279"/>
      <c r="DF901" s="279"/>
      <c r="DG901" s="279"/>
      <c r="DH901" s="279"/>
      <c r="DI901" s="279"/>
      <c r="DJ901" s="279"/>
      <c r="DK901" s="279"/>
      <c r="DL901" s="279"/>
      <c r="DM901" s="279"/>
      <c r="DN901" s="279"/>
      <c r="DO901" s="279"/>
      <c r="DP901" s="279"/>
      <c r="DQ901" s="279"/>
      <c r="DR901" s="279"/>
      <c r="DS901" s="279"/>
      <c r="DT901" s="279"/>
      <c r="DU901" s="279"/>
    </row>
    <row r="902" spans="40:125">
      <c r="AN902" s="203" t="str">
        <f t="shared" si="49"/>
        <v>EMA--</v>
      </c>
      <c r="AO902" s="279"/>
      <c r="AP902" s="279"/>
      <c r="AQ902" s="279"/>
      <c r="AR902" s="279"/>
      <c r="AS902" s="279"/>
      <c r="AT902" s="279"/>
      <c r="AU902" s="279"/>
      <c r="AV902" s="279"/>
      <c r="AW902" s="279"/>
      <c r="AX902" s="279"/>
      <c r="AY902" s="279"/>
      <c r="AZ902" s="279"/>
      <c r="BA902" s="279"/>
      <c r="BB902" s="279"/>
      <c r="BC902" s="279"/>
      <c r="BD902" s="279"/>
      <c r="BE902" s="279"/>
      <c r="BF902" s="279"/>
      <c r="BG902" s="279"/>
      <c r="BH902" s="279"/>
      <c r="BI902" s="279"/>
      <c r="BJ902" s="279"/>
      <c r="BK902" s="279"/>
      <c r="BL902" s="279"/>
      <c r="BM902" s="279"/>
      <c r="BN902" s="279"/>
      <c r="BO902" s="279"/>
      <c r="BP902" s="279"/>
      <c r="BQ902" s="279"/>
      <c r="BR902" s="279"/>
      <c r="BS902" s="279"/>
      <c r="BT902" s="279"/>
      <c r="BU902" s="279"/>
      <c r="BV902" s="279"/>
      <c r="BW902" s="279"/>
      <c r="BX902" s="279"/>
      <c r="BY902" s="279"/>
      <c r="BZ902" s="279"/>
      <c r="CA902" s="279"/>
      <c r="CB902" s="279"/>
      <c r="CC902" s="279"/>
      <c r="CD902" s="279"/>
      <c r="CE902" s="279"/>
      <c r="CF902" s="279"/>
      <c r="CG902" s="279"/>
      <c r="CH902" s="279"/>
      <c r="CI902" s="279"/>
      <c r="CJ902" s="279"/>
      <c r="CK902" s="279"/>
      <c r="CL902" s="279"/>
      <c r="CM902" s="279"/>
      <c r="CN902" s="279"/>
      <c r="CO902" s="279"/>
      <c r="CP902" s="279"/>
      <c r="CQ902" s="279"/>
      <c r="CR902" s="279"/>
      <c r="CS902" s="279"/>
      <c r="CT902" s="279"/>
      <c r="CU902" s="279"/>
      <c r="CV902" s="279"/>
      <c r="CW902" s="279"/>
      <c r="CX902" s="279"/>
      <c r="CY902" s="279"/>
      <c r="CZ902" s="279"/>
      <c r="DA902" s="279"/>
      <c r="DB902" s="279"/>
      <c r="DC902" s="279"/>
      <c r="DD902" s="279"/>
      <c r="DE902" s="279"/>
      <c r="DF902" s="279"/>
      <c r="DG902" s="279"/>
      <c r="DH902" s="279"/>
      <c r="DI902" s="279"/>
      <c r="DJ902" s="279"/>
      <c r="DK902" s="279"/>
      <c r="DL902" s="279"/>
      <c r="DM902" s="279"/>
      <c r="DN902" s="279"/>
      <c r="DO902" s="279"/>
      <c r="DP902" s="279"/>
      <c r="DQ902" s="279"/>
      <c r="DR902" s="279"/>
      <c r="DS902" s="279"/>
      <c r="DT902" s="279"/>
      <c r="DU902" s="279"/>
    </row>
    <row r="903" spans="40:125">
      <c r="AN903" s="203" t="str">
        <f t="shared" si="49"/>
        <v>EMA--</v>
      </c>
      <c r="AO903" s="279"/>
      <c r="AP903" s="279"/>
      <c r="AQ903" s="279"/>
      <c r="AR903" s="279"/>
      <c r="AS903" s="279"/>
      <c r="AT903" s="279"/>
      <c r="AU903" s="279"/>
      <c r="AV903" s="279"/>
      <c r="AW903" s="279"/>
      <c r="AX903" s="279"/>
      <c r="AY903" s="279"/>
      <c r="AZ903" s="279"/>
      <c r="BA903" s="279"/>
      <c r="BB903" s="279"/>
      <c r="BC903" s="279"/>
      <c r="BD903" s="279"/>
      <c r="BE903" s="279"/>
      <c r="BF903" s="279"/>
      <c r="BG903" s="279"/>
      <c r="BH903" s="279"/>
      <c r="BI903" s="279"/>
      <c r="BJ903" s="279"/>
      <c r="BK903" s="279"/>
      <c r="BL903" s="279"/>
      <c r="BM903" s="279"/>
      <c r="BN903" s="279"/>
      <c r="BO903" s="279"/>
      <c r="BP903" s="279"/>
      <c r="BQ903" s="279"/>
      <c r="BR903" s="279"/>
      <c r="BS903" s="279"/>
      <c r="BT903" s="279"/>
      <c r="BU903" s="279"/>
      <c r="BV903" s="279"/>
      <c r="BW903" s="279"/>
      <c r="BX903" s="279"/>
      <c r="BY903" s="279"/>
      <c r="BZ903" s="279"/>
      <c r="CA903" s="279"/>
      <c r="CB903" s="279"/>
      <c r="CC903" s="279"/>
      <c r="CD903" s="279"/>
      <c r="CE903" s="279"/>
      <c r="CF903" s="279"/>
      <c r="CG903" s="279"/>
      <c r="CH903" s="279"/>
      <c r="CI903" s="279"/>
      <c r="CJ903" s="279"/>
      <c r="CK903" s="279"/>
      <c r="CL903" s="279"/>
      <c r="CM903" s="279"/>
      <c r="CN903" s="279"/>
      <c r="CO903" s="279"/>
      <c r="CP903" s="279"/>
      <c r="CQ903" s="279"/>
      <c r="CR903" s="279"/>
      <c r="CS903" s="279"/>
      <c r="CT903" s="279"/>
      <c r="CU903" s="279"/>
      <c r="CV903" s="279"/>
      <c r="CW903" s="279"/>
      <c r="CX903" s="279"/>
      <c r="CY903" s="279"/>
      <c r="CZ903" s="279"/>
      <c r="DA903" s="279"/>
      <c r="DB903" s="279"/>
      <c r="DC903" s="279"/>
      <c r="DD903" s="279"/>
      <c r="DE903" s="279"/>
      <c r="DF903" s="279"/>
      <c r="DG903" s="279"/>
      <c r="DH903" s="279"/>
      <c r="DI903" s="279"/>
      <c r="DJ903" s="279"/>
      <c r="DK903" s="279"/>
      <c r="DL903" s="279"/>
      <c r="DM903" s="279"/>
      <c r="DN903" s="279"/>
      <c r="DO903" s="279"/>
      <c r="DP903" s="279"/>
      <c r="DQ903" s="279"/>
      <c r="DR903" s="279"/>
      <c r="DS903" s="279"/>
      <c r="DT903" s="279"/>
      <c r="DU903" s="279"/>
    </row>
    <row r="904" spans="40:125">
      <c r="AN904" s="203" t="str">
        <f t="shared" si="49"/>
        <v>EMA--</v>
      </c>
      <c r="AO904" s="279"/>
      <c r="AP904" s="279"/>
      <c r="AQ904" s="279"/>
      <c r="AR904" s="279"/>
      <c r="AS904" s="279"/>
      <c r="AT904" s="279"/>
      <c r="AU904" s="279"/>
      <c r="AV904" s="279"/>
      <c r="AW904" s="279"/>
      <c r="AX904" s="279"/>
      <c r="AY904" s="279"/>
      <c r="AZ904" s="279"/>
      <c r="BA904" s="279"/>
      <c r="BB904" s="279"/>
      <c r="BC904" s="279"/>
      <c r="BD904" s="279"/>
      <c r="BE904" s="279"/>
      <c r="BF904" s="279"/>
      <c r="BG904" s="279"/>
      <c r="BH904" s="279"/>
      <c r="BI904" s="279"/>
      <c r="BJ904" s="279"/>
      <c r="BK904" s="279"/>
      <c r="BL904" s="279"/>
      <c r="BM904" s="279"/>
      <c r="BN904" s="279"/>
      <c r="BO904" s="279"/>
      <c r="BP904" s="279"/>
      <c r="BQ904" s="279"/>
      <c r="BR904" s="279"/>
      <c r="BS904" s="279"/>
      <c r="BT904" s="279"/>
      <c r="BU904" s="279"/>
      <c r="BV904" s="279"/>
      <c r="BW904" s="279"/>
      <c r="BX904" s="279"/>
      <c r="BY904" s="279"/>
      <c r="BZ904" s="279"/>
      <c r="CA904" s="279"/>
      <c r="CB904" s="279"/>
      <c r="CC904" s="279"/>
      <c r="CD904" s="279"/>
      <c r="CE904" s="279"/>
      <c r="CF904" s="279"/>
      <c r="CG904" s="279"/>
      <c r="CH904" s="279"/>
      <c r="CI904" s="279"/>
      <c r="CJ904" s="279"/>
      <c r="CK904" s="279"/>
      <c r="CL904" s="279"/>
      <c r="CM904" s="279"/>
      <c r="CN904" s="279"/>
      <c r="CO904" s="279"/>
      <c r="CP904" s="279"/>
      <c r="CQ904" s="279"/>
      <c r="CR904" s="279"/>
      <c r="CS904" s="279"/>
      <c r="CT904" s="279"/>
      <c r="CU904" s="279"/>
      <c r="CV904" s="279"/>
      <c r="CW904" s="279"/>
      <c r="CX904" s="279"/>
      <c r="CY904" s="279"/>
      <c r="CZ904" s="279"/>
      <c r="DA904" s="279"/>
      <c r="DB904" s="279"/>
      <c r="DC904" s="279"/>
      <c r="DD904" s="279"/>
      <c r="DE904" s="279"/>
      <c r="DF904" s="279"/>
      <c r="DG904" s="279"/>
      <c r="DH904" s="279"/>
      <c r="DI904" s="279"/>
      <c r="DJ904" s="279"/>
      <c r="DK904" s="279"/>
      <c r="DL904" s="279"/>
      <c r="DM904" s="279"/>
      <c r="DN904" s="279"/>
      <c r="DO904" s="279"/>
      <c r="DP904" s="279"/>
      <c r="DQ904" s="279"/>
      <c r="DR904" s="279"/>
      <c r="DS904" s="279"/>
      <c r="DT904" s="279"/>
      <c r="DU904" s="279"/>
    </row>
    <row r="905" spans="40:125">
      <c r="AN905" s="203" t="str">
        <f t="shared" si="49"/>
        <v>EMA--</v>
      </c>
      <c r="AO905" s="279"/>
      <c r="AP905" s="279"/>
      <c r="AQ905" s="279"/>
      <c r="AR905" s="279"/>
      <c r="AS905" s="279"/>
      <c r="AT905" s="279"/>
      <c r="AU905" s="279"/>
      <c r="AV905" s="279"/>
      <c r="AW905" s="279"/>
      <c r="AX905" s="279"/>
      <c r="AY905" s="279"/>
      <c r="AZ905" s="279"/>
      <c r="BA905" s="279"/>
      <c r="BB905" s="279"/>
      <c r="BC905" s="279"/>
      <c r="BD905" s="279"/>
      <c r="BE905" s="279"/>
      <c r="BF905" s="279"/>
      <c r="BG905" s="279"/>
      <c r="BH905" s="279"/>
      <c r="BI905" s="279"/>
      <c r="BJ905" s="279"/>
      <c r="BK905" s="279"/>
      <c r="BL905" s="279"/>
      <c r="BM905" s="279"/>
      <c r="BN905" s="279"/>
      <c r="BO905" s="279"/>
      <c r="BP905" s="279"/>
      <c r="BQ905" s="279"/>
      <c r="BR905" s="279"/>
      <c r="BS905" s="279"/>
      <c r="BT905" s="279"/>
      <c r="BU905" s="279"/>
      <c r="BV905" s="279"/>
      <c r="BW905" s="279"/>
      <c r="BX905" s="279"/>
      <c r="BY905" s="279"/>
      <c r="BZ905" s="279"/>
      <c r="CA905" s="279"/>
      <c r="CB905" s="279"/>
      <c r="CC905" s="279"/>
      <c r="CD905" s="279"/>
      <c r="CE905" s="279"/>
      <c r="CF905" s="279"/>
      <c r="CG905" s="279"/>
      <c r="CH905" s="279"/>
      <c r="CI905" s="279"/>
      <c r="CJ905" s="279"/>
      <c r="CK905" s="279"/>
      <c r="CL905" s="279"/>
      <c r="CM905" s="279"/>
      <c r="CN905" s="279"/>
      <c r="CO905" s="279"/>
      <c r="CP905" s="279"/>
      <c r="CQ905" s="279"/>
      <c r="CR905" s="279"/>
      <c r="CS905" s="279"/>
      <c r="CT905" s="279"/>
      <c r="CU905" s="279"/>
      <c r="CV905" s="279"/>
      <c r="CW905" s="279"/>
      <c r="CX905" s="279"/>
      <c r="CY905" s="279"/>
      <c r="CZ905" s="279"/>
      <c r="DA905" s="279"/>
      <c r="DB905" s="279"/>
      <c r="DC905" s="279"/>
      <c r="DD905" s="279"/>
      <c r="DE905" s="279"/>
      <c r="DF905" s="279"/>
      <c r="DG905" s="279"/>
      <c r="DH905" s="279"/>
      <c r="DI905" s="279"/>
      <c r="DJ905" s="279"/>
      <c r="DK905" s="279"/>
      <c r="DL905" s="279"/>
      <c r="DM905" s="279"/>
      <c r="DN905" s="279"/>
      <c r="DO905" s="279"/>
      <c r="DP905" s="279"/>
      <c r="DQ905" s="279"/>
      <c r="DR905" s="279"/>
      <c r="DS905" s="279"/>
      <c r="DT905" s="279"/>
      <c r="DU905" s="279"/>
    </row>
    <row r="906" spans="40:125">
      <c r="AN906" s="203" t="str">
        <f t="shared" si="49"/>
        <v>EMA--</v>
      </c>
      <c r="AO906" s="279"/>
      <c r="AP906" s="279"/>
      <c r="AQ906" s="279"/>
      <c r="AR906" s="279"/>
      <c r="AS906" s="279"/>
      <c r="AT906" s="279"/>
      <c r="AU906" s="279"/>
      <c r="AV906" s="279"/>
      <c r="AW906" s="279"/>
      <c r="AX906" s="279"/>
      <c r="AY906" s="279"/>
      <c r="AZ906" s="279"/>
      <c r="BA906" s="279"/>
      <c r="BB906" s="279"/>
      <c r="BC906" s="279"/>
      <c r="BD906" s="279"/>
      <c r="BE906" s="279"/>
      <c r="BF906" s="279"/>
      <c r="BG906" s="279"/>
      <c r="BH906" s="279"/>
      <c r="BI906" s="279"/>
      <c r="BJ906" s="279"/>
      <c r="BK906" s="279"/>
      <c r="BL906" s="279"/>
      <c r="BM906" s="279"/>
      <c r="BN906" s="279"/>
      <c r="BO906" s="279"/>
      <c r="BP906" s="279"/>
      <c r="BQ906" s="279"/>
      <c r="BR906" s="279"/>
      <c r="BS906" s="279"/>
      <c r="BT906" s="279"/>
      <c r="BU906" s="279"/>
      <c r="BV906" s="279"/>
      <c r="BW906" s="279"/>
      <c r="BX906" s="279"/>
      <c r="BY906" s="279"/>
      <c r="BZ906" s="279"/>
      <c r="CA906" s="279"/>
      <c r="CB906" s="279"/>
      <c r="CC906" s="279"/>
      <c r="CD906" s="279"/>
      <c r="CE906" s="279"/>
      <c r="CF906" s="279"/>
      <c r="CG906" s="279"/>
      <c r="CH906" s="279"/>
      <c r="CI906" s="279"/>
      <c r="CJ906" s="279"/>
      <c r="CK906" s="279"/>
      <c r="CL906" s="279"/>
      <c r="CM906" s="279"/>
      <c r="CN906" s="279"/>
      <c r="CO906" s="279"/>
      <c r="CP906" s="279"/>
      <c r="CQ906" s="279"/>
      <c r="CR906" s="279"/>
      <c r="CS906" s="279"/>
      <c r="CT906" s="279"/>
      <c r="CU906" s="279"/>
      <c r="CV906" s="279"/>
      <c r="CW906" s="279"/>
      <c r="CX906" s="279"/>
      <c r="CY906" s="279"/>
      <c r="CZ906" s="279"/>
      <c r="DA906" s="279"/>
      <c r="DB906" s="279"/>
      <c r="DC906" s="279"/>
      <c r="DD906" s="279"/>
      <c r="DE906" s="279"/>
      <c r="DF906" s="279"/>
      <c r="DG906" s="279"/>
      <c r="DH906" s="279"/>
      <c r="DI906" s="279"/>
      <c r="DJ906" s="279"/>
      <c r="DK906" s="279"/>
      <c r="DL906" s="279"/>
      <c r="DM906" s="279"/>
      <c r="DN906" s="279"/>
      <c r="DO906" s="279"/>
      <c r="DP906" s="279"/>
      <c r="DQ906" s="279"/>
      <c r="DR906" s="279"/>
      <c r="DS906" s="279"/>
      <c r="DT906" s="279"/>
      <c r="DU906" s="279"/>
    </row>
    <row r="907" spans="40:125">
      <c r="AN907" s="203" t="str">
        <f t="shared" si="49"/>
        <v>EMA--</v>
      </c>
      <c r="AO907" s="279"/>
      <c r="AP907" s="279"/>
      <c r="AQ907" s="279"/>
      <c r="AR907" s="279"/>
      <c r="AS907" s="279"/>
      <c r="AT907" s="279"/>
      <c r="AU907" s="279"/>
      <c r="AV907" s="279"/>
      <c r="AW907" s="279"/>
      <c r="AX907" s="279"/>
      <c r="AY907" s="279"/>
      <c r="AZ907" s="279"/>
      <c r="BA907" s="279"/>
      <c r="BB907" s="279"/>
      <c r="BC907" s="279"/>
      <c r="BD907" s="279"/>
      <c r="BE907" s="279"/>
      <c r="BF907" s="279"/>
      <c r="BG907" s="279"/>
      <c r="BH907" s="279"/>
      <c r="BI907" s="279"/>
      <c r="BJ907" s="279"/>
      <c r="BK907" s="279"/>
      <c r="BL907" s="279"/>
      <c r="BM907" s="279"/>
      <c r="BN907" s="279"/>
      <c r="BO907" s="279"/>
      <c r="BP907" s="279"/>
      <c r="BQ907" s="279"/>
      <c r="BR907" s="279"/>
      <c r="BS907" s="279"/>
      <c r="BT907" s="279"/>
      <c r="BU907" s="279"/>
      <c r="BV907" s="279"/>
      <c r="BW907" s="279"/>
      <c r="BX907" s="279"/>
      <c r="BY907" s="279"/>
      <c r="BZ907" s="279"/>
      <c r="CA907" s="279"/>
      <c r="CB907" s="279"/>
      <c r="CC907" s="279"/>
      <c r="CD907" s="279"/>
      <c r="CE907" s="279"/>
      <c r="CF907" s="279"/>
      <c r="CG907" s="279"/>
      <c r="CH907" s="279"/>
      <c r="CI907" s="279"/>
      <c r="CJ907" s="279"/>
      <c r="CK907" s="279"/>
      <c r="CL907" s="279"/>
      <c r="CM907" s="279"/>
      <c r="CN907" s="279"/>
      <c r="CO907" s="279"/>
      <c r="CP907" s="279"/>
      <c r="CQ907" s="279"/>
      <c r="CR907" s="279"/>
      <c r="CS907" s="279"/>
      <c r="CT907" s="279"/>
      <c r="CU907" s="279"/>
      <c r="CV907" s="279"/>
      <c r="CW907" s="279"/>
      <c r="CX907" s="279"/>
      <c r="CY907" s="279"/>
      <c r="CZ907" s="279"/>
      <c r="DA907" s="279"/>
      <c r="DB907" s="279"/>
      <c r="DC907" s="279"/>
      <c r="DD907" s="279"/>
      <c r="DE907" s="279"/>
      <c r="DF907" s="279"/>
      <c r="DG907" s="279"/>
      <c r="DH907" s="279"/>
      <c r="DI907" s="279"/>
      <c r="DJ907" s="279"/>
      <c r="DK907" s="279"/>
      <c r="DL907" s="279"/>
      <c r="DM907" s="279"/>
      <c r="DN907" s="279"/>
      <c r="DO907" s="279"/>
      <c r="DP907" s="279"/>
      <c r="DQ907" s="279"/>
      <c r="DR907" s="279"/>
      <c r="DS907" s="279"/>
      <c r="DT907" s="279"/>
      <c r="DU907" s="279"/>
    </row>
    <row r="908" spans="40:125">
      <c r="AN908" s="203" t="str">
        <f t="shared" si="49"/>
        <v>EMA--</v>
      </c>
      <c r="AO908" s="279"/>
      <c r="AP908" s="279"/>
      <c r="AQ908" s="279"/>
      <c r="AR908" s="279"/>
      <c r="AS908" s="279"/>
      <c r="AT908" s="279"/>
      <c r="AU908" s="279"/>
      <c r="AV908" s="279"/>
      <c r="AW908" s="279"/>
      <c r="AX908" s="279"/>
      <c r="AY908" s="279"/>
      <c r="AZ908" s="279"/>
      <c r="BA908" s="279"/>
      <c r="BB908" s="279"/>
      <c r="BC908" s="279"/>
      <c r="BD908" s="279"/>
      <c r="BE908" s="279"/>
      <c r="BF908" s="279"/>
      <c r="BG908" s="279"/>
      <c r="BH908" s="279"/>
      <c r="BI908" s="279"/>
      <c r="BJ908" s="279"/>
      <c r="BK908" s="279"/>
      <c r="BL908" s="279"/>
      <c r="BM908" s="279"/>
      <c r="BN908" s="279"/>
      <c r="BO908" s="279"/>
      <c r="BP908" s="279"/>
      <c r="BQ908" s="279"/>
      <c r="BR908" s="279"/>
      <c r="BS908" s="279"/>
      <c r="BT908" s="279"/>
      <c r="BU908" s="279"/>
      <c r="BV908" s="279"/>
      <c r="BW908" s="279"/>
      <c r="BX908" s="279"/>
      <c r="BY908" s="279"/>
      <c r="BZ908" s="279"/>
      <c r="CA908" s="279"/>
      <c r="CB908" s="279"/>
      <c r="CC908" s="279"/>
      <c r="CD908" s="279"/>
      <c r="CE908" s="279"/>
      <c r="CF908" s="279"/>
      <c r="CG908" s="279"/>
      <c r="CH908" s="279"/>
      <c r="CI908" s="279"/>
      <c r="CJ908" s="279"/>
      <c r="CK908" s="279"/>
      <c r="CL908" s="279"/>
      <c r="CM908" s="279"/>
      <c r="CN908" s="279"/>
      <c r="CO908" s="279"/>
      <c r="CP908" s="279"/>
      <c r="CQ908" s="279"/>
      <c r="CR908" s="279"/>
      <c r="CS908" s="279"/>
      <c r="CT908" s="279"/>
      <c r="CU908" s="279"/>
      <c r="CV908" s="279"/>
      <c r="CW908" s="279"/>
      <c r="CX908" s="279"/>
      <c r="CY908" s="279"/>
      <c r="CZ908" s="279"/>
      <c r="DA908" s="279"/>
      <c r="DB908" s="279"/>
      <c r="DC908" s="279"/>
      <c r="DD908" s="279"/>
      <c r="DE908" s="279"/>
      <c r="DF908" s="279"/>
      <c r="DG908" s="279"/>
      <c r="DH908" s="279"/>
      <c r="DI908" s="279"/>
      <c r="DJ908" s="279"/>
      <c r="DK908" s="279"/>
      <c r="DL908" s="279"/>
      <c r="DM908" s="279"/>
      <c r="DN908" s="279"/>
      <c r="DO908" s="279"/>
      <c r="DP908" s="279"/>
      <c r="DQ908" s="279"/>
      <c r="DR908" s="279"/>
      <c r="DS908" s="279"/>
      <c r="DT908" s="279"/>
      <c r="DU908" s="279"/>
    </row>
    <row r="909" spans="40:125">
      <c r="AN909" s="203" t="str">
        <f t="shared" si="49"/>
        <v>EMA--</v>
      </c>
      <c r="AO909" s="279"/>
      <c r="AP909" s="279"/>
      <c r="AQ909" s="279"/>
      <c r="AR909" s="279"/>
      <c r="AS909" s="279"/>
      <c r="AT909" s="279"/>
      <c r="AU909" s="279"/>
      <c r="AV909" s="279"/>
      <c r="AW909" s="279"/>
      <c r="AX909" s="279"/>
      <c r="AY909" s="279"/>
      <c r="AZ909" s="279"/>
      <c r="BA909" s="279"/>
      <c r="BB909" s="279"/>
      <c r="BC909" s="279"/>
      <c r="BD909" s="279"/>
      <c r="BE909" s="279"/>
      <c r="BF909" s="279"/>
      <c r="BG909" s="279"/>
      <c r="BH909" s="279"/>
      <c r="BI909" s="279"/>
      <c r="BJ909" s="279"/>
      <c r="BK909" s="279"/>
      <c r="BL909" s="279"/>
      <c r="BM909" s="279"/>
      <c r="BN909" s="279"/>
      <c r="BO909" s="279"/>
      <c r="BP909" s="279"/>
      <c r="BQ909" s="279"/>
      <c r="BR909" s="279"/>
      <c r="BS909" s="279"/>
      <c r="BT909" s="279"/>
      <c r="BU909" s="279"/>
      <c r="BV909" s="279"/>
      <c r="BW909" s="279"/>
      <c r="BX909" s="279"/>
      <c r="BY909" s="279"/>
      <c r="BZ909" s="279"/>
      <c r="CA909" s="279"/>
      <c r="CB909" s="279"/>
      <c r="CC909" s="279"/>
      <c r="CD909" s="279"/>
      <c r="CE909" s="279"/>
      <c r="CF909" s="279"/>
      <c r="CG909" s="279"/>
      <c r="CH909" s="279"/>
      <c r="CI909" s="279"/>
      <c r="CJ909" s="279"/>
      <c r="CK909" s="279"/>
      <c r="CL909" s="279"/>
      <c r="CM909" s="279"/>
      <c r="CN909" s="279"/>
      <c r="CO909" s="279"/>
      <c r="CP909" s="279"/>
      <c r="CQ909" s="279"/>
      <c r="CR909" s="279"/>
      <c r="CS909" s="279"/>
      <c r="CT909" s="279"/>
      <c r="CU909" s="279"/>
      <c r="CV909" s="279"/>
      <c r="CW909" s="279"/>
      <c r="CX909" s="279"/>
      <c r="CY909" s="279"/>
      <c r="CZ909" s="279"/>
      <c r="DA909" s="279"/>
      <c r="DB909" s="279"/>
      <c r="DC909" s="279"/>
      <c r="DD909" s="279"/>
      <c r="DE909" s="279"/>
      <c r="DF909" s="279"/>
      <c r="DG909" s="279"/>
      <c r="DH909" s="279"/>
      <c r="DI909" s="279"/>
      <c r="DJ909" s="279"/>
      <c r="DK909" s="279"/>
      <c r="DL909" s="279"/>
      <c r="DM909" s="279"/>
      <c r="DN909" s="279"/>
      <c r="DO909" s="279"/>
      <c r="DP909" s="279"/>
      <c r="DQ909" s="279"/>
      <c r="DR909" s="279"/>
      <c r="DS909" s="279"/>
      <c r="DT909" s="279"/>
      <c r="DU909" s="279"/>
    </row>
    <row r="910" spans="40:125">
      <c r="AN910" s="203" t="str">
        <f t="shared" si="49"/>
        <v>EMA--</v>
      </c>
      <c r="AO910" s="279"/>
      <c r="AP910" s="279"/>
      <c r="AQ910" s="279"/>
      <c r="AR910" s="279"/>
      <c r="AS910" s="279"/>
      <c r="AT910" s="279"/>
      <c r="AU910" s="279"/>
      <c r="AV910" s="279"/>
      <c r="AW910" s="279"/>
      <c r="AX910" s="279"/>
      <c r="AY910" s="279"/>
      <c r="AZ910" s="279"/>
      <c r="BA910" s="279"/>
      <c r="BB910" s="279"/>
      <c r="BC910" s="279"/>
      <c r="BD910" s="279"/>
      <c r="BE910" s="279"/>
      <c r="BF910" s="279"/>
      <c r="BG910" s="279"/>
      <c r="BH910" s="279"/>
      <c r="BI910" s="279"/>
      <c r="BJ910" s="279"/>
      <c r="BK910" s="279"/>
      <c r="BL910" s="279"/>
      <c r="BM910" s="279"/>
      <c r="BN910" s="279"/>
      <c r="BO910" s="279"/>
      <c r="BP910" s="279"/>
      <c r="BQ910" s="279"/>
      <c r="BR910" s="279"/>
      <c r="BS910" s="279"/>
      <c r="BT910" s="279"/>
      <c r="BU910" s="279"/>
      <c r="BV910" s="279"/>
      <c r="BW910" s="279"/>
      <c r="BX910" s="279"/>
      <c r="BY910" s="279"/>
      <c r="BZ910" s="279"/>
      <c r="CA910" s="279"/>
      <c r="CB910" s="279"/>
      <c r="CC910" s="279"/>
      <c r="CD910" s="279"/>
      <c r="CE910" s="279"/>
      <c r="CF910" s="279"/>
      <c r="CG910" s="279"/>
      <c r="CH910" s="279"/>
      <c r="CI910" s="279"/>
      <c r="CJ910" s="279"/>
      <c r="CK910" s="279"/>
      <c r="CL910" s="279"/>
      <c r="CM910" s="279"/>
      <c r="CN910" s="279"/>
      <c r="CO910" s="279"/>
      <c r="CP910" s="279"/>
      <c r="CQ910" s="279"/>
      <c r="CR910" s="279"/>
      <c r="CS910" s="279"/>
      <c r="CT910" s="279"/>
      <c r="CU910" s="279"/>
      <c r="CV910" s="279"/>
      <c r="CW910" s="279"/>
      <c r="CX910" s="279"/>
      <c r="CY910" s="279"/>
      <c r="CZ910" s="279"/>
      <c r="DA910" s="279"/>
      <c r="DB910" s="279"/>
      <c r="DC910" s="279"/>
      <c r="DD910" s="279"/>
      <c r="DE910" s="279"/>
      <c r="DF910" s="279"/>
      <c r="DG910" s="279"/>
      <c r="DH910" s="279"/>
      <c r="DI910" s="279"/>
      <c r="DJ910" s="279"/>
      <c r="DK910" s="279"/>
      <c r="DL910" s="279"/>
      <c r="DM910" s="279"/>
      <c r="DN910" s="279"/>
      <c r="DO910" s="279"/>
      <c r="DP910" s="279"/>
      <c r="DQ910" s="279"/>
      <c r="DR910" s="279"/>
      <c r="DS910" s="279"/>
      <c r="DT910" s="279"/>
      <c r="DU910" s="279"/>
    </row>
    <row r="911" spans="40:125">
      <c r="AN911" s="203" t="str">
        <f t="shared" si="49"/>
        <v>EMA--</v>
      </c>
      <c r="AO911" s="279"/>
      <c r="AP911" s="279"/>
      <c r="AQ911" s="279"/>
      <c r="AR911" s="279"/>
      <c r="AS911" s="279"/>
      <c r="AT911" s="279"/>
      <c r="AU911" s="279"/>
      <c r="AV911" s="279"/>
      <c r="AW911" s="279"/>
      <c r="AX911" s="279"/>
      <c r="AY911" s="279"/>
      <c r="AZ911" s="279"/>
      <c r="BA911" s="279"/>
      <c r="BB911" s="279"/>
      <c r="BC911" s="279"/>
      <c r="BD911" s="279"/>
      <c r="BE911" s="279"/>
      <c r="BF911" s="279"/>
      <c r="BG911" s="279"/>
      <c r="BH911" s="279"/>
      <c r="BI911" s="279"/>
      <c r="BJ911" s="279"/>
      <c r="BK911" s="279"/>
      <c r="BL911" s="279"/>
      <c r="BM911" s="279"/>
      <c r="BN911" s="279"/>
      <c r="BO911" s="279"/>
      <c r="BP911" s="279"/>
      <c r="BQ911" s="279"/>
      <c r="BR911" s="279"/>
      <c r="BS911" s="279"/>
      <c r="BT911" s="279"/>
      <c r="BU911" s="279"/>
      <c r="BV911" s="279"/>
      <c r="BW911" s="279"/>
      <c r="BX911" s="279"/>
      <c r="BY911" s="279"/>
      <c r="BZ911" s="279"/>
      <c r="CA911" s="279"/>
      <c r="CB911" s="279"/>
      <c r="CC911" s="279"/>
      <c r="CD911" s="279"/>
      <c r="CE911" s="279"/>
      <c r="CF911" s="279"/>
      <c r="CG911" s="279"/>
      <c r="CH911" s="279"/>
      <c r="CI911" s="279"/>
      <c r="CJ911" s="279"/>
      <c r="CK911" s="279"/>
      <c r="CL911" s="279"/>
      <c r="CM911" s="279"/>
      <c r="CN911" s="279"/>
      <c r="CO911" s="279"/>
      <c r="CP911" s="279"/>
      <c r="CQ911" s="279"/>
      <c r="CR911" s="279"/>
      <c r="CS911" s="279"/>
      <c r="CT911" s="279"/>
      <c r="CU911" s="279"/>
      <c r="CV911" s="279"/>
      <c r="CW911" s="279"/>
      <c r="CX911" s="279"/>
      <c r="CY911" s="279"/>
      <c r="CZ911" s="279"/>
      <c r="DA911" s="279"/>
      <c r="DB911" s="279"/>
      <c r="DC911" s="279"/>
      <c r="DD911" s="279"/>
      <c r="DE911" s="279"/>
      <c r="DF911" s="279"/>
      <c r="DG911" s="279"/>
      <c r="DH911" s="279"/>
      <c r="DI911" s="279"/>
      <c r="DJ911" s="279"/>
      <c r="DK911" s="279"/>
      <c r="DL911" s="279"/>
      <c r="DM911" s="279"/>
      <c r="DN911" s="279"/>
      <c r="DO911" s="279"/>
      <c r="DP911" s="279"/>
      <c r="DQ911" s="279"/>
      <c r="DR911" s="279"/>
      <c r="DS911" s="279"/>
      <c r="DT911" s="279"/>
      <c r="DU911" s="279"/>
    </row>
    <row r="912" spans="40:125">
      <c r="AN912" s="203" t="str">
        <f t="shared" si="49"/>
        <v>EMA--</v>
      </c>
      <c r="AO912" s="279"/>
      <c r="AP912" s="279"/>
      <c r="AQ912" s="279"/>
      <c r="AR912" s="279"/>
      <c r="AS912" s="279"/>
      <c r="AT912" s="279"/>
      <c r="AU912" s="279"/>
      <c r="AV912" s="279"/>
      <c r="AW912" s="279"/>
      <c r="AX912" s="279"/>
      <c r="AY912" s="279"/>
      <c r="AZ912" s="279"/>
      <c r="BA912" s="279"/>
      <c r="BB912" s="279"/>
      <c r="BC912" s="279"/>
      <c r="BD912" s="279"/>
      <c r="BE912" s="279"/>
      <c r="BF912" s="279"/>
      <c r="BG912" s="279"/>
      <c r="BH912" s="279"/>
      <c r="BI912" s="279"/>
      <c r="BJ912" s="279"/>
      <c r="BK912" s="279"/>
      <c r="BL912" s="279"/>
      <c r="BM912" s="279"/>
      <c r="BN912" s="279"/>
      <c r="BO912" s="279"/>
      <c r="BP912" s="279"/>
      <c r="BQ912" s="279"/>
      <c r="BR912" s="279"/>
      <c r="BS912" s="279"/>
      <c r="BT912" s="279"/>
      <c r="BU912" s="279"/>
      <c r="BV912" s="279"/>
      <c r="BW912" s="279"/>
      <c r="BX912" s="279"/>
      <c r="BY912" s="279"/>
      <c r="BZ912" s="279"/>
      <c r="CA912" s="279"/>
      <c r="CB912" s="279"/>
      <c r="CC912" s="279"/>
      <c r="CD912" s="279"/>
      <c r="CE912" s="279"/>
      <c r="CF912" s="279"/>
      <c r="CG912" s="279"/>
      <c r="CH912" s="279"/>
      <c r="CI912" s="279"/>
      <c r="CJ912" s="279"/>
      <c r="CK912" s="279"/>
      <c r="CL912" s="279"/>
      <c r="CM912" s="279"/>
      <c r="CN912" s="279"/>
      <c r="CO912" s="279"/>
      <c r="CP912" s="279"/>
      <c r="CQ912" s="279"/>
      <c r="CR912" s="279"/>
      <c r="CS912" s="279"/>
      <c r="CT912" s="279"/>
      <c r="CU912" s="279"/>
      <c r="CV912" s="279"/>
      <c r="CW912" s="279"/>
      <c r="CX912" s="279"/>
      <c r="CY912" s="279"/>
      <c r="CZ912" s="279"/>
      <c r="DA912" s="279"/>
      <c r="DB912" s="279"/>
      <c r="DC912" s="279"/>
      <c r="DD912" s="279"/>
      <c r="DE912" s="279"/>
      <c r="DF912" s="279"/>
      <c r="DG912" s="279"/>
      <c r="DH912" s="279"/>
      <c r="DI912" s="279"/>
      <c r="DJ912" s="279"/>
      <c r="DK912" s="279"/>
      <c r="DL912" s="279"/>
      <c r="DM912" s="279"/>
      <c r="DN912" s="279"/>
      <c r="DO912" s="279"/>
      <c r="DP912" s="279"/>
      <c r="DQ912" s="279"/>
      <c r="DR912" s="279"/>
      <c r="DS912" s="279"/>
      <c r="DT912" s="279"/>
      <c r="DU912" s="279"/>
    </row>
    <row r="913" spans="40:125">
      <c r="AN913" s="203" t="str">
        <f t="shared" si="49"/>
        <v>EMA--</v>
      </c>
      <c r="AO913" s="279"/>
      <c r="AP913" s="279"/>
      <c r="AQ913" s="279"/>
      <c r="AR913" s="279"/>
      <c r="AS913" s="279"/>
      <c r="AT913" s="279"/>
      <c r="AU913" s="279"/>
      <c r="AV913" s="279"/>
      <c r="AW913" s="279"/>
      <c r="AX913" s="279"/>
      <c r="AY913" s="279"/>
      <c r="AZ913" s="279"/>
      <c r="BA913" s="279"/>
      <c r="BB913" s="279"/>
      <c r="BC913" s="279"/>
      <c r="BD913" s="279"/>
      <c r="BE913" s="279"/>
      <c r="BF913" s="279"/>
      <c r="BG913" s="279"/>
      <c r="BH913" s="279"/>
      <c r="BI913" s="279"/>
      <c r="BJ913" s="279"/>
      <c r="BK913" s="279"/>
      <c r="BL913" s="279"/>
      <c r="BM913" s="279"/>
      <c r="BN913" s="279"/>
      <c r="BO913" s="279"/>
      <c r="BP913" s="279"/>
      <c r="BQ913" s="279"/>
      <c r="BR913" s="279"/>
      <c r="BS913" s="279"/>
      <c r="BT913" s="279"/>
      <c r="BU913" s="279"/>
      <c r="BV913" s="279"/>
      <c r="BW913" s="279"/>
      <c r="BX913" s="279"/>
      <c r="BY913" s="279"/>
      <c r="BZ913" s="279"/>
      <c r="CA913" s="279"/>
      <c r="CB913" s="279"/>
      <c r="CC913" s="279"/>
      <c r="CD913" s="279"/>
      <c r="CE913" s="279"/>
      <c r="CF913" s="279"/>
      <c r="CG913" s="279"/>
      <c r="CH913" s="279"/>
      <c r="CI913" s="279"/>
      <c r="CJ913" s="279"/>
      <c r="CK913" s="279"/>
      <c r="CL913" s="279"/>
      <c r="CM913" s="279"/>
      <c r="CN913" s="279"/>
      <c r="CO913" s="279"/>
      <c r="CP913" s="279"/>
      <c r="CQ913" s="279"/>
      <c r="CR913" s="279"/>
      <c r="CS913" s="279"/>
      <c r="CT913" s="279"/>
      <c r="CU913" s="279"/>
      <c r="CV913" s="279"/>
      <c r="CW913" s="279"/>
      <c r="CX913" s="279"/>
      <c r="CY913" s="279"/>
      <c r="CZ913" s="279"/>
      <c r="DA913" s="279"/>
      <c r="DB913" s="279"/>
      <c r="DC913" s="279"/>
      <c r="DD913" s="279"/>
      <c r="DE913" s="279"/>
      <c r="DF913" s="279"/>
      <c r="DG913" s="279"/>
      <c r="DH913" s="279"/>
      <c r="DI913" s="279"/>
      <c r="DJ913" s="279"/>
      <c r="DK913" s="279"/>
      <c r="DL913" s="279"/>
      <c r="DM913" s="279"/>
      <c r="DN913" s="279"/>
      <c r="DO913" s="279"/>
      <c r="DP913" s="279"/>
      <c r="DQ913" s="279"/>
      <c r="DR913" s="279"/>
      <c r="DS913" s="279"/>
      <c r="DT913" s="279"/>
      <c r="DU913" s="279"/>
    </row>
    <row r="914" spans="40:125">
      <c r="AN914" s="203" t="str">
        <f t="shared" si="49"/>
        <v>EMA--</v>
      </c>
      <c r="AO914" s="279"/>
      <c r="AP914" s="279"/>
      <c r="AQ914" s="279"/>
      <c r="AR914" s="279"/>
      <c r="AS914" s="279"/>
      <c r="AT914" s="279"/>
      <c r="AU914" s="279"/>
      <c r="AV914" s="279"/>
      <c r="AW914" s="279"/>
      <c r="AX914" s="279"/>
      <c r="AY914" s="279"/>
      <c r="AZ914" s="279"/>
      <c r="BA914" s="279"/>
      <c r="BB914" s="279"/>
      <c r="BC914" s="279"/>
      <c r="BD914" s="279"/>
      <c r="BE914" s="279"/>
      <c r="BF914" s="279"/>
      <c r="BG914" s="279"/>
      <c r="BH914" s="279"/>
      <c r="BI914" s="279"/>
      <c r="BJ914" s="279"/>
      <c r="BK914" s="279"/>
      <c r="BL914" s="279"/>
      <c r="BM914" s="279"/>
      <c r="BN914" s="279"/>
      <c r="BO914" s="279"/>
      <c r="BP914" s="279"/>
      <c r="BQ914" s="279"/>
      <c r="BR914" s="279"/>
      <c r="BS914" s="279"/>
      <c r="BT914" s="279"/>
      <c r="BU914" s="279"/>
      <c r="BV914" s="279"/>
      <c r="BW914" s="279"/>
      <c r="BX914" s="279"/>
      <c r="BY914" s="279"/>
      <c r="BZ914" s="279"/>
      <c r="CA914" s="279"/>
      <c r="CB914" s="279"/>
      <c r="CC914" s="279"/>
      <c r="CD914" s="279"/>
      <c r="CE914" s="279"/>
      <c r="CF914" s="279"/>
      <c r="CG914" s="279"/>
      <c r="CH914" s="279"/>
      <c r="CI914" s="279"/>
      <c r="CJ914" s="279"/>
      <c r="CK914" s="279"/>
      <c r="CL914" s="279"/>
      <c r="CM914" s="279"/>
      <c r="CN914" s="279"/>
      <c r="CO914" s="279"/>
      <c r="CP914" s="279"/>
      <c r="CQ914" s="279"/>
      <c r="CR914" s="279"/>
      <c r="CS914" s="279"/>
      <c r="CT914" s="279"/>
      <c r="CU914" s="279"/>
      <c r="CV914" s="279"/>
      <c r="CW914" s="279"/>
      <c r="CX914" s="279"/>
      <c r="CY914" s="279"/>
      <c r="CZ914" s="279"/>
      <c r="DA914" s="279"/>
      <c r="DB914" s="279"/>
      <c r="DC914" s="279"/>
      <c r="DD914" s="279"/>
      <c r="DE914" s="279"/>
      <c r="DF914" s="279"/>
      <c r="DG914" s="279"/>
      <c r="DH914" s="279"/>
      <c r="DI914" s="279"/>
      <c r="DJ914" s="279"/>
      <c r="DK914" s="279"/>
      <c r="DL914" s="279"/>
      <c r="DM914" s="279"/>
      <c r="DN914" s="279"/>
      <c r="DO914" s="279"/>
      <c r="DP914" s="279"/>
      <c r="DQ914" s="279"/>
      <c r="DR914" s="279"/>
      <c r="DS914" s="279"/>
      <c r="DT914" s="279"/>
      <c r="DU914" s="279"/>
    </row>
    <row r="915" spans="40:125">
      <c r="AN915" s="203" t="str">
        <f t="shared" si="49"/>
        <v>EMA--</v>
      </c>
      <c r="AO915" s="279"/>
      <c r="AP915" s="279"/>
      <c r="AQ915" s="279"/>
      <c r="AR915" s="279"/>
      <c r="AS915" s="279"/>
      <c r="AT915" s="279"/>
      <c r="AU915" s="279"/>
      <c r="AV915" s="279"/>
      <c r="AW915" s="279"/>
      <c r="AX915" s="279"/>
      <c r="AY915" s="279"/>
      <c r="AZ915" s="279"/>
      <c r="BA915" s="279"/>
      <c r="BB915" s="279"/>
      <c r="BC915" s="279"/>
      <c r="BD915" s="279"/>
      <c r="BE915" s="279"/>
      <c r="BF915" s="279"/>
      <c r="BG915" s="279"/>
      <c r="BH915" s="279"/>
      <c r="BI915" s="279"/>
      <c r="BJ915" s="279"/>
      <c r="BK915" s="279"/>
      <c r="BL915" s="279"/>
      <c r="BM915" s="279"/>
      <c r="BN915" s="279"/>
      <c r="BO915" s="279"/>
      <c r="BP915" s="279"/>
      <c r="BQ915" s="279"/>
      <c r="BR915" s="279"/>
      <c r="BS915" s="279"/>
      <c r="BT915" s="279"/>
      <c r="BU915" s="279"/>
      <c r="BV915" s="279"/>
      <c r="BW915" s="279"/>
      <c r="BX915" s="279"/>
      <c r="BY915" s="279"/>
      <c r="BZ915" s="279"/>
      <c r="CA915" s="279"/>
      <c r="CB915" s="279"/>
      <c r="CC915" s="279"/>
      <c r="CD915" s="279"/>
      <c r="CE915" s="279"/>
      <c r="CF915" s="279"/>
      <c r="CG915" s="279"/>
      <c r="CH915" s="279"/>
      <c r="CI915" s="279"/>
      <c r="CJ915" s="279"/>
      <c r="CK915" s="279"/>
      <c r="CL915" s="279"/>
      <c r="CM915" s="279"/>
      <c r="CN915" s="279"/>
      <c r="CO915" s="279"/>
      <c r="CP915" s="279"/>
      <c r="CQ915" s="279"/>
      <c r="CR915" s="279"/>
      <c r="CS915" s="279"/>
      <c r="CT915" s="279"/>
      <c r="CU915" s="279"/>
      <c r="CV915" s="279"/>
      <c r="CW915" s="279"/>
      <c r="CX915" s="279"/>
      <c r="CY915" s="279"/>
      <c r="CZ915" s="279"/>
      <c r="DA915" s="279"/>
      <c r="DB915" s="279"/>
      <c r="DC915" s="279"/>
      <c r="DD915" s="279"/>
      <c r="DE915" s="279"/>
      <c r="DF915" s="279"/>
      <c r="DG915" s="279"/>
      <c r="DH915" s="279"/>
      <c r="DI915" s="279"/>
      <c r="DJ915" s="279"/>
      <c r="DK915" s="279"/>
      <c r="DL915" s="279"/>
      <c r="DM915" s="279"/>
      <c r="DN915" s="279"/>
      <c r="DO915" s="279"/>
      <c r="DP915" s="279"/>
      <c r="DQ915" s="279"/>
      <c r="DR915" s="279"/>
      <c r="DS915" s="279"/>
      <c r="DT915" s="279"/>
      <c r="DU915" s="279"/>
    </row>
    <row r="916" spans="40:125">
      <c r="AN916" s="203" t="str">
        <f t="shared" si="49"/>
        <v>EMA--</v>
      </c>
      <c r="AO916" s="279"/>
      <c r="AP916" s="279"/>
      <c r="AQ916" s="279"/>
      <c r="AR916" s="279"/>
      <c r="AS916" s="279"/>
      <c r="AT916" s="279"/>
      <c r="AU916" s="279"/>
      <c r="AV916" s="279"/>
      <c r="AW916" s="279"/>
      <c r="AX916" s="279"/>
      <c r="AY916" s="279"/>
      <c r="AZ916" s="279"/>
      <c r="BA916" s="279"/>
      <c r="BB916" s="279"/>
      <c r="BC916" s="279"/>
      <c r="BD916" s="279"/>
      <c r="BE916" s="279"/>
      <c r="BF916" s="279"/>
      <c r="BG916" s="279"/>
      <c r="BH916" s="279"/>
      <c r="BI916" s="279"/>
      <c r="BJ916" s="279"/>
      <c r="BK916" s="279"/>
      <c r="BL916" s="279"/>
      <c r="BM916" s="279"/>
      <c r="BN916" s="279"/>
      <c r="BO916" s="279"/>
      <c r="BP916" s="279"/>
      <c r="BQ916" s="279"/>
      <c r="BR916" s="279"/>
      <c r="BS916" s="279"/>
      <c r="BT916" s="279"/>
      <c r="BU916" s="279"/>
      <c r="BV916" s="279"/>
      <c r="BW916" s="279"/>
      <c r="BX916" s="279"/>
      <c r="BY916" s="279"/>
      <c r="BZ916" s="279"/>
      <c r="CA916" s="279"/>
      <c r="CB916" s="279"/>
      <c r="CC916" s="279"/>
      <c r="CD916" s="279"/>
      <c r="CE916" s="279"/>
      <c r="CF916" s="279"/>
      <c r="CG916" s="279"/>
      <c r="CH916" s="279"/>
      <c r="CI916" s="279"/>
      <c r="CJ916" s="279"/>
      <c r="CK916" s="279"/>
      <c r="CL916" s="279"/>
      <c r="CM916" s="279"/>
      <c r="CN916" s="279"/>
      <c r="CO916" s="279"/>
      <c r="CP916" s="279"/>
      <c r="CQ916" s="279"/>
      <c r="CR916" s="279"/>
      <c r="CS916" s="279"/>
      <c r="CT916" s="279"/>
      <c r="CU916" s="279"/>
      <c r="CV916" s="279"/>
      <c r="CW916" s="279"/>
      <c r="CX916" s="279"/>
      <c r="CY916" s="279"/>
      <c r="CZ916" s="279"/>
      <c r="DA916" s="279"/>
      <c r="DB916" s="279"/>
      <c r="DC916" s="279"/>
      <c r="DD916" s="279"/>
      <c r="DE916" s="279"/>
      <c r="DF916" s="279"/>
      <c r="DG916" s="279"/>
      <c r="DH916" s="279"/>
      <c r="DI916" s="279"/>
      <c r="DJ916" s="279"/>
      <c r="DK916" s="279"/>
      <c r="DL916" s="279"/>
      <c r="DM916" s="279"/>
      <c r="DN916" s="279"/>
      <c r="DO916" s="279"/>
      <c r="DP916" s="279"/>
      <c r="DQ916" s="279"/>
      <c r="DR916" s="279"/>
      <c r="DS916" s="279"/>
      <c r="DT916" s="279"/>
      <c r="DU916" s="279"/>
    </row>
    <row r="917" spans="40:125">
      <c r="AN917" s="203" t="str">
        <f t="shared" si="49"/>
        <v>EMA--</v>
      </c>
      <c r="AO917" s="279"/>
      <c r="AP917" s="279"/>
      <c r="AQ917" s="279"/>
      <c r="AR917" s="279"/>
      <c r="AS917" s="279"/>
      <c r="AT917" s="279"/>
      <c r="AU917" s="279"/>
      <c r="AV917" s="279"/>
      <c r="AW917" s="279"/>
      <c r="AX917" s="279"/>
      <c r="AY917" s="279"/>
      <c r="AZ917" s="279"/>
      <c r="BA917" s="279"/>
      <c r="BB917" s="279"/>
      <c r="BC917" s="279"/>
      <c r="BD917" s="279"/>
      <c r="BE917" s="279"/>
      <c r="BF917" s="279"/>
      <c r="BG917" s="279"/>
      <c r="BH917" s="279"/>
      <c r="BI917" s="279"/>
      <c r="BJ917" s="279"/>
      <c r="BK917" s="279"/>
      <c r="BL917" s="279"/>
      <c r="BM917" s="279"/>
      <c r="BN917" s="279"/>
      <c r="BO917" s="279"/>
      <c r="BP917" s="279"/>
      <c r="BQ917" s="279"/>
      <c r="BR917" s="279"/>
      <c r="BS917" s="279"/>
      <c r="BT917" s="279"/>
      <c r="BU917" s="279"/>
      <c r="BV917" s="279"/>
      <c r="BW917" s="279"/>
      <c r="BX917" s="279"/>
      <c r="BY917" s="279"/>
      <c r="BZ917" s="279"/>
      <c r="CA917" s="279"/>
      <c r="CB917" s="279"/>
      <c r="CC917" s="279"/>
      <c r="CD917" s="279"/>
      <c r="CE917" s="279"/>
      <c r="CF917" s="279"/>
      <c r="CG917" s="279"/>
      <c r="CH917" s="279"/>
      <c r="CI917" s="279"/>
      <c r="CJ917" s="279"/>
      <c r="CK917" s="279"/>
      <c r="CL917" s="279"/>
      <c r="CM917" s="279"/>
      <c r="CN917" s="279"/>
      <c r="CO917" s="279"/>
      <c r="CP917" s="279"/>
      <c r="CQ917" s="279"/>
      <c r="CR917" s="279"/>
      <c r="CS917" s="279"/>
      <c r="CT917" s="279"/>
      <c r="CU917" s="279"/>
      <c r="CV917" s="279"/>
      <c r="CW917" s="279"/>
      <c r="CX917" s="279"/>
      <c r="CY917" s="279"/>
      <c r="CZ917" s="279"/>
      <c r="DA917" s="279"/>
      <c r="DB917" s="279"/>
      <c r="DC917" s="279"/>
      <c r="DD917" s="279"/>
      <c r="DE917" s="279"/>
      <c r="DF917" s="279"/>
      <c r="DG917" s="279"/>
      <c r="DH917" s="279"/>
      <c r="DI917" s="279"/>
      <c r="DJ917" s="279"/>
      <c r="DK917" s="279"/>
      <c r="DL917" s="279"/>
      <c r="DM917" s="279"/>
      <c r="DN917" s="279"/>
      <c r="DO917" s="279"/>
      <c r="DP917" s="279"/>
      <c r="DQ917" s="279"/>
      <c r="DR917" s="279"/>
      <c r="DS917" s="279"/>
      <c r="DT917" s="279"/>
      <c r="DU917" s="279"/>
    </row>
    <row r="918" spans="40:125">
      <c r="AN918" s="203" t="str">
        <f t="shared" si="49"/>
        <v>EMA--</v>
      </c>
      <c r="AO918" s="279"/>
      <c r="AP918" s="279"/>
      <c r="AQ918" s="279"/>
      <c r="AR918" s="279"/>
      <c r="AS918" s="279"/>
      <c r="AT918" s="279"/>
      <c r="AU918" s="279"/>
      <c r="AV918" s="279"/>
      <c r="AW918" s="279"/>
      <c r="AX918" s="279"/>
      <c r="AY918" s="279"/>
      <c r="AZ918" s="279"/>
      <c r="BA918" s="279"/>
      <c r="BB918" s="279"/>
      <c r="BC918" s="279"/>
      <c r="BD918" s="279"/>
      <c r="BE918" s="279"/>
      <c r="BF918" s="279"/>
      <c r="BG918" s="279"/>
      <c r="BH918" s="279"/>
      <c r="BI918" s="279"/>
      <c r="BJ918" s="279"/>
      <c r="BK918" s="279"/>
      <c r="BL918" s="279"/>
      <c r="BM918" s="279"/>
      <c r="BN918" s="279"/>
      <c r="BO918" s="279"/>
      <c r="BP918" s="279"/>
      <c r="BQ918" s="279"/>
      <c r="BR918" s="279"/>
      <c r="BS918" s="279"/>
      <c r="BT918" s="279"/>
      <c r="BU918" s="279"/>
      <c r="BV918" s="279"/>
      <c r="BW918" s="279"/>
      <c r="BX918" s="279"/>
      <c r="BY918" s="279"/>
      <c r="BZ918" s="279"/>
      <c r="CA918" s="279"/>
      <c r="CB918" s="279"/>
      <c r="CC918" s="279"/>
      <c r="CD918" s="279"/>
      <c r="CE918" s="279"/>
      <c r="CF918" s="279"/>
      <c r="CG918" s="279"/>
      <c r="CH918" s="279"/>
      <c r="CI918" s="279"/>
      <c r="CJ918" s="279"/>
      <c r="CK918" s="279"/>
      <c r="CL918" s="279"/>
      <c r="CM918" s="279"/>
      <c r="CN918" s="279"/>
      <c r="CO918" s="279"/>
      <c r="CP918" s="279"/>
      <c r="CQ918" s="279"/>
      <c r="CR918" s="279"/>
      <c r="CS918" s="279"/>
      <c r="CT918" s="279"/>
      <c r="CU918" s="279"/>
      <c r="CV918" s="279"/>
      <c r="CW918" s="279"/>
      <c r="CX918" s="279"/>
      <c r="CY918" s="279"/>
      <c r="CZ918" s="279"/>
      <c r="DA918" s="279"/>
      <c r="DB918" s="279"/>
      <c r="DC918" s="279"/>
      <c r="DD918" s="279"/>
      <c r="DE918" s="279"/>
      <c r="DF918" s="279"/>
      <c r="DG918" s="279"/>
      <c r="DH918" s="279"/>
      <c r="DI918" s="279"/>
      <c r="DJ918" s="279"/>
      <c r="DK918" s="279"/>
      <c r="DL918" s="279"/>
      <c r="DM918" s="279"/>
      <c r="DN918" s="279"/>
      <c r="DO918" s="279"/>
      <c r="DP918" s="279"/>
      <c r="DQ918" s="279"/>
      <c r="DR918" s="279"/>
      <c r="DS918" s="279"/>
      <c r="DT918" s="279"/>
      <c r="DU918" s="279"/>
    </row>
    <row r="919" spans="40:125">
      <c r="AN919" s="203" t="str">
        <f t="shared" si="49"/>
        <v>EMA--</v>
      </c>
      <c r="AO919" s="279"/>
      <c r="AP919" s="279"/>
      <c r="AQ919" s="279"/>
      <c r="AR919" s="279"/>
      <c r="AS919" s="279"/>
      <c r="AT919" s="279"/>
      <c r="AU919" s="279"/>
      <c r="AV919" s="279"/>
      <c r="AW919" s="279"/>
      <c r="AX919" s="279"/>
      <c r="AY919" s="279"/>
      <c r="AZ919" s="279"/>
      <c r="BA919" s="279"/>
      <c r="BB919" s="279"/>
      <c r="BC919" s="279"/>
      <c r="BD919" s="279"/>
      <c r="BE919" s="279"/>
      <c r="BF919" s="279"/>
      <c r="BG919" s="279"/>
      <c r="BH919" s="279"/>
      <c r="BI919" s="279"/>
      <c r="BJ919" s="279"/>
      <c r="BK919" s="279"/>
      <c r="BL919" s="279"/>
      <c r="BM919" s="279"/>
      <c r="BN919" s="279"/>
      <c r="BO919" s="279"/>
      <c r="BP919" s="279"/>
      <c r="BQ919" s="279"/>
      <c r="BR919" s="279"/>
      <c r="BS919" s="279"/>
      <c r="BT919" s="279"/>
      <c r="BU919" s="279"/>
      <c r="BV919" s="279"/>
      <c r="BW919" s="279"/>
      <c r="BX919" s="279"/>
      <c r="BY919" s="279"/>
      <c r="BZ919" s="279"/>
      <c r="CA919" s="279"/>
      <c r="CB919" s="279"/>
      <c r="CC919" s="279"/>
      <c r="CD919" s="279"/>
      <c r="CE919" s="279"/>
      <c r="CF919" s="279"/>
      <c r="CG919" s="279"/>
      <c r="CH919" s="279"/>
      <c r="CI919" s="279"/>
      <c r="CJ919" s="279"/>
      <c r="CK919" s="279"/>
      <c r="CL919" s="279"/>
      <c r="CM919" s="279"/>
      <c r="CN919" s="279"/>
      <c r="CO919" s="279"/>
      <c r="CP919" s="279"/>
      <c r="CQ919" s="279"/>
      <c r="CR919" s="279"/>
      <c r="CS919" s="279"/>
      <c r="CT919" s="279"/>
      <c r="CU919" s="279"/>
      <c r="CV919" s="279"/>
      <c r="CW919" s="279"/>
      <c r="CX919" s="279"/>
      <c r="CY919" s="279"/>
      <c r="CZ919" s="279"/>
      <c r="DA919" s="279"/>
      <c r="DB919" s="279"/>
      <c r="DC919" s="279"/>
      <c r="DD919" s="279"/>
      <c r="DE919" s="279"/>
      <c r="DF919" s="279"/>
      <c r="DG919" s="279"/>
      <c r="DH919" s="279"/>
      <c r="DI919" s="279"/>
      <c r="DJ919" s="279"/>
      <c r="DK919" s="279"/>
      <c r="DL919" s="279"/>
      <c r="DM919" s="279"/>
      <c r="DN919" s="279"/>
      <c r="DO919" s="279"/>
      <c r="DP919" s="279"/>
      <c r="DQ919" s="279"/>
      <c r="DR919" s="279"/>
      <c r="DS919" s="279"/>
      <c r="DT919" s="279"/>
      <c r="DU919" s="279"/>
    </row>
    <row r="920" spans="40:125">
      <c r="AN920" s="203" t="str">
        <f t="shared" si="49"/>
        <v>EMA--</v>
      </c>
      <c r="AO920" s="279"/>
      <c r="AP920" s="279"/>
      <c r="AQ920" s="279"/>
      <c r="AR920" s="279"/>
      <c r="AS920" s="279"/>
      <c r="AT920" s="279"/>
      <c r="AU920" s="279"/>
      <c r="AV920" s="279"/>
      <c r="AW920" s="279"/>
      <c r="AX920" s="279"/>
      <c r="AY920" s="279"/>
      <c r="AZ920" s="279"/>
      <c r="BA920" s="279"/>
      <c r="BB920" s="279"/>
      <c r="BC920" s="279"/>
      <c r="BD920" s="279"/>
      <c r="BE920" s="279"/>
      <c r="BF920" s="279"/>
      <c r="BG920" s="279"/>
      <c r="BH920" s="279"/>
      <c r="BI920" s="279"/>
      <c r="BJ920" s="279"/>
      <c r="BK920" s="279"/>
      <c r="BL920" s="279"/>
      <c r="BM920" s="279"/>
      <c r="BN920" s="279"/>
      <c r="BO920" s="279"/>
      <c r="BP920" s="279"/>
      <c r="BQ920" s="279"/>
      <c r="BR920" s="279"/>
      <c r="BS920" s="279"/>
      <c r="BT920" s="279"/>
      <c r="BU920" s="279"/>
      <c r="BV920" s="279"/>
      <c r="BW920" s="279"/>
      <c r="BX920" s="279"/>
      <c r="BY920" s="279"/>
      <c r="BZ920" s="279"/>
      <c r="CA920" s="279"/>
      <c r="CB920" s="279"/>
      <c r="CC920" s="279"/>
      <c r="CD920" s="279"/>
      <c r="CE920" s="279"/>
      <c r="CF920" s="279"/>
      <c r="CG920" s="279"/>
      <c r="CH920" s="279"/>
      <c r="CI920" s="279"/>
      <c r="CJ920" s="279"/>
      <c r="CK920" s="279"/>
      <c r="CL920" s="279"/>
      <c r="CM920" s="279"/>
      <c r="CN920" s="279"/>
      <c r="CO920" s="279"/>
      <c r="CP920" s="279"/>
      <c r="CQ920" s="279"/>
      <c r="CR920" s="279"/>
      <c r="CS920" s="279"/>
      <c r="CT920" s="279"/>
      <c r="CU920" s="279"/>
      <c r="CV920" s="279"/>
      <c r="CW920" s="279"/>
      <c r="CX920" s="279"/>
      <c r="CY920" s="279"/>
      <c r="CZ920" s="279"/>
      <c r="DA920" s="279"/>
      <c r="DB920" s="279"/>
      <c r="DC920" s="279"/>
      <c r="DD920" s="279"/>
      <c r="DE920" s="279"/>
      <c r="DF920" s="279"/>
      <c r="DG920" s="279"/>
      <c r="DH920" s="279"/>
      <c r="DI920" s="279"/>
      <c r="DJ920" s="279"/>
      <c r="DK920" s="279"/>
      <c r="DL920" s="279"/>
      <c r="DM920" s="279"/>
      <c r="DN920" s="279"/>
      <c r="DO920" s="279"/>
      <c r="DP920" s="279"/>
      <c r="DQ920" s="279"/>
      <c r="DR920" s="279"/>
      <c r="DS920" s="279"/>
      <c r="DT920" s="279"/>
      <c r="DU920" s="279"/>
    </row>
    <row r="921" spans="40:125">
      <c r="AN921" s="203" t="str">
        <f t="shared" si="49"/>
        <v>EMA--</v>
      </c>
      <c r="AO921" s="279"/>
      <c r="AP921" s="279"/>
      <c r="AQ921" s="279"/>
      <c r="AR921" s="279"/>
      <c r="AS921" s="279"/>
      <c r="AT921" s="279"/>
      <c r="AU921" s="279"/>
      <c r="AV921" s="279"/>
      <c r="AW921" s="279"/>
      <c r="AX921" s="279"/>
      <c r="AY921" s="279"/>
      <c r="AZ921" s="279"/>
      <c r="BA921" s="279"/>
      <c r="BB921" s="279"/>
      <c r="BC921" s="279"/>
      <c r="BD921" s="279"/>
      <c r="BE921" s="279"/>
      <c r="BF921" s="279"/>
      <c r="BG921" s="279"/>
      <c r="BH921" s="279"/>
      <c r="BI921" s="279"/>
      <c r="BJ921" s="279"/>
      <c r="BK921" s="279"/>
      <c r="BL921" s="279"/>
      <c r="BM921" s="279"/>
      <c r="BN921" s="279"/>
      <c r="BO921" s="279"/>
      <c r="BP921" s="279"/>
      <c r="BQ921" s="279"/>
      <c r="BR921" s="279"/>
      <c r="BS921" s="279"/>
      <c r="BT921" s="279"/>
      <c r="BU921" s="279"/>
      <c r="BV921" s="279"/>
      <c r="BW921" s="279"/>
      <c r="BX921" s="279"/>
      <c r="BY921" s="279"/>
      <c r="BZ921" s="279"/>
      <c r="CA921" s="279"/>
      <c r="CB921" s="279"/>
      <c r="CC921" s="279"/>
      <c r="CD921" s="279"/>
      <c r="CE921" s="279"/>
      <c r="CF921" s="279"/>
      <c r="CG921" s="279"/>
      <c r="CH921" s="279"/>
      <c r="CI921" s="279"/>
      <c r="CJ921" s="279"/>
      <c r="CK921" s="279"/>
      <c r="CL921" s="279"/>
      <c r="CM921" s="279"/>
      <c r="CN921" s="279"/>
      <c r="CO921" s="279"/>
      <c r="CP921" s="279"/>
      <c r="CQ921" s="279"/>
      <c r="CR921" s="279"/>
      <c r="CS921" s="279"/>
      <c r="CT921" s="279"/>
      <c r="CU921" s="279"/>
      <c r="CV921" s="279"/>
      <c r="CW921" s="279"/>
      <c r="CX921" s="279"/>
      <c r="CY921" s="279"/>
      <c r="CZ921" s="279"/>
      <c r="DA921" s="279"/>
      <c r="DB921" s="279"/>
      <c r="DC921" s="279"/>
      <c r="DD921" s="279"/>
      <c r="DE921" s="279"/>
      <c r="DF921" s="279"/>
      <c r="DG921" s="279"/>
      <c r="DH921" s="279"/>
      <c r="DI921" s="279"/>
      <c r="DJ921" s="279"/>
      <c r="DK921" s="279"/>
      <c r="DL921" s="279"/>
      <c r="DM921" s="279"/>
      <c r="DN921" s="279"/>
      <c r="DO921" s="279"/>
      <c r="DP921" s="279"/>
      <c r="DQ921" s="279"/>
      <c r="DR921" s="279"/>
      <c r="DS921" s="279"/>
      <c r="DT921" s="279"/>
      <c r="DU921" s="279"/>
    </row>
    <row r="922" spans="40:125">
      <c r="AN922" s="203" t="str">
        <f t="shared" si="49"/>
        <v>EMA--</v>
      </c>
      <c r="AO922" s="279"/>
      <c r="AP922" s="279"/>
      <c r="AQ922" s="279"/>
      <c r="AR922" s="279"/>
      <c r="AS922" s="279"/>
      <c r="AT922" s="279"/>
      <c r="AU922" s="279"/>
      <c r="AV922" s="279"/>
      <c r="AW922" s="279"/>
      <c r="AX922" s="279"/>
      <c r="AY922" s="279"/>
      <c r="AZ922" s="279"/>
      <c r="BA922" s="279"/>
      <c r="BB922" s="279"/>
      <c r="BC922" s="279"/>
      <c r="BD922" s="279"/>
      <c r="BE922" s="279"/>
      <c r="BF922" s="279"/>
      <c r="BG922" s="279"/>
      <c r="BH922" s="279"/>
      <c r="BI922" s="279"/>
      <c r="BJ922" s="279"/>
      <c r="BK922" s="279"/>
      <c r="BL922" s="279"/>
      <c r="BM922" s="279"/>
      <c r="BN922" s="279"/>
      <c r="BO922" s="279"/>
      <c r="BP922" s="279"/>
      <c r="BQ922" s="279"/>
      <c r="BR922" s="279"/>
      <c r="BS922" s="279"/>
      <c r="BT922" s="279"/>
      <c r="BU922" s="279"/>
      <c r="BV922" s="279"/>
      <c r="BW922" s="279"/>
      <c r="BX922" s="279"/>
      <c r="BY922" s="279"/>
      <c r="BZ922" s="279"/>
      <c r="CA922" s="279"/>
      <c r="CB922" s="279"/>
      <c r="CC922" s="279"/>
      <c r="CD922" s="279"/>
      <c r="CE922" s="279"/>
      <c r="CF922" s="279"/>
      <c r="CG922" s="279"/>
      <c r="CH922" s="279"/>
      <c r="CI922" s="279"/>
      <c r="CJ922" s="279"/>
      <c r="CK922" s="279"/>
      <c r="CL922" s="279"/>
      <c r="CM922" s="279"/>
      <c r="CN922" s="279"/>
      <c r="CO922" s="279"/>
      <c r="CP922" s="279"/>
      <c r="CQ922" s="279"/>
      <c r="CR922" s="279"/>
      <c r="CS922" s="279"/>
      <c r="CT922" s="279"/>
      <c r="CU922" s="279"/>
      <c r="CV922" s="279"/>
      <c r="CW922" s="279"/>
      <c r="CX922" s="279"/>
      <c r="CY922" s="279"/>
      <c r="CZ922" s="279"/>
      <c r="DA922" s="279"/>
      <c r="DB922" s="279"/>
      <c r="DC922" s="279"/>
      <c r="DD922" s="279"/>
      <c r="DE922" s="279"/>
      <c r="DF922" s="279"/>
      <c r="DG922" s="279"/>
      <c r="DH922" s="279"/>
      <c r="DI922" s="279"/>
      <c r="DJ922" s="279"/>
      <c r="DK922" s="279"/>
      <c r="DL922" s="279"/>
      <c r="DM922" s="279"/>
      <c r="DN922" s="279"/>
      <c r="DO922" s="279"/>
      <c r="DP922" s="279"/>
      <c r="DQ922" s="279"/>
      <c r="DR922" s="279"/>
      <c r="DS922" s="279"/>
      <c r="DT922" s="279"/>
      <c r="DU922" s="279"/>
    </row>
    <row r="923" spans="40:125">
      <c r="AN923" s="203" t="str">
        <f t="shared" si="49"/>
        <v>EMA--</v>
      </c>
      <c r="AO923" s="279"/>
      <c r="AP923" s="279"/>
      <c r="AQ923" s="279"/>
      <c r="AR923" s="279"/>
      <c r="AS923" s="279"/>
      <c r="AT923" s="279"/>
      <c r="AU923" s="279"/>
      <c r="AV923" s="279"/>
      <c r="AW923" s="279"/>
      <c r="AX923" s="279"/>
      <c r="AY923" s="279"/>
      <c r="AZ923" s="279"/>
      <c r="BA923" s="279"/>
      <c r="BB923" s="279"/>
      <c r="BC923" s="279"/>
      <c r="BD923" s="279"/>
      <c r="BE923" s="279"/>
      <c r="BF923" s="279"/>
      <c r="BG923" s="279"/>
      <c r="BH923" s="279"/>
      <c r="BI923" s="279"/>
      <c r="BJ923" s="279"/>
      <c r="BK923" s="279"/>
      <c r="BL923" s="279"/>
      <c r="BM923" s="279"/>
      <c r="BN923" s="279"/>
      <c r="BO923" s="279"/>
      <c r="BP923" s="279"/>
      <c r="BQ923" s="279"/>
      <c r="BR923" s="279"/>
      <c r="BS923" s="279"/>
      <c r="BT923" s="279"/>
      <c r="BU923" s="279"/>
      <c r="BV923" s="279"/>
      <c r="BW923" s="279"/>
      <c r="BX923" s="279"/>
      <c r="BY923" s="279"/>
      <c r="BZ923" s="279"/>
      <c r="CA923" s="279"/>
      <c r="CB923" s="279"/>
      <c r="CC923" s="279"/>
      <c r="CD923" s="279"/>
      <c r="CE923" s="279"/>
      <c r="CF923" s="279"/>
      <c r="CG923" s="279"/>
      <c r="CH923" s="279"/>
      <c r="CI923" s="279"/>
      <c r="CJ923" s="279"/>
      <c r="CK923" s="279"/>
      <c r="CL923" s="279"/>
      <c r="CM923" s="279"/>
      <c r="CN923" s="279"/>
      <c r="CO923" s="279"/>
      <c r="CP923" s="279"/>
      <c r="CQ923" s="279"/>
      <c r="CR923" s="279"/>
      <c r="CS923" s="279"/>
      <c r="CT923" s="279"/>
      <c r="CU923" s="279"/>
      <c r="CV923" s="279"/>
      <c r="CW923" s="279"/>
      <c r="CX923" s="279"/>
      <c r="CY923" s="279"/>
      <c r="CZ923" s="279"/>
      <c r="DA923" s="279"/>
      <c r="DB923" s="279"/>
      <c r="DC923" s="279"/>
      <c r="DD923" s="279"/>
      <c r="DE923" s="279"/>
      <c r="DF923" s="279"/>
      <c r="DG923" s="279"/>
      <c r="DH923" s="279"/>
      <c r="DI923" s="279"/>
      <c r="DJ923" s="279"/>
      <c r="DK923" s="279"/>
      <c r="DL923" s="279"/>
      <c r="DM923" s="279"/>
      <c r="DN923" s="279"/>
      <c r="DO923" s="279"/>
      <c r="DP923" s="279"/>
      <c r="DQ923" s="279"/>
      <c r="DR923" s="279"/>
      <c r="DS923" s="279"/>
      <c r="DT923" s="279"/>
      <c r="DU923" s="279"/>
    </row>
    <row r="924" spans="40:125">
      <c r="AN924" s="203" t="str">
        <f t="shared" si="49"/>
        <v>EMA--</v>
      </c>
      <c r="AO924" s="279"/>
      <c r="AP924" s="279"/>
      <c r="AQ924" s="279"/>
      <c r="AR924" s="279"/>
      <c r="AS924" s="279"/>
      <c r="AT924" s="279"/>
      <c r="AU924" s="279"/>
      <c r="AV924" s="279"/>
      <c r="AW924" s="279"/>
      <c r="AX924" s="279"/>
      <c r="AY924" s="279"/>
      <c r="AZ924" s="279"/>
      <c r="BA924" s="279"/>
      <c r="BB924" s="279"/>
      <c r="BC924" s="279"/>
      <c r="BD924" s="279"/>
      <c r="BE924" s="279"/>
      <c r="BF924" s="279"/>
      <c r="BG924" s="279"/>
      <c r="BH924" s="279"/>
      <c r="BI924" s="279"/>
      <c r="BJ924" s="279"/>
      <c r="BK924" s="279"/>
      <c r="BL924" s="279"/>
      <c r="BM924" s="279"/>
      <c r="BN924" s="279"/>
      <c r="BO924" s="279"/>
      <c r="BP924" s="279"/>
      <c r="BQ924" s="279"/>
      <c r="BR924" s="279"/>
      <c r="BS924" s="279"/>
      <c r="BT924" s="279"/>
      <c r="BU924" s="279"/>
      <c r="BV924" s="279"/>
      <c r="BW924" s="279"/>
      <c r="BX924" s="279"/>
      <c r="BY924" s="279"/>
      <c r="BZ924" s="279"/>
      <c r="CA924" s="279"/>
      <c r="CB924" s="279"/>
      <c r="CC924" s="279"/>
      <c r="CD924" s="279"/>
      <c r="CE924" s="279"/>
      <c r="CF924" s="279"/>
      <c r="CG924" s="279"/>
      <c r="CH924" s="279"/>
      <c r="CI924" s="279"/>
      <c r="CJ924" s="279"/>
      <c r="CK924" s="279"/>
      <c r="CL924" s="279"/>
      <c r="CM924" s="279"/>
      <c r="CN924" s="279"/>
      <c r="CO924" s="279"/>
      <c r="CP924" s="279"/>
      <c r="CQ924" s="279"/>
      <c r="CR924" s="279"/>
      <c r="CS924" s="279"/>
      <c r="CT924" s="279"/>
      <c r="CU924" s="279"/>
      <c r="CV924" s="279"/>
      <c r="CW924" s="279"/>
      <c r="CX924" s="279"/>
      <c r="CY924" s="279"/>
      <c r="CZ924" s="279"/>
      <c r="DA924" s="279"/>
      <c r="DB924" s="279"/>
      <c r="DC924" s="279"/>
      <c r="DD924" s="279"/>
      <c r="DE924" s="279"/>
      <c r="DF924" s="279"/>
      <c r="DG924" s="279"/>
      <c r="DH924" s="279"/>
      <c r="DI924" s="279"/>
      <c r="DJ924" s="279"/>
      <c r="DK924" s="279"/>
      <c r="DL924" s="279"/>
      <c r="DM924" s="279"/>
      <c r="DN924" s="279"/>
      <c r="DO924" s="279"/>
      <c r="DP924" s="279"/>
      <c r="DQ924" s="279"/>
      <c r="DR924" s="279"/>
      <c r="DS924" s="279"/>
      <c r="DT924" s="279"/>
      <c r="DU924" s="279"/>
    </row>
    <row r="925" spans="40:125">
      <c r="AN925" s="203" t="str">
        <f t="shared" si="49"/>
        <v>EMA--</v>
      </c>
      <c r="AO925" s="279"/>
      <c r="AP925" s="279"/>
      <c r="AQ925" s="279"/>
      <c r="AR925" s="279"/>
      <c r="AS925" s="279"/>
      <c r="AT925" s="279"/>
      <c r="AU925" s="279"/>
      <c r="AV925" s="279"/>
      <c r="AW925" s="279"/>
      <c r="AX925" s="279"/>
      <c r="AY925" s="279"/>
      <c r="AZ925" s="279"/>
      <c r="BA925" s="279"/>
      <c r="BB925" s="279"/>
      <c r="BC925" s="279"/>
      <c r="BD925" s="279"/>
      <c r="BE925" s="279"/>
      <c r="BF925" s="279"/>
      <c r="BG925" s="279"/>
      <c r="BH925" s="279"/>
      <c r="BI925" s="279"/>
      <c r="BJ925" s="279"/>
      <c r="BK925" s="279"/>
      <c r="BL925" s="279"/>
      <c r="BM925" s="279"/>
      <c r="BN925" s="279"/>
      <c r="BO925" s="279"/>
      <c r="BP925" s="279"/>
      <c r="BQ925" s="279"/>
      <c r="BR925" s="279"/>
      <c r="BS925" s="279"/>
      <c r="BT925" s="279"/>
      <c r="BU925" s="279"/>
      <c r="BV925" s="279"/>
      <c r="BW925" s="279"/>
      <c r="BX925" s="279"/>
      <c r="BY925" s="279"/>
      <c r="BZ925" s="279"/>
      <c r="CA925" s="279"/>
      <c r="CB925" s="279"/>
      <c r="CC925" s="279"/>
      <c r="CD925" s="279"/>
      <c r="CE925" s="279"/>
      <c r="CF925" s="279"/>
      <c r="CG925" s="279"/>
      <c r="CH925" s="279"/>
      <c r="CI925" s="279"/>
      <c r="CJ925" s="279"/>
      <c r="CK925" s="279"/>
      <c r="CL925" s="279"/>
      <c r="CM925" s="279"/>
      <c r="CN925" s="279"/>
      <c r="CO925" s="279"/>
      <c r="CP925" s="279"/>
      <c r="CQ925" s="279"/>
      <c r="CR925" s="279"/>
      <c r="CS925" s="279"/>
      <c r="CT925" s="279"/>
      <c r="CU925" s="279"/>
      <c r="CV925" s="279"/>
      <c r="CW925" s="279"/>
      <c r="CX925" s="279"/>
      <c r="CY925" s="279"/>
      <c r="CZ925" s="279"/>
      <c r="DA925" s="279"/>
      <c r="DB925" s="279"/>
      <c r="DC925" s="279"/>
      <c r="DD925" s="279"/>
      <c r="DE925" s="279"/>
      <c r="DF925" s="279"/>
      <c r="DG925" s="279"/>
      <c r="DH925" s="279"/>
      <c r="DI925" s="279"/>
      <c r="DJ925" s="279"/>
      <c r="DK925" s="279"/>
      <c r="DL925" s="279"/>
      <c r="DM925" s="279"/>
      <c r="DN925" s="279"/>
      <c r="DO925" s="279"/>
      <c r="DP925" s="279"/>
      <c r="DQ925" s="279"/>
      <c r="DR925" s="279"/>
      <c r="DS925" s="279"/>
      <c r="DT925" s="279"/>
      <c r="DU925" s="279"/>
    </row>
    <row r="926" spans="40:125">
      <c r="AN926" s="203" t="str">
        <f t="shared" si="49"/>
        <v>EMA--</v>
      </c>
      <c r="AO926" s="279"/>
      <c r="AP926" s="279"/>
      <c r="AQ926" s="279"/>
      <c r="AR926" s="279"/>
      <c r="AS926" s="279"/>
      <c r="AT926" s="279"/>
      <c r="AU926" s="279"/>
      <c r="AV926" s="279"/>
      <c r="AW926" s="279"/>
      <c r="AX926" s="279"/>
      <c r="AY926" s="279"/>
      <c r="AZ926" s="279"/>
      <c r="BA926" s="279"/>
      <c r="BB926" s="279"/>
      <c r="BC926" s="279"/>
      <c r="BD926" s="279"/>
      <c r="BE926" s="279"/>
      <c r="BF926" s="279"/>
      <c r="BG926" s="279"/>
      <c r="BH926" s="279"/>
      <c r="BI926" s="279"/>
      <c r="BJ926" s="279"/>
      <c r="BK926" s="279"/>
      <c r="BL926" s="279"/>
      <c r="BM926" s="279"/>
      <c r="BN926" s="279"/>
      <c r="BO926" s="279"/>
      <c r="BP926" s="279"/>
      <c r="BQ926" s="279"/>
      <c r="BR926" s="279"/>
      <c r="BS926" s="279"/>
      <c r="BT926" s="279"/>
      <c r="BU926" s="279"/>
      <c r="BV926" s="279"/>
      <c r="BW926" s="279"/>
      <c r="BX926" s="279"/>
      <c r="BY926" s="279"/>
      <c r="BZ926" s="279"/>
      <c r="CA926" s="279"/>
      <c r="CB926" s="279"/>
      <c r="CC926" s="279"/>
      <c r="CD926" s="279"/>
      <c r="CE926" s="279"/>
      <c r="CF926" s="279"/>
      <c r="CG926" s="279"/>
      <c r="CH926" s="279"/>
      <c r="CI926" s="279"/>
      <c r="CJ926" s="279"/>
      <c r="CK926" s="279"/>
      <c r="CL926" s="279"/>
      <c r="CM926" s="279"/>
      <c r="CN926" s="279"/>
      <c r="CO926" s="279"/>
      <c r="CP926" s="279"/>
      <c r="CQ926" s="279"/>
      <c r="CR926" s="279"/>
      <c r="CS926" s="279"/>
      <c r="CT926" s="279"/>
      <c r="CU926" s="279"/>
      <c r="CV926" s="279"/>
      <c r="CW926" s="279"/>
      <c r="CX926" s="279"/>
      <c r="CY926" s="279"/>
      <c r="CZ926" s="279"/>
      <c r="DA926" s="279"/>
      <c r="DB926" s="279"/>
      <c r="DC926" s="279"/>
      <c r="DD926" s="279"/>
      <c r="DE926" s="279"/>
      <c r="DF926" s="279"/>
      <c r="DG926" s="279"/>
      <c r="DH926" s="279"/>
      <c r="DI926" s="279"/>
      <c r="DJ926" s="279"/>
      <c r="DK926" s="279"/>
      <c r="DL926" s="279"/>
      <c r="DM926" s="279"/>
      <c r="DN926" s="279"/>
      <c r="DO926" s="279"/>
      <c r="DP926" s="279"/>
      <c r="DQ926" s="279"/>
      <c r="DR926" s="279"/>
      <c r="DS926" s="279"/>
      <c r="DT926" s="279"/>
      <c r="DU926" s="279"/>
    </row>
    <row r="927" spans="40:125">
      <c r="AN927" s="203" t="str">
        <f t="shared" si="49"/>
        <v>EMA--</v>
      </c>
      <c r="AO927" s="279"/>
      <c r="AP927" s="279"/>
      <c r="AQ927" s="279"/>
      <c r="AR927" s="279"/>
      <c r="AS927" s="279"/>
      <c r="AT927" s="279"/>
      <c r="AU927" s="279"/>
      <c r="AV927" s="279"/>
      <c r="AW927" s="279"/>
      <c r="AX927" s="279"/>
      <c r="AY927" s="279"/>
      <c r="AZ927" s="279"/>
      <c r="BA927" s="279"/>
      <c r="BB927" s="279"/>
      <c r="BC927" s="279"/>
      <c r="BD927" s="279"/>
      <c r="BE927" s="279"/>
      <c r="BF927" s="279"/>
      <c r="BG927" s="279"/>
      <c r="BH927" s="279"/>
      <c r="BI927" s="279"/>
      <c r="BJ927" s="279"/>
      <c r="BK927" s="279"/>
      <c r="BL927" s="279"/>
      <c r="BM927" s="279"/>
      <c r="BN927" s="279"/>
      <c r="BO927" s="279"/>
      <c r="BP927" s="279"/>
      <c r="BQ927" s="279"/>
      <c r="BR927" s="279"/>
      <c r="BS927" s="279"/>
      <c r="BT927" s="279"/>
      <c r="BU927" s="279"/>
      <c r="BV927" s="279"/>
      <c r="BW927" s="279"/>
      <c r="BX927" s="279"/>
      <c r="BY927" s="279"/>
      <c r="BZ927" s="279"/>
      <c r="CA927" s="279"/>
      <c r="CB927" s="279"/>
      <c r="CC927" s="279"/>
      <c r="CD927" s="279"/>
      <c r="CE927" s="279"/>
      <c r="CF927" s="279"/>
      <c r="CG927" s="279"/>
      <c r="CH927" s="279"/>
      <c r="CI927" s="279"/>
      <c r="CJ927" s="279"/>
      <c r="CK927" s="279"/>
      <c r="CL927" s="279"/>
      <c r="CM927" s="279"/>
      <c r="CN927" s="279"/>
      <c r="CO927" s="279"/>
      <c r="CP927" s="279"/>
      <c r="CQ927" s="279"/>
      <c r="CR927" s="279"/>
      <c r="CS927" s="279"/>
      <c r="CT927" s="279"/>
      <c r="CU927" s="279"/>
      <c r="CV927" s="279"/>
      <c r="CW927" s="279"/>
      <c r="CX927" s="279"/>
      <c r="CY927" s="279"/>
      <c r="CZ927" s="279"/>
      <c r="DA927" s="279"/>
      <c r="DB927" s="279"/>
      <c r="DC927" s="279"/>
      <c r="DD927" s="279"/>
      <c r="DE927" s="279"/>
      <c r="DF927" s="279"/>
      <c r="DG927" s="279"/>
      <c r="DH927" s="279"/>
      <c r="DI927" s="279"/>
      <c r="DJ927" s="279"/>
      <c r="DK927" s="279"/>
      <c r="DL927" s="279"/>
      <c r="DM927" s="279"/>
      <c r="DN927" s="279"/>
      <c r="DO927" s="279"/>
      <c r="DP927" s="279"/>
      <c r="DQ927" s="279"/>
      <c r="DR927" s="279"/>
      <c r="DS927" s="279"/>
      <c r="DT927" s="279"/>
      <c r="DU927" s="279"/>
    </row>
    <row r="928" spans="40:125">
      <c r="AN928" s="203" t="str">
        <f t="shared" si="49"/>
        <v>EMA--</v>
      </c>
      <c r="AO928" s="279"/>
      <c r="AP928" s="279"/>
      <c r="AQ928" s="279"/>
      <c r="AR928" s="279"/>
      <c r="AS928" s="279"/>
      <c r="AT928" s="279"/>
      <c r="AU928" s="279"/>
      <c r="AV928" s="279"/>
      <c r="AW928" s="279"/>
      <c r="AX928" s="279"/>
      <c r="AY928" s="279"/>
      <c r="AZ928" s="279"/>
      <c r="BA928" s="279"/>
      <c r="BB928" s="279"/>
      <c r="BC928" s="279"/>
      <c r="BD928" s="279"/>
      <c r="BE928" s="279"/>
      <c r="BF928" s="279"/>
      <c r="BG928" s="279"/>
      <c r="BH928" s="279"/>
      <c r="BI928" s="279"/>
      <c r="BJ928" s="279"/>
      <c r="BK928" s="279"/>
      <c r="BL928" s="279"/>
      <c r="BM928" s="279"/>
      <c r="BN928" s="279"/>
      <c r="BO928" s="279"/>
      <c r="BP928" s="279"/>
      <c r="BQ928" s="279"/>
      <c r="BR928" s="279"/>
      <c r="BS928" s="279"/>
      <c r="BT928" s="279"/>
      <c r="BU928" s="279"/>
      <c r="BV928" s="279"/>
      <c r="BW928" s="279"/>
      <c r="BX928" s="279"/>
      <c r="BY928" s="279"/>
      <c r="BZ928" s="279"/>
      <c r="CA928" s="279"/>
      <c r="CB928" s="279"/>
      <c r="CC928" s="279"/>
      <c r="CD928" s="279"/>
      <c r="CE928" s="279"/>
      <c r="CF928" s="279"/>
      <c r="CG928" s="279"/>
      <c r="CH928" s="279"/>
      <c r="CI928" s="279"/>
      <c r="CJ928" s="279"/>
      <c r="CK928" s="279"/>
      <c r="CL928" s="279"/>
      <c r="CM928" s="279"/>
      <c r="CN928" s="279"/>
      <c r="CO928" s="279"/>
      <c r="CP928" s="279"/>
      <c r="CQ928" s="279"/>
      <c r="CR928" s="279"/>
      <c r="CS928" s="279"/>
      <c r="CT928" s="279"/>
      <c r="CU928" s="279"/>
      <c r="CV928" s="279"/>
      <c r="CW928" s="279"/>
      <c r="CX928" s="279"/>
      <c r="CY928" s="279"/>
      <c r="CZ928" s="279"/>
      <c r="DA928" s="279"/>
      <c r="DB928" s="279"/>
      <c r="DC928" s="279"/>
      <c r="DD928" s="279"/>
      <c r="DE928" s="279"/>
      <c r="DF928" s="279"/>
      <c r="DG928" s="279"/>
      <c r="DH928" s="279"/>
      <c r="DI928" s="279"/>
      <c r="DJ928" s="279"/>
      <c r="DK928" s="279"/>
      <c r="DL928" s="279"/>
      <c r="DM928" s="279"/>
      <c r="DN928" s="279"/>
      <c r="DO928" s="279"/>
      <c r="DP928" s="279"/>
      <c r="DQ928" s="279"/>
      <c r="DR928" s="279"/>
      <c r="DS928" s="279"/>
      <c r="DT928" s="279"/>
      <c r="DU928" s="279"/>
    </row>
    <row r="929" spans="40:125">
      <c r="AN929" s="203" t="str">
        <f t="shared" si="49"/>
        <v>EMA--</v>
      </c>
      <c r="AO929" s="279"/>
      <c r="AP929" s="279"/>
      <c r="AQ929" s="279"/>
      <c r="AR929" s="279"/>
      <c r="AS929" s="279"/>
      <c r="AT929" s="279"/>
      <c r="AU929" s="279"/>
      <c r="AV929" s="279"/>
      <c r="AW929" s="279"/>
      <c r="AX929" s="279"/>
      <c r="AY929" s="279"/>
      <c r="AZ929" s="279"/>
      <c r="BA929" s="279"/>
      <c r="BB929" s="279"/>
      <c r="BC929" s="279"/>
      <c r="BD929" s="279"/>
      <c r="BE929" s="279"/>
      <c r="BF929" s="279"/>
      <c r="BG929" s="279"/>
      <c r="BH929" s="279"/>
      <c r="BI929" s="279"/>
      <c r="BJ929" s="279"/>
      <c r="BK929" s="279"/>
      <c r="BL929" s="279"/>
      <c r="BM929" s="279"/>
      <c r="BN929" s="279"/>
      <c r="BO929" s="279"/>
      <c r="BP929" s="279"/>
      <c r="BQ929" s="279"/>
      <c r="BR929" s="279"/>
      <c r="BS929" s="279"/>
      <c r="BT929" s="279"/>
      <c r="BU929" s="279"/>
      <c r="BV929" s="279"/>
      <c r="BW929" s="279"/>
      <c r="BX929" s="279"/>
      <c r="BY929" s="279"/>
      <c r="BZ929" s="279"/>
      <c r="CA929" s="279"/>
      <c r="CB929" s="279"/>
      <c r="CC929" s="279"/>
      <c r="CD929" s="279"/>
      <c r="CE929" s="279"/>
      <c r="CF929" s="279"/>
      <c r="CG929" s="279"/>
      <c r="CH929" s="279"/>
      <c r="CI929" s="279"/>
      <c r="CJ929" s="279"/>
      <c r="CK929" s="279"/>
      <c r="CL929" s="279"/>
      <c r="CM929" s="279"/>
      <c r="CN929" s="279"/>
      <c r="CO929" s="279"/>
      <c r="CP929" s="279"/>
      <c r="CQ929" s="279"/>
      <c r="CR929" s="279"/>
      <c r="CS929" s="279"/>
      <c r="CT929" s="279"/>
      <c r="CU929" s="279"/>
      <c r="CV929" s="279"/>
      <c r="CW929" s="279"/>
      <c r="CX929" s="279"/>
      <c r="CY929" s="279"/>
      <c r="CZ929" s="279"/>
      <c r="DA929" s="279"/>
      <c r="DB929" s="279"/>
      <c r="DC929" s="279"/>
      <c r="DD929" s="279"/>
      <c r="DE929" s="279"/>
      <c r="DF929" s="279"/>
      <c r="DG929" s="279"/>
      <c r="DH929" s="279"/>
      <c r="DI929" s="279"/>
      <c r="DJ929" s="279"/>
      <c r="DK929" s="279"/>
      <c r="DL929" s="279"/>
      <c r="DM929" s="279"/>
      <c r="DN929" s="279"/>
      <c r="DO929" s="279"/>
      <c r="DP929" s="279"/>
      <c r="DQ929" s="279"/>
      <c r="DR929" s="279"/>
      <c r="DS929" s="279"/>
      <c r="DT929" s="279"/>
      <c r="DU929" s="279"/>
    </row>
    <row r="930" spans="40:125">
      <c r="AN930" s="203" t="str">
        <f t="shared" si="49"/>
        <v>EMA--</v>
      </c>
      <c r="AO930" s="279"/>
      <c r="AP930" s="279"/>
      <c r="AQ930" s="279"/>
      <c r="AR930" s="279"/>
      <c r="AS930" s="279"/>
      <c r="AT930" s="279"/>
      <c r="AU930" s="279"/>
      <c r="AV930" s="279"/>
      <c r="AW930" s="279"/>
      <c r="AX930" s="279"/>
      <c r="AY930" s="279"/>
      <c r="AZ930" s="279"/>
      <c r="BA930" s="279"/>
      <c r="BB930" s="279"/>
      <c r="BC930" s="279"/>
      <c r="BD930" s="279"/>
      <c r="BE930" s="279"/>
      <c r="BF930" s="279"/>
      <c r="BG930" s="279"/>
      <c r="BH930" s="279"/>
      <c r="BI930" s="279"/>
      <c r="BJ930" s="279"/>
      <c r="BK930" s="279"/>
      <c r="BL930" s="279"/>
      <c r="BM930" s="279"/>
      <c r="BN930" s="279"/>
      <c r="BO930" s="279"/>
      <c r="BP930" s="279"/>
      <c r="BQ930" s="279"/>
      <c r="BR930" s="279"/>
      <c r="BS930" s="279"/>
      <c r="BT930" s="279"/>
      <c r="BU930" s="279"/>
      <c r="BV930" s="279"/>
      <c r="BW930" s="279"/>
      <c r="BX930" s="279"/>
      <c r="BY930" s="279"/>
      <c r="BZ930" s="279"/>
      <c r="CA930" s="279"/>
      <c r="CB930" s="279"/>
      <c r="CC930" s="279"/>
      <c r="CD930" s="279"/>
      <c r="CE930" s="279"/>
      <c r="CF930" s="279"/>
      <c r="CG930" s="279"/>
      <c r="CH930" s="279"/>
      <c r="CI930" s="279"/>
      <c r="CJ930" s="279"/>
      <c r="CK930" s="279"/>
      <c r="CL930" s="279"/>
      <c r="CM930" s="279"/>
      <c r="CN930" s="279"/>
      <c r="CO930" s="279"/>
      <c r="CP930" s="279"/>
      <c r="CQ930" s="279"/>
      <c r="CR930" s="279"/>
      <c r="CS930" s="279"/>
      <c r="CT930" s="279"/>
      <c r="CU930" s="279"/>
      <c r="CV930" s="279"/>
      <c r="CW930" s="279"/>
      <c r="CX930" s="279"/>
      <c r="CY930" s="279"/>
      <c r="CZ930" s="279"/>
      <c r="DA930" s="279"/>
      <c r="DB930" s="279"/>
      <c r="DC930" s="279"/>
      <c r="DD930" s="279"/>
      <c r="DE930" s="279"/>
      <c r="DF930" s="279"/>
      <c r="DG930" s="279"/>
      <c r="DH930" s="279"/>
      <c r="DI930" s="279"/>
      <c r="DJ930" s="279"/>
      <c r="DK930" s="279"/>
      <c r="DL930" s="279"/>
      <c r="DM930" s="279"/>
      <c r="DN930" s="279"/>
      <c r="DO930" s="279"/>
      <c r="DP930" s="279"/>
      <c r="DQ930" s="279"/>
      <c r="DR930" s="279"/>
      <c r="DS930" s="279"/>
      <c r="DT930" s="279"/>
      <c r="DU930" s="279"/>
    </row>
    <row r="931" spans="40:125">
      <c r="AN931" s="203" t="str">
        <f t="shared" si="49"/>
        <v>EMA--</v>
      </c>
      <c r="AO931" s="279"/>
      <c r="AP931" s="279"/>
      <c r="AQ931" s="279"/>
      <c r="AR931" s="279"/>
      <c r="AS931" s="279"/>
      <c r="AT931" s="279"/>
      <c r="AU931" s="279"/>
      <c r="AV931" s="279"/>
      <c r="AW931" s="279"/>
      <c r="AX931" s="279"/>
      <c r="AY931" s="279"/>
      <c r="AZ931" s="279"/>
      <c r="BA931" s="279"/>
      <c r="BB931" s="279"/>
      <c r="BC931" s="279"/>
      <c r="BD931" s="279"/>
      <c r="BE931" s="279"/>
      <c r="BF931" s="279"/>
      <c r="BG931" s="279"/>
      <c r="BH931" s="279"/>
      <c r="BI931" s="279"/>
      <c r="BJ931" s="279"/>
      <c r="BK931" s="279"/>
      <c r="BL931" s="279"/>
      <c r="BM931" s="279"/>
      <c r="BN931" s="279"/>
      <c r="BO931" s="279"/>
      <c r="BP931" s="279"/>
      <c r="BQ931" s="279"/>
      <c r="BR931" s="279"/>
      <c r="BS931" s="279"/>
      <c r="BT931" s="279"/>
      <c r="BU931" s="279"/>
      <c r="BV931" s="279"/>
      <c r="BW931" s="279"/>
      <c r="BX931" s="279"/>
      <c r="BY931" s="279"/>
      <c r="BZ931" s="279"/>
      <c r="CA931" s="279"/>
      <c r="CB931" s="279"/>
      <c r="CC931" s="279"/>
      <c r="CD931" s="279"/>
      <c r="CE931" s="279"/>
      <c r="CF931" s="279"/>
      <c r="CG931" s="279"/>
      <c r="CH931" s="279"/>
      <c r="CI931" s="279"/>
      <c r="CJ931" s="279"/>
      <c r="CK931" s="279"/>
      <c r="CL931" s="279"/>
      <c r="CM931" s="279"/>
      <c r="CN931" s="279"/>
      <c r="CO931" s="279"/>
      <c r="CP931" s="279"/>
      <c r="CQ931" s="279"/>
      <c r="CR931" s="279"/>
      <c r="CS931" s="279"/>
      <c r="CT931" s="279"/>
      <c r="CU931" s="279"/>
      <c r="CV931" s="279"/>
      <c r="CW931" s="279"/>
      <c r="CX931" s="279"/>
      <c r="CY931" s="279"/>
      <c r="CZ931" s="279"/>
      <c r="DA931" s="279"/>
      <c r="DB931" s="279"/>
      <c r="DC931" s="279"/>
      <c r="DD931" s="279"/>
      <c r="DE931" s="279"/>
      <c r="DF931" s="279"/>
      <c r="DG931" s="279"/>
      <c r="DH931" s="279"/>
      <c r="DI931" s="279"/>
      <c r="DJ931" s="279"/>
      <c r="DK931" s="279"/>
      <c r="DL931" s="279"/>
      <c r="DM931" s="279"/>
      <c r="DN931" s="279"/>
      <c r="DO931" s="279"/>
      <c r="DP931" s="279"/>
      <c r="DQ931" s="279"/>
      <c r="DR931" s="279"/>
      <c r="DS931" s="279"/>
      <c r="DT931" s="279"/>
      <c r="DU931" s="279"/>
    </row>
    <row r="932" spans="40:125">
      <c r="AN932" s="203" t="str">
        <f t="shared" si="49"/>
        <v>EMA--</v>
      </c>
      <c r="AO932" s="279"/>
      <c r="AP932" s="279"/>
      <c r="AQ932" s="279"/>
      <c r="AR932" s="279"/>
      <c r="AS932" s="279"/>
      <c r="AT932" s="279"/>
      <c r="AU932" s="279"/>
      <c r="AV932" s="279"/>
      <c r="AW932" s="279"/>
      <c r="AX932" s="279"/>
      <c r="AY932" s="279"/>
      <c r="AZ932" s="279"/>
      <c r="BA932" s="279"/>
      <c r="BB932" s="279"/>
      <c r="BC932" s="279"/>
      <c r="BD932" s="279"/>
      <c r="BE932" s="279"/>
      <c r="BF932" s="279"/>
      <c r="BG932" s="279"/>
      <c r="BH932" s="279"/>
      <c r="BI932" s="279"/>
      <c r="BJ932" s="279"/>
      <c r="BK932" s="279"/>
      <c r="BL932" s="279"/>
      <c r="BM932" s="279"/>
      <c r="BN932" s="279"/>
      <c r="BO932" s="279"/>
      <c r="BP932" s="279"/>
      <c r="BQ932" s="279"/>
      <c r="BR932" s="279"/>
      <c r="BS932" s="279"/>
      <c r="BT932" s="279"/>
      <c r="BU932" s="279"/>
      <c r="BV932" s="279"/>
      <c r="BW932" s="279"/>
      <c r="BX932" s="279"/>
      <c r="BY932" s="279"/>
      <c r="BZ932" s="279"/>
      <c r="CA932" s="279"/>
      <c r="CB932" s="279"/>
      <c r="CC932" s="279"/>
      <c r="CD932" s="279"/>
      <c r="CE932" s="279"/>
      <c r="CF932" s="279"/>
      <c r="CG932" s="279"/>
      <c r="CH932" s="279"/>
      <c r="CI932" s="279"/>
      <c r="CJ932" s="279"/>
      <c r="CK932" s="279"/>
      <c r="CL932" s="279"/>
      <c r="CM932" s="279"/>
      <c r="CN932" s="279"/>
      <c r="CO932" s="279"/>
      <c r="CP932" s="279"/>
      <c r="CQ932" s="279"/>
      <c r="CR932" s="279"/>
      <c r="CS932" s="279"/>
      <c r="CT932" s="279"/>
      <c r="CU932" s="279"/>
      <c r="CV932" s="279"/>
      <c r="CW932" s="279"/>
      <c r="CX932" s="279"/>
      <c r="CY932" s="279"/>
      <c r="CZ932" s="279"/>
      <c r="DA932" s="279"/>
      <c r="DB932" s="279"/>
      <c r="DC932" s="279"/>
      <c r="DD932" s="279"/>
      <c r="DE932" s="279"/>
      <c r="DF932" s="279"/>
      <c r="DG932" s="279"/>
      <c r="DH932" s="279"/>
      <c r="DI932" s="279"/>
      <c r="DJ932" s="279"/>
      <c r="DK932" s="279"/>
      <c r="DL932" s="279"/>
      <c r="DM932" s="279"/>
      <c r="DN932" s="279"/>
      <c r="DO932" s="279"/>
      <c r="DP932" s="279"/>
      <c r="DQ932" s="279"/>
      <c r="DR932" s="279"/>
      <c r="DS932" s="279"/>
      <c r="DT932" s="279"/>
      <c r="DU932" s="279"/>
    </row>
    <row r="933" spans="40:125">
      <c r="AN933" s="203" t="str">
        <f t="shared" si="49"/>
        <v>EMA--</v>
      </c>
      <c r="AO933" s="279"/>
      <c r="AP933" s="279"/>
      <c r="AQ933" s="279"/>
      <c r="AR933" s="279"/>
      <c r="AS933" s="279"/>
      <c r="AT933" s="279"/>
      <c r="AU933" s="279"/>
      <c r="AV933" s="279"/>
      <c r="AW933" s="279"/>
      <c r="AX933" s="279"/>
      <c r="AY933" s="279"/>
      <c r="AZ933" s="279"/>
      <c r="BA933" s="279"/>
      <c r="BB933" s="279"/>
      <c r="BC933" s="279"/>
      <c r="BD933" s="279"/>
      <c r="BE933" s="279"/>
      <c r="BF933" s="279"/>
      <c r="BG933" s="279"/>
      <c r="BH933" s="279"/>
      <c r="BI933" s="279"/>
      <c r="BJ933" s="279"/>
      <c r="BK933" s="279"/>
      <c r="BL933" s="279"/>
      <c r="BM933" s="279"/>
      <c r="BN933" s="279"/>
      <c r="BO933" s="279"/>
      <c r="BP933" s="279"/>
      <c r="BQ933" s="279"/>
      <c r="BR933" s="279"/>
      <c r="BS933" s="279"/>
      <c r="BT933" s="279"/>
      <c r="BU933" s="279"/>
      <c r="BV933" s="279"/>
      <c r="BW933" s="279"/>
      <c r="BX933" s="279"/>
      <c r="BY933" s="279"/>
      <c r="BZ933" s="279"/>
      <c r="CA933" s="279"/>
      <c r="CB933" s="279"/>
      <c r="CC933" s="279"/>
      <c r="CD933" s="279"/>
      <c r="CE933" s="279"/>
      <c r="CF933" s="279"/>
      <c r="CG933" s="279"/>
      <c r="CH933" s="279"/>
      <c r="CI933" s="279"/>
      <c r="CJ933" s="279"/>
      <c r="CK933" s="279"/>
      <c r="CL933" s="279"/>
      <c r="CM933" s="279"/>
      <c r="CN933" s="279"/>
      <c r="CO933" s="279"/>
      <c r="CP933" s="279"/>
      <c r="CQ933" s="279"/>
      <c r="CR933" s="279"/>
      <c r="CS933" s="279"/>
      <c r="CT933" s="279"/>
      <c r="CU933" s="279"/>
      <c r="CV933" s="279"/>
      <c r="CW933" s="279"/>
      <c r="CX933" s="279"/>
      <c r="CY933" s="279"/>
      <c r="CZ933" s="279"/>
      <c r="DA933" s="279"/>
      <c r="DB933" s="279"/>
      <c r="DC933" s="279"/>
      <c r="DD933" s="279"/>
      <c r="DE933" s="279"/>
      <c r="DF933" s="279"/>
      <c r="DG933" s="279"/>
      <c r="DH933" s="279"/>
      <c r="DI933" s="279"/>
      <c r="DJ933" s="279"/>
      <c r="DK933" s="279"/>
      <c r="DL933" s="279"/>
      <c r="DM933" s="279"/>
      <c r="DN933" s="279"/>
      <c r="DO933" s="279"/>
      <c r="DP933" s="279"/>
      <c r="DQ933" s="279"/>
      <c r="DR933" s="279"/>
      <c r="DS933" s="279"/>
      <c r="DT933" s="279"/>
      <c r="DU933" s="279"/>
    </row>
    <row r="934" spans="40:125">
      <c r="AN934" s="203" t="str">
        <f t="shared" si="49"/>
        <v>EMA--</v>
      </c>
      <c r="AO934" s="279"/>
      <c r="AP934" s="279"/>
      <c r="AQ934" s="279"/>
      <c r="AR934" s="279"/>
      <c r="AS934" s="279"/>
      <c r="AT934" s="279"/>
      <c r="AU934" s="279"/>
      <c r="AV934" s="279"/>
      <c r="AW934" s="279"/>
      <c r="AX934" s="279"/>
      <c r="AY934" s="279"/>
      <c r="AZ934" s="279"/>
      <c r="BA934" s="279"/>
      <c r="BB934" s="279"/>
      <c r="BC934" s="279"/>
      <c r="BD934" s="279"/>
      <c r="BE934" s="279"/>
      <c r="BF934" s="279"/>
      <c r="BG934" s="279"/>
      <c r="BH934" s="279"/>
      <c r="BI934" s="279"/>
      <c r="BJ934" s="279"/>
      <c r="BK934" s="279"/>
      <c r="BL934" s="279"/>
      <c r="BM934" s="279"/>
      <c r="BN934" s="279"/>
      <c r="BO934" s="279"/>
      <c r="BP934" s="279"/>
      <c r="BQ934" s="279"/>
      <c r="BR934" s="279"/>
      <c r="BS934" s="279"/>
      <c r="BT934" s="279"/>
      <c r="BU934" s="279"/>
      <c r="BV934" s="279"/>
      <c r="BW934" s="279"/>
      <c r="BX934" s="279"/>
      <c r="BY934" s="279"/>
      <c r="BZ934" s="279"/>
      <c r="CA934" s="279"/>
      <c r="CB934" s="279"/>
      <c r="CC934" s="279"/>
      <c r="CD934" s="279"/>
      <c r="CE934" s="279"/>
      <c r="CF934" s="279"/>
      <c r="CG934" s="279"/>
      <c r="CH934" s="279"/>
      <c r="CI934" s="279"/>
      <c r="CJ934" s="279"/>
      <c r="CK934" s="279"/>
      <c r="CL934" s="279"/>
      <c r="CM934" s="279"/>
      <c r="CN934" s="279"/>
      <c r="CO934" s="279"/>
      <c r="CP934" s="279"/>
      <c r="CQ934" s="279"/>
      <c r="CR934" s="279"/>
      <c r="CS934" s="279"/>
      <c r="CT934" s="279"/>
      <c r="CU934" s="279"/>
      <c r="CV934" s="279"/>
      <c r="CW934" s="279"/>
      <c r="CX934" s="279"/>
      <c r="CY934" s="279"/>
      <c r="CZ934" s="279"/>
      <c r="DA934" s="279"/>
      <c r="DB934" s="279"/>
      <c r="DC934" s="279"/>
      <c r="DD934" s="279"/>
      <c r="DE934" s="279"/>
      <c r="DF934" s="279"/>
      <c r="DG934" s="279"/>
      <c r="DH934" s="279"/>
      <c r="DI934" s="279"/>
      <c r="DJ934" s="279"/>
      <c r="DK934" s="279"/>
      <c r="DL934" s="279"/>
      <c r="DM934" s="279"/>
      <c r="DN934" s="279"/>
      <c r="DO934" s="279"/>
      <c r="DP934" s="279"/>
      <c r="DQ934" s="279"/>
      <c r="DR934" s="279"/>
      <c r="DS934" s="279"/>
      <c r="DT934" s="279"/>
      <c r="DU934" s="279"/>
    </row>
    <row r="935" spans="40:125">
      <c r="AN935" s="203" t="str">
        <f t="shared" si="49"/>
        <v>EMA--</v>
      </c>
      <c r="AO935" s="279"/>
      <c r="AP935" s="279"/>
      <c r="AQ935" s="279"/>
      <c r="AR935" s="279"/>
      <c r="AS935" s="279"/>
      <c r="AT935" s="279"/>
      <c r="AU935" s="279"/>
      <c r="AV935" s="279"/>
      <c r="AW935" s="279"/>
      <c r="AX935" s="279"/>
      <c r="AY935" s="279"/>
      <c r="AZ935" s="279"/>
      <c r="BA935" s="279"/>
      <c r="BB935" s="279"/>
      <c r="BC935" s="279"/>
      <c r="BD935" s="279"/>
      <c r="BE935" s="279"/>
      <c r="BF935" s="279"/>
      <c r="BG935" s="279"/>
      <c r="BH935" s="279"/>
      <c r="BI935" s="279"/>
      <c r="BJ935" s="279"/>
      <c r="BK935" s="279"/>
      <c r="BL935" s="279"/>
      <c r="BM935" s="279"/>
      <c r="BN935" s="279"/>
      <c r="BO935" s="279"/>
      <c r="BP935" s="279"/>
      <c r="BQ935" s="279"/>
      <c r="BR935" s="279"/>
      <c r="BS935" s="279"/>
      <c r="BT935" s="279"/>
      <c r="BU935" s="279"/>
      <c r="BV935" s="279"/>
      <c r="BW935" s="279"/>
      <c r="BX935" s="279"/>
      <c r="BY935" s="279"/>
      <c r="BZ935" s="279"/>
      <c r="CA935" s="279"/>
      <c r="CB935" s="279"/>
      <c r="CC935" s="279"/>
      <c r="CD935" s="279"/>
      <c r="CE935" s="279"/>
      <c r="CF935" s="279"/>
      <c r="CG935" s="279"/>
      <c r="CH935" s="279"/>
      <c r="CI935" s="279"/>
      <c r="CJ935" s="279"/>
      <c r="CK935" s="279"/>
      <c r="CL935" s="279"/>
      <c r="CM935" s="279"/>
      <c r="CN935" s="279"/>
      <c r="CO935" s="279"/>
      <c r="CP935" s="279"/>
      <c r="CQ935" s="279"/>
      <c r="CR935" s="279"/>
      <c r="CS935" s="279"/>
      <c r="CT935" s="279"/>
      <c r="CU935" s="279"/>
      <c r="CV935" s="279"/>
      <c r="CW935" s="279"/>
      <c r="CX935" s="279"/>
      <c r="CY935" s="279"/>
      <c r="CZ935" s="279"/>
      <c r="DA935" s="279"/>
      <c r="DB935" s="279"/>
      <c r="DC935" s="279"/>
      <c r="DD935" s="279"/>
      <c r="DE935" s="279"/>
      <c r="DF935" s="279"/>
      <c r="DG935" s="279"/>
      <c r="DH935" s="279"/>
      <c r="DI935" s="279"/>
      <c r="DJ935" s="279"/>
      <c r="DK935" s="279"/>
      <c r="DL935" s="279"/>
      <c r="DM935" s="279"/>
      <c r="DN935" s="279"/>
      <c r="DO935" s="279"/>
      <c r="DP935" s="279"/>
      <c r="DQ935" s="279"/>
      <c r="DR935" s="279"/>
      <c r="DS935" s="279"/>
      <c r="DT935" s="279"/>
      <c r="DU935" s="279"/>
    </row>
    <row r="936" spans="40:125">
      <c r="AN936" s="203" t="str">
        <f t="shared" si="49"/>
        <v>EMA--</v>
      </c>
      <c r="AO936" s="279"/>
      <c r="AP936" s="279"/>
      <c r="AQ936" s="279"/>
      <c r="AR936" s="279"/>
      <c r="AS936" s="279"/>
      <c r="AT936" s="279"/>
      <c r="AU936" s="279"/>
      <c r="AV936" s="279"/>
      <c r="AW936" s="279"/>
      <c r="AX936" s="279"/>
      <c r="AY936" s="279"/>
      <c r="AZ936" s="279"/>
      <c r="BA936" s="279"/>
      <c r="BB936" s="279"/>
      <c r="BC936" s="279"/>
      <c r="BD936" s="279"/>
      <c r="BE936" s="279"/>
      <c r="BF936" s="279"/>
      <c r="BG936" s="279"/>
      <c r="BH936" s="279"/>
      <c r="BI936" s="279"/>
      <c r="BJ936" s="279"/>
      <c r="BK936" s="279"/>
      <c r="BL936" s="279"/>
      <c r="BM936" s="279"/>
      <c r="BN936" s="279"/>
      <c r="BO936" s="279"/>
      <c r="BP936" s="279"/>
      <c r="BQ936" s="279"/>
      <c r="BR936" s="279"/>
      <c r="BS936" s="279"/>
      <c r="BT936" s="279"/>
      <c r="BU936" s="279"/>
      <c r="BV936" s="279"/>
      <c r="BW936" s="279"/>
      <c r="BX936" s="279"/>
      <c r="BY936" s="279"/>
      <c r="BZ936" s="279"/>
      <c r="CA936" s="279"/>
      <c r="CB936" s="279"/>
      <c r="CC936" s="279"/>
      <c r="CD936" s="279"/>
      <c r="CE936" s="279"/>
      <c r="CF936" s="279"/>
      <c r="CG936" s="279"/>
      <c r="CH936" s="279"/>
      <c r="CI936" s="279"/>
      <c r="CJ936" s="279"/>
      <c r="CK936" s="279"/>
      <c r="CL936" s="279"/>
      <c r="CM936" s="279"/>
      <c r="CN936" s="279"/>
      <c r="CO936" s="279"/>
      <c r="CP936" s="279"/>
      <c r="CQ936" s="279"/>
      <c r="CR936" s="279"/>
      <c r="CS936" s="279"/>
      <c r="CT936" s="279"/>
      <c r="CU936" s="279"/>
      <c r="CV936" s="279"/>
      <c r="CW936" s="279"/>
      <c r="CX936" s="279"/>
      <c r="CY936" s="279"/>
      <c r="CZ936" s="279"/>
      <c r="DA936" s="279"/>
      <c r="DB936" s="279"/>
      <c r="DC936" s="279"/>
      <c r="DD936" s="279"/>
      <c r="DE936" s="279"/>
      <c r="DF936" s="279"/>
      <c r="DG936" s="279"/>
      <c r="DH936" s="279"/>
      <c r="DI936" s="279"/>
      <c r="DJ936" s="279"/>
      <c r="DK936" s="279"/>
      <c r="DL936" s="279"/>
      <c r="DM936" s="279"/>
      <c r="DN936" s="279"/>
      <c r="DO936" s="279"/>
      <c r="DP936" s="279"/>
      <c r="DQ936" s="279"/>
      <c r="DR936" s="279"/>
      <c r="DS936" s="279"/>
      <c r="DT936" s="279"/>
      <c r="DU936" s="279"/>
    </row>
    <row r="937" spans="40:125">
      <c r="AN937" s="203" t="str">
        <f t="shared" si="49"/>
        <v>EMA--</v>
      </c>
      <c r="AO937" s="279"/>
      <c r="AP937" s="279"/>
      <c r="AQ937" s="279"/>
      <c r="AR937" s="279"/>
      <c r="AS937" s="279"/>
      <c r="AT937" s="279"/>
      <c r="AU937" s="279"/>
      <c r="AV937" s="279"/>
      <c r="AW937" s="279"/>
      <c r="AX937" s="279"/>
      <c r="AY937" s="279"/>
      <c r="AZ937" s="279"/>
      <c r="BA937" s="279"/>
      <c r="BB937" s="279"/>
      <c r="BC937" s="279"/>
      <c r="BD937" s="279"/>
      <c r="BE937" s="279"/>
      <c r="BF937" s="279"/>
      <c r="BG937" s="279"/>
      <c r="BH937" s="279"/>
      <c r="BI937" s="279"/>
      <c r="BJ937" s="279"/>
      <c r="BK937" s="279"/>
      <c r="BL937" s="279"/>
      <c r="BM937" s="279"/>
      <c r="BN937" s="279"/>
      <c r="BO937" s="279"/>
      <c r="BP937" s="279"/>
      <c r="BQ937" s="279"/>
      <c r="BR937" s="279"/>
      <c r="BS937" s="279"/>
      <c r="BT937" s="279"/>
      <c r="BU937" s="279"/>
      <c r="BV937" s="279"/>
      <c r="BW937" s="279"/>
      <c r="BX937" s="279"/>
      <c r="BY937" s="279"/>
      <c r="BZ937" s="279"/>
      <c r="CA937" s="279"/>
      <c r="CB937" s="279"/>
      <c r="CC937" s="279"/>
      <c r="CD937" s="279"/>
      <c r="CE937" s="279"/>
      <c r="CF937" s="279"/>
      <c r="CG937" s="279"/>
      <c r="CH937" s="279"/>
      <c r="CI937" s="279"/>
      <c r="CJ937" s="279"/>
      <c r="CK937" s="279"/>
      <c r="CL937" s="279"/>
      <c r="CM937" s="279"/>
      <c r="CN937" s="279"/>
      <c r="CO937" s="279"/>
      <c r="CP937" s="279"/>
      <c r="CQ937" s="279"/>
      <c r="CR937" s="279"/>
      <c r="CS937" s="279"/>
      <c r="CT937" s="279"/>
      <c r="CU937" s="279"/>
      <c r="CV937" s="279"/>
      <c r="CW937" s="279"/>
      <c r="CX937" s="279"/>
      <c r="CY937" s="279"/>
      <c r="CZ937" s="279"/>
      <c r="DA937" s="279"/>
      <c r="DB937" s="279"/>
      <c r="DC937" s="279"/>
      <c r="DD937" s="279"/>
      <c r="DE937" s="279"/>
      <c r="DF937" s="279"/>
      <c r="DG937" s="279"/>
      <c r="DH937" s="279"/>
      <c r="DI937" s="279"/>
      <c r="DJ937" s="279"/>
      <c r="DK937" s="279"/>
      <c r="DL937" s="279"/>
      <c r="DM937" s="279"/>
      <c r="DN937" s="279"/>
      <c r="DO937" s="279"/>
      <c r="DP937" s="279"/>
      <c r="DQ937" s="279"/>
      <c r="DR937" s="279"/>
      <c r="DS937" s="279"/>
      <c r="DT937" s="279"/>
      <c r="DU937" s="279"/>
    </row>
    <row r="938" spans="40:125">
      <c r="AN938" s="203" t="str">
        <f t="shared" si="49"/>
        <v>EMA--</v>
      </c>
      <c r="AO938" s="279"/>
      <c r="AP938" s="279"/>
      <c r="AQ938" s="279"/>
      <c r="AR938" s="279"/>
      <c r="AS938" s="279"/>
      <c r="AT938" s="279"/>
      <c r="AU938" s="279"/>
      <c r="AV938" s="279"/>
      <c r="AW938" s="279"/>
      <c r="AX938" s="279"/>
      <c r="AY938" s="279"/>
      <c r="AZ938" s="279"/>
      <c r="BA938" s="279"/>
      <c r="BB938" s="279"/>
      <c r="BC938" s="279"/>
      <c r="BD938" s="279"/>
      <c r="BE938" s="279"/>
      <c r="BF938" s="279"/>
      <c r="BG938" s="279"/>
      <c r="BH938" s="279"/>
      <c r="BI938" s="279"/>
      <c r="BJ938" s="279"/>
      <c r="BK938" s="279"/>
      <c r="BL938" s="279"/>
      <c r="BM938" s="279"/>
      <c r="BN938" s="279"/>
      <c r="BO938" s="279"/>
      <c r="BP938" s="279"/>
      <c r="BQ938" s="279"/>
      <c r="BR938" s="279"/>
      <c r="BS938" s="279"/>
      <c r="BT938" s="279"/>
      <c r="BU938" s="279"/>
      <c r="BV938" s="279"/>
      <c r="BW938" s="279"/>
      <c r="BX938" s="279"/>
      <c r="BY938" s="279"/>
      <c r="BZ938" s="279"/>
      <c r="CA938" s="279"/>
      <c r="CB938" s="279"/>
      <c r="CC938" s="279"/>
      <c r="CD938" s="279"/>
      <c r="CE938" s="279"/>
      <c r="CF938" s="279"/>
      <c r="CG938" s="279"/>
      <c r="CH938" s="279"/>
      <c r="CI938" s="279"/>
      <c r="CJ938" s="279"/>
      <c r="CK938" s="279"/>
      <c r="CL938" s="279"/>
      <c r="CM938" s="279"/>
      <c r="CN938" s="279"/>
      <c r="CO938" s="279"/>
      <c r="CP938" s="279"/>
      <c r="CQ938" s="279"/>
      <c r="CR938" s="279"/>
      <c r="CS938" s="279"/>
      <c r="CT938" s="279"/>
      <c r="CU938" s="279"/>
      <c r="CV938" s="279"/>
      <c r="CW938" s="279"/>
      <c r="CX938" s="279"/>
      <c r="CY938" s="279"/>
      <c r="CZ938" s="279"/>
      <c r="DA938" s="279"/>
      <c r="DB938" s="279"/>
      <c r="DC938" s="279"/>
      <c r="DD938" s="279"/>
      <c r="DE938" s="279"/>
      <c r="DF938" s="279"/>
      <c r="DG938" s="279"/>
      <c r="DH938" s="279"/>
      <c r="DI938" s="279"/>
      <c r="DJ938" s="279"/>
      <c r="DK938" s="279"/>
      <c r="DL938" s="279"/>
      <c r="DM938" s="279"/>
      <c r="DN938" s="279"/>
      <c r="DO938" s="279"/>
      <c r="DP938" s="279"/>
      <c r="DQ938" s="279"/>
      <c r="DR938" s="279"/>
      <c r="DS938" s="279"/>
      <c r="DT938" s="279"/>
      <c r="DU938" s="279"/>
    </row>
    <row r="939" spans="40:125">
      <c r="AN939" s="203" t="str">
        <f t="shared" si="49"/>
        <v>EMA--</v>
      </c>
      <c r="AO939" s="279"/>
      <c r="AP939" s="279"/>
      <c r="AQ939" s="279"/>
      <c r="AR939" s="279"/>
      <c r="AS939" s="279"/>
      <c r="AT939" s="279"/>
      <c r="AU939" s="279"/>
      <c r="AV939" s="279"/>
      <c r="AW939" s="279"/>
      <c r="AX939" s="279"/>
      <c r="AY939" s="279"/>
      <c r="AZ939" s="279"/>
      <c r="BA939" s="279"/>
      <c r="BB939" s="279"/>
      <c r="BC939" s="279"/>
      <c r="BD939" s="279"/>
      <c r="BE939" s="279"/>
      <c r="BF939" s="279"/>
      <c r="BG939" s="279"/>
      <c r="BH939" s="279"/>
      <c r="BI939" s="279"/>
      <c r="BJ939" s="279"/>
      <c r="BK939" s="279"/>
      <c r="BL939" s="279"/>
      <c r="BM939" s="279"/>
      <c r="BN939" s="279"/>
      <c r="BO939" s="279"/>
      <c r="BP939" s="279"/>
      <c r="BQ939" s="279"/>
      <c r="BR939" s="279"/>
      <c r="BS939" s="279"/>
      <c r="BT939" s="279"/>
      <c r="BU939" s="279"/>
      <c r="BV939" s="279"/>
      <c r="BW939" s="279"/>
      <c r="BX939" s="279"/>
      <c r="BY939" s="279"/>
      <c r="BZ939" s="279"/>
      <c r="CA939" s="279"/>
      <c r="CB939" s="279"/>
      <c r="CC939" s="279"/>
      <c r="CD939" s="279"/>
      <c r="CE939" s="279"/>
      <c r="CF939" s="279"/>
      <c r="CG939" s="279"/>
      <c r="CH939" s="279"/>
      <c r="CI939" s="279"/>
      <c r="CJ939" s="279"/>
      <c r="CK939" s="279"/>
      <c r="CL939" s="279"/>
      <c r="CM939" s="279"/>
      <c r="CN939" s="279"/>
      <c r="CO939" s="279"/>
      <c r="CP939" s="279"/>
      <c r="CQ939" s="279"/>
      <c r="CR939" s="279"/>
      <c r="CS939" s="279"/>
      <c r="CT939" s="279"/>
      <c r="CU939" s="279"/>
      <c r="CV939" s="279"/>
      <c r="CW939" s="279"/>
      <c r="CX939" s="279"/>
      <c r="CY939" s="279"/>
      <c r="CZ939" s="279"/>
      <c r="DA939" s="279"/>
      <c r="DB939" s="279"/>
      <c r="DC939" s="279"/>
      <c r="DD939" s="279"/>
      <c r="DE939" s="279"/>
      <c r="DF939" s="279"/>
      <c r="DG939" s="279"/>
      <c r="DH939" s="279"/>
      <c r="DI939" s="279"/>
      <c r="DJ939" s="279"/>
      <c r="DK939" s="279"/>
      <c r="DL939" s="279"/>
      <c r="DM939" s="279"/>
      <c r="DN939" s="279"/>
      <c r="DO939" s="279"/>
      <c r="DP939" s="279"/>
      <c r="DQ939" s="279"/>
      <c r="DR939" s="279"/>
      <c r="DS939" s="279"/>
      <c r="DT939" s="279"/>
      <c r="DU939" s="279"/>
    </row>
    <row r="940" spans="40:125">
      <c r="AN940" s="203" t="str">
        <f t="shared" si="49"/>
        <v>EMA--</v>
      </c>
      <c r="AO940" s="279"/>
      <c r="AP940" s="279"/>
      <c r="AQ940" s="279"/>
      <c r="AR940" s="279"/>
      <c r="AS940" s="279"/>
      <c r="AT940" s="279"/>
      <c r="AU940" s="279"/>
      <c r="AV940" s="279"/>
      <c r="AW940" s="279"/>
      <c r="AX940" s="279"/>
      <c r="AY940" s="279"/>
      <c r="AZ940" s="279"/>
      <c r="BA940" s="279"/>
      <c r="BB940" s="279"/>
      <c r="BC940" s="279"/>
      <c r="BD940" s="279"/>
      <c r="BE940" s="279"/>
      <c r="BF940" s="279"/>
      <c r="BG940" s="279"/>
      <c r="BH940" s="279"/>
      <c r="BI940" s="279"/>
      <c r="BJ940" s="279"/>
      <c r="BK940" s="279"/>
      <c r="BL940" s="279"/>
      <c r="BM940" s="279"/>
      <c r="BN940" s="279"/>
      <c r="BO940" s="279"/>
      <c r="BP940" s="279"/>
      <c r="BQ940" s="279"/>
      <c r="BR940" s="279"/>
      <c r="BS940" s="279"/>
      <c r="BT940" s="279"/>
      <c r="BU940" s="279"/>
      <c r="BV940" s="279"/>
      <c r="BW940" s="279"/>
      <c r="BX940" s="279"/>
      <c r="BY940" s="279"/>
      <c r="BZ940" s="279"/>
      <c r="CA940" s="279"/>
      <c r="CB940" s="279"/>
      <c r="CC940" s="279"/>
      <c r="CD940" s="279"/>
      <c r="CE940" s="279"/>
      <c r="CF940" s="279"/>
      <c r="CG940" s="279"/>
      <c r="CH940" s="279"/>
      <c r="CI940" s="279"/>
      <c r="CJ940" s="279"/>
      <c r="CK940" s="279"/>
      <c r="CL940" s="279"/>
      <c r="CM940" s="279"/>
      <c r="CN940" s="279"/>
      <c r="CO940" s="279"/>
      <c r="CP940" s="279"/>
      <c r="CQ940" s="279"/>
      <c r="CR940" s="279"/>
      <c r="CS940" s="279"/>
      <c r="CT940" s="279"/>
      <c r="CU940" s="279"/>
      <c r="CV940" s="279"/>
      <c r="CW940" s="279"/>
      <c r="CX940" s="279"/>
      <c r="CY940" s="279"/>
      <c r="CZ940" s="279"/>
      <c r="DA940" s="279"/>
      <c r="DB940" s="279"/>
      <c r="DC940" s="279"/>
      <c r="DD940" s="279"/>
      <c r="DE940" s="279"/>
      <c r="DF940" s="279"/>
      <c r="DG940" s="279"/>
      <c r="DH940" s="279"/>
      <c r="DI940" s="279"/>
      <c r="DJ940" s="279"/>
      <c r="DK940" s="279"/>
      <c r="DL940" s="279"/>
      <c r="DM940" s="279"/>
      <c r="DN940" s="279"/>
      <c r="DO940" s="279"/>
      <c r="DP940" s="279"/>
      <c r="DQ940" s="279"/>
      <c r="DR940" s="279"/>
      <c r="DS940" s="279"/>
      <c r="DT940" s="279"/>
      <c r="DU940" s="279"/>
    </row>
    <row r="941" spans="40:125">
      <c r="AN941" s="203" t="str">
        <f t="shared" si="49"/>
        <v>EMA--</v>
      </c>
      <c r="AO941" s="279"/>
      <c r="AP941" s="279"/>
      <c r="AQ941" s="279"/>
      <c r="AR941" s="279"/>
      <c r="AS941" s="279"/>
      <c r="AT941" s="279"/>
      <c r="AU941" s="279"/>
      <c r="AV941" s="279"/>
      <c r="AW941" s="279"/>
      <c r="AX941" s="279"/>
      <c r="AY941" s="279"/>
      <c r="AZ941" s="279"/>
      <c r="BA941" s="279"/>
      <c r="BB941" s="279"/>
      <c r="BC941" s="279"/>
      <c r="BD941" s="279"/>
      <c r="BE941" s="279"/>
      <c r="BF941" s="279"/>
      <c r="BG941" s="279"/>
      <c r="BH941" s="279"/>
      <c r="BI941" s="279"/>
      <c r="BJ941" s="279"/>
      <c r="BK941" s="279"/>
      <c r="BL941" s="279"/>
      <c r="BM941" s="279"/>
      <c r="BN941" s="279"/>
      <c r="BO941" s="279"/>
      <c r="BP941" s="279"/>
      <c r="BQ941" s="279"/>
      <c r="BR941" s="279"/>
      <c r="BS941" s="279"/>
      <c r="BT941" s="279"/>
      <c r="BU941" s="279"/>
      <c r="BV941" s="279"/>
      <c r="BW941" s="279"/>
      <c r="BX941" s="279"/>
      <c r="BY941" s="279"/>
      <c r="BZ941" s="279"/>
      <c r="CA941" s="279"/>
      <c r="CB941" s="279"/>
      <c r="CC941" s="279"/>
      <c r="CD941" s="279"/>
      <c r="CE941" s="279"/>
      <c r="CF941" s="279"/>
      <c r="CG941" s="279"/>
      <c r="CH941" s="279"/>
      <c r="CI941" s="279"/>
      <c r="CJ941" s="279"/>
      <c r="CK941" s="279"/>
      <c r="CL941" s="279"/>
      <c r="CM941" s="279"/>
      <c r="CN941" s="279"/>
      <c r="CO941" s="279"/>
      <c r="CP941" s="279"/>
      <c r="CQ941" s="279"/>
      <c r="CR941" s="279"/>
      <c r="CS941" s="279"/>
      <c r="CT941" s="279"/>
      <c r="CU941" s="279"/>
      <c r="CV941" s="279"/>
      <c r="CW941" s="279"/>
      <c r="CX941" s="279"/>
      <c r="CY941" s="279"/>
      <c r="CZ941" s="279"/>
      <c r="DA941" s="279"/>
      <c r="DB941" s="279"/>
      <c r="DC941" s="279"/>
      <c r="DD941" s="279"/>
      <c r="DE941" s="279"/>
      <c r="DF941" s="279"/>
      <c r="DG941" s="279"/>
      <c r="DH941" s="279"/>
      <c r="DI941" s="279"/>
      <c r="DJ941" s="279"/>
      <c r="DK941" s="279"/>
      <c r="DL941" s="279"/>
      <c r="DM941" s="279"/>
      <c r="DN941" s="279"/>
      <c r="DO941" s="279"/>
      <c r="DP941" s="279"/>
      <c r="DQ941" s="279"/>
      <c r="DR941" s="279"/>
      <c r="DS941" s="279"/>
      <c r="DT941" s="279"/>
      <c r="DU941" s="279"/>
    </row>
    <row r="942" spans="40:125">
      <c r="AN942" s="203" t="str">
        <f t="shared" si="49"/>
        <v>EMA--</v>
      </c>
      <c r="AO942" s="279"/>
      <c r="AP942" s="279"/>
      <c r="AQ942" s="279"/>
      <c r="AR942" s="279"/>
      <c r="AS942" s="279"/>
      <c r="AT942" s="279"/>
      <c r="AU942" s="279"/>
      <c r="AV942" s="279"/>
      <c r="AW942" s="279"/>
      <c r="AX942" s="279"/>
      <c r="AY942" s="279"/>
      <c r="AZ942" s="279"/>
      <c r="BA942" s="279"/>
      <c r="BB942" s="279"/>
      <c r="BC942" s="279"/>
      <c r="BD942" s="279"/>
      <c r="BE942" s="279"/>
      <c r="BF942" s="279"/>
      <c r="BG942" s="279"/>
      <c r="BH942" s="279"/>
      <c r="BI942" s="279"/>
      <c r="BJ942" s="279"/>
      <c r="BK942" s="279"/>
      <c r="BL942" s="279"/>
      <c r="BM942" s="279"/>
      <c r="BN942" s="279"/>
      <c r="BO942" s="279"/>
      <c r="BP942" s="279"/>
      <c r="BQ942" s="279"/>
      <c r="BR942" s="279"/>
      <c r="BS942" s="279"/>
      <c r="BT942" s="279"/>
      <c r="BU942" s="279"/>
      <c r="BV942" s="279"/>
      <c r="BW942" s="279"/>
      <c r="BX942" s="279"/>
      <c r="BY942" s="279"/>
      <c r="BZ942" s="279"/>
      <c r="CA942" s="279"/>
      <c r="CB942" s="279"/>
      <c r="CC942" s="279"/>
      <c r="CD942" s="279"/>
      <c r="CE942" s="279"/>
      <c r="CF942" s="279"/>
      <c r="CG942" s="279"/>
      <c r="CH942" s="279"/>
      <c r="CI942" s="279"/>
      <c r="CJ942" s="279"/>
      <c r="CK942" s="279"/>
      <c r="CL942" s="279"/>
      <c r="CM942" s="279"/>
      <c r="CN942" s="279"/>
      <c r="CO942" s="279"/>
      <c r="CP942" s="279"/>
      <c r="CQ942" s="279"/>
      <c r="CR942" s="279"/>
      <c r="CS942" s="279"/>
      <c r="CT942" s="279"/>
      <c r="CU942" s="279"/>
      <c r="CV942" s="279"/>
      <c r="CW942" s="279"/>
      <c r="CX942" s="279"/>
      <c r="CY942" s="279"/>
      <c r="CZ942" s="279"/>
      <c r="DA942" s="279"/>
      <c r="DB942" s="279"/>
      <c r="DC942" s="279"/>
      <c r="DD942" s="279"/>
      <c r="DE942" s="279"/>
      <c r="DF942" s="279"/>
      <c r="DG942" s="279"/>
      <c r="DH942" s="279"/>
      <c r="DI942" s="279"/>
      <c r="DJ942" s="279"/>
      <c r="DK942" s="279"/>
      <c r="DL942" s="279"/>
      <c r="DM942" s="279"/>
      <c r="DN942" s="279"/>
      <c r="DO942" s="279"/>
      <c r="DP942" s="279"/>
      <c r="DQ942" s="279"/>
      <c r="DR942" s="279"/>
      <c r="DS942" s="279"/>
      <c r="DT942" s="279"/>
      <c r="DU942" s="279"/>
    </row>
    <row r="943" spans="40:125">
      <c r="AN943" s="203" t="str">
        <f t="shared" si="49"/>
        <v>EMA--</v>
      </c>
      <c r="AO943" s="279"/>
      <c r="AP943" s="279"/>
      <c r="AQ943" s="279"/>
      <c r="AR943" s="279"/>
      <c r="AS943" s="279"/>
      <c r="AT943" s="279"/>
      <c r="AU943" s="279"/>
      <c r="AV943" s="279"/>
      <c r="AW943" s="279"/>
      <c r="AX943" s="279"/>
      <c r="AY943" s="279"/>
      <c r="AZ943" s="279"/>
      <c r="BA943" s="279"/>
      <c r="BB943" s="279"/>
      <c r="BC943" s="279"/>
      <c r="BD943" s="279"/>
      <c r="BE943" s="279"/>
      <c r="BF943" s="279"/>
      <c r="BG943" s="279"/>
      <c r="BH943" s="279"/>
      <c r="BI943" s="279"/>
      <c r="BJ943" s="279"/>
      <c r="BK943" s="279"/>
      <c r="BL943" s="279"/>
      <c r="BM943" s="279"/>
      <c r="BN943" s="279"/>
      <c r="BO943" s="279"/>
      <c r="BP943" s="279"/>
      <c r="BQ943" s="279"/>
      <c r="BR943" s="279"/>
      <c r="BS943" s="279"/>
      <c r="BT943" s="279"/>
      <c r="BU943" s="279"/>
      <c r="BV943" s="279"/>
      <c r="BW943" s="279"/>
      <c r="BX943" s="279"/>
      <c r="BY943" s="279"/>
      <c r="BZ943" s="279"/>
      <c r="CA943" s="279"/>
      <c r="CB943" s="279"/>
      <c r="CC943" s="279"/>
      <c r="CD943" s="279"/>
      <c r="CE943" s="279"/>
      <c r="CF943" s="279"/>
      <c r="CG943" s="279"/>
      <c r="CH943" s="279"/>
      <c r="CI943" s="279"/>
      <c r="CJ943" s="279"/>
      <c r="CK943" s="279"/>
      <c r="CL943" s="279"/>
      <c r="CM943" s="279"/>
      <c r="CN943" s="279"/>
      <c r="CO943" s="279"/>
      <c r="CP943" s="279"/>
      <c r="CQ943" s="279"/>
      <c r="CR943" s="279"/>
      <c r="CS943" s="279"/>
      <c r="CT943" s="279"/>
      <c r="CU943" s="279"/>
      <c r="CV943" s="279"/>
      <c r="CW943" s="279"/>
      <c r="CX943" s="279"/>
      <c r="CY943" s="279"/>
      <c r="CZ943" s="279"/>
      <c r="DA943" s="279"/>
      <c r="DB943" s="279"/>
      <c r="DC943" s="279"/>
      <c r="DD943" s="279"/>
      <c r="DE943" s="279"/>
      <c r="DF943" s="279"/>
      <c r="DG943" s="279"/>
      <c r="DH943" s="279"/>
      <c r="DI943" s="279"/>
      <c r="DJ943" s="279"/>
      <c r="DK943" s="279"/>
      <c r="DL943" s="279"/>
      <c r="DM943" s="279"/>
      <c r="DN943" s="279"/>
      <c r="DO943" s="279"/>
      <c r="DP943" s="279"/>
      <c r="DQ943" s="279"/>
      <c r="DR943" s="279"/>
      <c r="DS943" s="279"/>
      <c r="DT943" s="279"/>
      <c r="DU943" s="279"/>
    </row>
    <row r="944" spans="40:125">
      <c r="AN944" s="203" t="str">
        <f t="shared" si="49"/>
        <v>EMA--</v>
      </c>
      <c r="AO944" s="279"/>
      <c r="AP944" s="279"/>
      <c r="AQ944" s="279"/>
      <c r="AR944" s="279"/>
      <c r="AS944" s="279"/>
      <c r="AT944" s="279"/>
      <c r="AU944" s="279"/>
      <c r="AV944" s="279"/>
      <c r="AW944" s="279"/>
      <c r="AX944" s="279"/>
      <c r="AY944" s="279"/>
      <c r="AZ944" s="279"/>
      <c r="BA944" s="279"/>
      <c r="BB944" s="279"/>
      <c r="BC944" s="279"/>
      <c r="BD944" s="279"/>
      <c r="BE944" s="279"/>
      <c r="BF944" s="279"/>
      <c r="BG944" s="279"/>
      <c r="BH944" s="279"/>
      <c r="BI944" s="279"/>
      <c r="BJ944" s="279"/>
      <c r="BK944" s="279"/>
      <c r="BL944" s="279"/>
      <c r="BM944" s="279"/>
      <c r="BN944" s="279"/>
      <c r="BO944" s="279"/>
      <c r="BP944" s="279"/>
      <c r="BQ944" s="279"/>
      <c r="BR944" s="279"/>
      <c r="BS944" s="279"/>
      <c r="BT944" s="279"/>
      <c r="BU944" s="279"/>
      <c r="BV944" s="279"/>
      <c r="BW944" s="279"/>
      <c r="BX944" s="279"/>
      <c r="BY944" s="279"/>
      <c r="BZ944" s="279"/>
      <c r="CA944" s="279"/>
      <c r="CB944" s="279"/>
      <c r="CC944" s="279"/>
      <c r="CD944" s="279"/>
      <c r="CE944" s="279"/>
      <c r="CF944" s="279"/>
      <c r="CG944" s="279"/>
      <c r="CH944" s="279"/>
      <c r="CI944" s="279"/>
      <c r="CJ944" s="279"/>
      <c r="CK944" s="279"/>
      <c r="CL944" s="279"/>
      <c r="CM944" s="279"/>
      <c r="CN944" s="279"/>
      <c r="CO944" s="279"/>
      <c r="CP944" s="279"/>
      <c r="CQ944" s="279"/>
      <c r="CR944" s="279"/>
      <c r="CS944" s="279"/>
      <c r="CT944" s="279"/>
      <c r="CU944" s="279"/>
      <c r="CV944" s="279"/>
      <c r="CW944" s="279"/>
      <c r="CX944" s="279"/>
      <c r="CY944" s="279"/>
      <c r="CZ944" s="279"/>
      <c r="DA944" s="279"/>
      <c r="DB944" s="279"/>
      <c r="DC944" s="279"/>
      <c r="DD944" s="279"/>
      <c r="DE944" s="279"/>
      <c r="DF944" s="279"/>
      <c r="DG944" s="279"/>
      <c r="DH944" s="279"/>
      <c r="DI944" s="279"/>
      <c r="DJ944" s="279"/>
      <c r="DK944" s="279"/>
      <c r="DL944" s="279"/>
      <c r="DM944" s="279"/>
      <c r="DN944" s="279"/>
      <c r="DO944" s="279"/>
      <c r="DP944" s="279"/>
      <c r="DQ944" s="279"/>
      <c r="DR944" s="279"/>
      <c r="DS944" s="279"/>
      <c r="DT944" s="279"/>
      <c r="DU944" s="279"/>
    </row>
    <row r="945" spans="40:125">
      <c r="AN945" s="203" t="str">
        <f t="shared" si="49"/>
        <v>EMA--</v>
      </c>
      <c r="AO945" s="279"/>
      <c r="AP945" s="279"/>
      <c r="AQ945" s="279"/>
      <c r="AR945" s="279"/>
      <c r="AS945" s="279"/>
      <c r="AT945" s="279"/>
      <c r="AU945" s="279"/>
      <c r="AV945" s="279"/>
      <c r="AW945" s="279"/>
      <c r="AX945" s="279"/>
      <c r="AY945" s="279"/>
      <c r="AZ945" s="279"/>
      <c r="BA945" s="279"/>
      <c r="BB945" s="279"/>
      <c r="BC945" s="279"/>
      <c r="BD945" s="279"/>
      <c r="BE945" s="279"/>
      <c r="BF945" s="279"/>
      <c r="BG945" s="279"/>
      <c r="BH945" s="279"/>
      <c r="BI945" s="279"/>
      <c r="BJ945" s="279"/>
      <c r="BK945" s="279"/>
      <c r="BL945" s="279"/>
      <c r="BM945" s="279"/>
      <c r="BN945" s="279"/>
      <c r="BO945" s="279"/>
      <c r="BP945" s="279"/>
      <c r="BQ945" s="279"/>
      <c r="BR945" s="279"/>
      <c r="BS945" s="279"/>
      <c r="BT945" s="279"/>
      <c r="BU945" s="279"/>
      <c r="BV945" s="279"/>
      <c r="BW945" s="279"/>
      <c r="BX945" s="279"/>
      <c r="BY945" s="279"/>
      <c r="BZ945" s="279"/>
      <c r="CA945" s="279"/>
      <c r="CB945" s="279"/>
      <c r="CC945" s="279"/>
      <c r="CD945" s="279"/>
      <c r="CE945" s="279"/>
      <c r="CF945" s="279"/>
      <c r="CG945" s="279"/>
      <c r="CH945" s="279"/>
      <c r="CI945" s="279"/>
      <c r="CJ945" s="279"/>
      <c r="CK945" s="279"/>
      <c r="CL945" s="279"/>
      <c r="CM945" s="279"/>
      <c r="CN945" s="279"/>
      <c r="CO945" s="279"/>
      <c r="CP945" s="279"/>
      <c r="CQ945" s="279"/>
      <c r="CR945" s="279"/>
      <c r="CS945" s="279"/>
      <c r="CT945" s="279"/>
      <c r="CU945" s="279"/>
      <c r="CV945" s="279"/>
      <c r="CW945" s="279"/>
      <c r="CX945" s="279"/>
      <c r="CY945" s="279"/>
      <c r="CZ945" s="279"/>
      <c r="DA945" s="279"/>
      <c r="DB945" s="279"/>
      <c r="DC945" s="279"/>
      <c r="DD945" s="279"/>
      <c r="DE945" s="279"/>
      <c r="DF945" s="279"/>
      <c r="DG945" s="279"/>
      <c r="DH945" s="279"/>
      <c r="DI945" s="279"/>
      <c r="DJ945" s="279"/>
      <c r="DK945" s="279"/>
      <c r="DL945" s="279"/>
      <c r="DM945" s="279"/>
      <c r="DN945" s="279"/>
      <c r="DO945" s="279"/>
      <c r="DP945" s="279"/>
      <c r="DQ945" s="279"/>
      <c r="DR945" s="279"/>
      <c r="DS945" s="279"/>
      <c r="DT945" s="279"/>
      <c r="DU945" s="279"/>
    </row>
    <row r="946" spans="40:125">
      <c r="AN946" s="203" t="str">
        <f t="shared" si="49"/>
        <v>EMA--</v>
      </c>
      <c r="AO946" s="279"/>
      <c r="AP946" s="279"/>
      <c r="AQ946" s="279"/>
      <c r="AR946" s="279"/>
      <c r="AS946" s="279"/>
      <c r="AT946" s="279"/>
      <c r="AU946" s="279"/>
      <c r="AV946" s="279"/>
      <c r="AW946" s="279"/>
      <c r="AX946" s="279"/>
      <c r="AY946" s="279"/>
      <c r="AZ946" s="279"/>
      <c r="BA946" s="279"/>
      <c r="BB946" s="279"/>
      <c r="BC946" s="279"/>
      <c r="BD946" s="279"/>
      <c r="BE946" s="279"/>
      <c r="BF946" s="279"/>
      <c r="BG946" s="279"/>
      <c r="BH946" s="279"/>
      <c r="BI946" s="279"/>
      <c r="BJ946" s="279"/>
      <c r="BK946" s="279"/>
      <c r="BL946" s="279"/>
      <c r="BM946" s="279"/>
      <c r="BN946" s="279"/>
      <c r="BO946" s="279"/>
      <c r="BP946" s="279"/>
      <c r="BQ946" s="279"/>
      <c r="BR946" s="279"/>
      <c r="BS946" s="279"/>
      <c r="BT946" s="279"/>
      <c r="BU946" s="279"/>
      <c r="BV946" s="279"/>
      <c r="BW946" s="279"/>
      <c r="BX946" s="279"/>
      <c r="BY946" s="279"/>
      <c r="BZ946" s="279"/>
      <c r="CA946" s="279"/>
      <c r="CB946" s="279"/>
      <c r="CC946" s="279"/>
      <c r="CD946" s="279"/>
      <c r="CE946" s="279"/>
      <c r="CF946" s="279"/>
      <c r="CG946" s="279"/>
      <c r="CH946" s="279"/>
      <c r="CI946" s="279"/>
      <c r="CJ946" s="279"/>
      <c r="CK946" s="279"/>
      <c r="CL946" s="279"/>
      <c r="CM946" s="279"/>
      <c r="CN946" s="279"/>
      <c r="CO946" s="279"/>
      <c r="CP946" s="279"/>
      <c r="CQ946" s="279"/>
      <c r="CR946" s="279"/>
      <c r="CS946" s="279"/>
      <c r="CT946" s="279"/>
      <c r="CU946" s="279"/>
      <c r="CV946" s="279"/>
      <c r="CW946" s="279"/>
      <c r="CX946" s="279"/>
      <c r="CY946" s="279"/>
      <c r="CZ946" s="279"/>
      <c r="DA946" s="279"/>
      <c r="DB946" s="279"/>
      <c r="DC946" s="279"/>
      <c r="DD946" s="279"/>
      <c r="DE946" s="279"/>
      <c r="DF946" s="279"/>
      <c r="DG946" s="279"/>
      <c r="DH946" s="279"/>
      <c r="DI946" s="279"/>
      <c r="DJ946" s="279"/>
      <c r="DK946" s="279"/>
      <c r="DL946" s="279"/>
      <c r="DM946" s="279"/>
      <c r="DN946" s="279"/>
      <c r="DO946" s="279"/>
      <c r="DP946" s="279"/>
      <c r="DQ946" s="279"/>
      <c r="DR946" s="279"/>
      <c r="DS946" s="279"/>
      <c r="DT946" s="279"/>
      <c r="DU946" s="279"/>
    </row>
    <row r="947" spans="40:125">
      <c r="AN947" s="203" t="str">
        <f t="shared" si="49"/>
        <v>EMA--</v>
      </c>
      <c r="AO947" s="279"/>
      <c r="AP947" s="279"/>
      <c r="AQ947" s="279"/>
      <c r="AR947" s="279"/>
      <c r="AS947" s="279"/>
      <c r="AT947" s="279"/>
      <c r="AU947" s="279"/>
      <c r="AV947" s="279"/>
      <c r="AW947" s="279"/>
      <c r="AX947" s="279"/>
      <c r="AY947" s="279"/>
      <c r="AZ947" s="279"/>
      <c r="BA947" s="279"/>
      <c r="BB947" s="279"/>
      <c r="BC947" s="279"/>
      <c r="BD947" s="279"/>
      <c r="BE947" s="279"/>
      <c r="BF947" s="279"/>
      <c r="BG947" s="279"/>
      <c r="BH947" s="279"/>
      <c r="BI947" s="279"/>
      <c r="BJ947" s="279"/>
      <c r="BK947" s="279"/>
      <c r="BL947" s="279"/>
      <c r="BM947" s="279"/>
      <c r="BN947" s="279"/>
      <c r="BO947" s="279"/>
      <c r="BP947" s="279"/>
      <c r="BQ947" s="279"/>
      <c r="BR947" s="279"/>
      <c r="BS947" s="279"/>
      <c r="BT947" s="279"/>
      <c r="BU947" s="279"/>
      <c r="BV947" s="279"/>
      <c r="BW947" s="279"/>
      <c r="BX947" s="279"/>
      <c r="BY947" s="279"/>
      <c r="BZ947" s="279"/>
      <c r="CA947" s="279"/>
      <c r="CB947" s="279"/>
      <c r="CC947" s="279"/>
      <c r="CD947" s="279"/>
      <c r="CE947" s="279"/>
      <c r="CF947" s="279"/>
      <c r="CG947" s="279"/>
      <c r="CH947" s="279"/>
      <c r="CI947" s="279"/>
      <c r="CJ947" s="279"/>
      <c r="CK947" s="279"/>
      <c r="CL947" s="279"/>
      <c r="CM947" s="279"/>
      <c r="CN947" s="279"/>
      <c r="CO947" s="279"/>
      <c r="CP947" s="279"/>
      <c r="CQ947" s="279"/>
      <c r="CR947" s="279"/>
      <c r="CS947" s="279"/>
      <c r="CT947" s="279"/>
      <c r="CU947" s="279"/>
      <c r="CV947" s="279"/>
      <c r="CW947" s="279"/>
      <c r="CX947" s="279"/>
      <c r="CY947" s="279"/>
      <c r="CZ947" s="279"/>
      <c r="DA947" s="279"/>
      <c r="DB947" s="279"/>
      <c r="DC947" s="279"/>
      <c r="DD947" s="279"/>
      <c r="DE947" s="279"/>
      <c r="DF947" s="279"/>
      <c r="DG947" s="279"/>
      <c r="DH947" s="279"/>
      <c r="DI947" s="279"/>
      <c r="DJ947" s="279"/>
      <c r="DK947" s="279"/>
      <c r="DL947" s="279"/>
      <c r="DM947" s="279"/>
      <c r="DN947" s="279"/>
      <c r="DO947" s="279"/>
      <c r="DP947" s="279"/>
      <c r="DQ947" s="279"/>
      <c r="DR947" s="279"/>
      <c r="DS947" s="279"/>
      <c r="DT947" s="279"/>
      <c r="DU947" s="279"/>
    </row>
    <row r="948" spans="40:125">
      <c r="AN948" s="203" t="str">
        <f t="shared" si="49"/>
        <v>EMA--</v>
      </c>
      <c r="AO948" s="279"/>
      <c r="AP948" s="279"/>
      <c r="AQ948" s="279"/>
      <c r="AR948" s="279"/>
      <c r="AS948" s="279"/>
      <c r="AT948" s="279"/>
      <c r="AU948" s="279"/>
      <c r="AV948" s="279"/>
      <c r="AW948" s="279"/>
      <c r="AX948" s="279"/>
      <c r="AY948" s="279"/>
      <c r="AZ948" s="279"/>
      <c r="BA948" s="279"/>
      <c r="BB948" s="279"/>
      <c r="BC948" s="279"/>
      <c r="BD948" s="279"/>
      <c r="BE948" s="279"/>
      <c r="BF948" s="279"/>
      <c r="BG948" s="279"/>
      <c r="BH948" s="279"/>
      <c r="BI948" s="279"/>
      <c r="BJ948" s="279"/>
      <c r="BK948" s="279"/>
      <c r="BL948" s="279"/>
      <c r="BM948" s="279"/>
      <c r="BN948" s="279"/>
      <c r="BO948" s="279"/>
      <c r="BP948" s="279"/>
      <c r="BQ948" s="279"/>
      <c r="BR948" s="279"/>
      <c r="BS948" s="279"/>
      <c r="BT948" s="279"/>
      <c r="BU948" s="279"/>
      <c r="BV948" s="279"/>
      <c r="BW948" s="279"/>
      <c r="BX948" s="279"/>
      <c r="BY948" s="279"/>
      <c r="BZ948" s="279"/>
      <c r="CA948" s="279"/>
      <c r="CB948" s="279"/>
      <c r="CC948" s="279"/>
      <c r="CD948" s="279"/>
      <c r="CE948" s="279"/>
      <c r="CF948" s="279"/>
      <c r="CG948" s="279"/>
      <c r="CH948" s="279"/>
      <c r="CI948" s="279"/>
      <c r="CJ948" s="279"/>
      <c r="CK948" s="279"/>
      <c r="CL948" s="279"/>
      <c r="CM948" s="279"/>
      <c r="CN948" s="279"/>
      <c r="CO948" s="279"/>
      <c r="CP948" s="279"/>
      <c r="CQ948" s="279"/>
      <c r="CR948" s="279"/>
      <c r="CS948" s="279"/>
      <c r="CT948" s="279"/>
      <c r="CU948" s="279"/>
      <c r="CV948" s="279"/>
      <c r="CW948" s="279"/>
      <c r="CX948" s="279"/>
      <c r="CY948" s="279"/>
      <c r="CZ948" s="279"/>
      <c r="DA948" s="279"/>
      <c r="DB948" s="279"/>
      <c r="DC948" s="279"/>
      <c r="DD948" s="279"/>
      <c r="DE948" s="279"/>
      <c r="DF948" s="279"/>
      <c r="DG948" s="279"/>
      <c r="DH948" s="279"/>
      <c r="DI948" s="279"/>
      <c r="DJ948" s="279"/>
      <c r="DK948" s="279"/>
      <c r="DL948" s="279"/>
      <c r="DM948" s="279"/>
      <c r="DN948" s="279"/>
      <c r="DO948" s="279"/>
      <c r="DP948" s="279"/>
      <c r="DQ948" s="279"/>
      <c r="DR948" s="279"/>
      <c r="DS948" s="279"/>
      <c r="DT948" s="279"/>
      <c r="DU948" s="279"/>
    </row>
    <row r="949" spans="40:125">
      <c r="AN949" s="203" t="str">
        <f t="shared" si="49"/>
        <v>EMA--</v>
      </c>
      <c r="AO949" s="279"/>
      <c r="AP949" s="279"/>
      <c r="AQ949" s="279"/>
      <c r="AR949" s="279"/>
      <c r="AS949" s="279"/>
      <c r="AT949" s="279"/>
      <c r="AU949" s="279"/>
      <c r="AV949" s="279"/>
      <c r="AW949" s="279"/>
      <c r="AX949" s="279"/>
      <c r="AY949" s="279"/>
      <c r="AZ949" s="279"/>
      <c r="BA949" s="279"/>
      <c r="BB949" s="279"/>
      <c r="BC949" s="279"/>
      <c r="BD949" s="279"/>
      <c r="BE949" s="279"/>
      <c r="BF949" s="279"/>
      <c r="BG949" s="279"/>
      <c r="BH949" s="279"/>
      <c r="BI949" s="279"/>
      <c r="BJ949" s="279"/>
      <c r="BK949" s="279"/>
      <c r="BL949" s="279"/>
      <c r="BM949" s="279"/>
      <c r="BN949" s="279"/>
      <c r="BO949" s="279"/>
      <c r="BP949" s="279"/>
      <c r="BQ949" s="279"/>
      <c r="BR949" s="279"/>
      <c r="BS949" s="279"/>
      <c r="BT949" s="279"/>
      <c r="BU949" s="279"/>
      <c r="BV949" s="279"/>
      <c r="BW949" s="279"/>
      <c r="BX949" s="279"/>
      <c r="BY949" s="279"/>
      <c r="BZ949" s="279"/>
      <c r="CA949" s="279"/>
      <c r="CB949" s="279"/>
      <c r="CC949" s="279"/>
      <c r="CD949" s="279"/>
      <c r="CE949" s="279"/>
      <c r="CF949" s="279"/>
      <c r="CG949" s="279"/>
      <c r="CH949" s="279"/>
      <c r="CI949" s="279"/>
      <c r="CJ949" s="279"/>
      <c r="CK949" s="279"/>
      <c r="CL949" s="279"/>
      <c r="CM949" s="279"/>
      <c r="CN949" s="279"/>
      <c r="CO949" s="279"/>
      <c r="CP949" s="279"/>
      <c r="CQ949" s="279"/>
      <c r="CR949" s="279"/>
      <c r="CS949" s="279"/>
      <c r="CT949" s="279"/>
      <c r="CU949" s="279"/>
      <c r="CV949" s="279"/>
      <c r="CW949" s="279"/>
      <c r="CX949" s="279"/>
      <c r="CY949" s="279"/>
      <c r="CZ949" s="279"/>
      <c r="DA949" s="279"/>
      <c r="DB949" s="279"/>
      <c r="DC949" s="279"/>
      <c r="DD949" s="279"/>
      <c r="DE949" s="279"/>
      <c r="DF949" s="279"/>
      <c r="DG949" s="279"/>
      <c r="DH949" s="279"/>
      <c r="DI949" s="279"/>
      <c r="DJ949" s="279"/>
      <c r="DK949" s="279"/>
      <c r="DL949" s="279"/>
      <c r="DM949" s="279"/>
      <c r="DN949" s="279"/>
      <c r="DO949" s="279"/>
      <c r="DP949" s="279"/>
      <c r="DQ949" s="279"/>
      <c r="DR949" s="279"/>
      <c r="DS949" s="279"/>
      <c r="DT949" s="279"/>
      <c r="DU949" s="279"/>
    </row>
    <row r="950" spans="40:125">
      <c r="AN950" s="203" t="str">
        <f t="shared" si="49"/>
        <v>EMA--</v>
      </c>
      <c r="AO950" s="279"/>
      <c r="AP950" s="279"/>
      <c r="AQ950" s="279"/>
      <c r="AR950" s="279"/>
      <c r="AS950" s="279"/>
      <c r="AT950" s="279"/>
      <c r="AU950" s="279"/>
      <c r="AV950" s="279"/>
      <c r="AW950" s="279"/>
      <c r="AX950" s="279"/>
      <c r="AY950" s="279"/>
      <c r="AZ950" s="279"/>
      <c r="BA950" s="279"/>
      <c r="BB950" s="279"/>
      <c r="BC950" s="279"/>
      <c r="BD950" s="279"/>
      <c r="BE950" s="279"/>
      <c r="BF950" s="279"/>
      <c r="BG950" s="279"/>
      <c r="BH950" s="279"/>
      <c r="BI950" s="279"/>
      <c r="BJ950" s="279"/>
      <c r="BK950" s="279"/>
      <c r="BL950" s="279"/>
      <c r="BM950" s="279"/>
      <c r="BN950" s="279"/>
      <c r="BO950" s="279"/>
      <c r="BP950" s="279"/>
      <c r="BQ950" s="279"/>
      <c r="BR950" s="279"/>
      <c r="BS950" s="279"/>
      <c r="BT950" s="279"/>
      <c r="BU950" s="279"/>
      <c r="BV950" s="279"/>
      <c r="BW950" s="279"/>
      <c r="BX950" s="279"/>
      <c r="BY950" s="279"/>
      <c r="BZ950" s="279"/>
      <c r="CA950" s="279"/>
      <c r="CB950" s="279"/>
      <c r="CC950" s="279"/>
      <c r="CD950" s="279"/>
      <c r="CE950" s="279"/>
      <c r="CF950" s="279"/>
      <c r="CG950" s="279"/>
      <c r="CH950" s="279"/>
      <c r="CI950" s="279"/>
      <c r="CJ950" s="279"/>
      <c r="CK950" s="279"/>
      <c r="CL950" s="279"/>
      <c r="CM950" s="279"/>
      <c r="CN950" s="279"/>
      <c r="CO950" s="279"/>
      <c r="CP950" s="279"/>
      <c r="CQ950" s="279"/>
      <c r="CR950" s="279"/>
      <c r="CS950" s="279"/>
      <c r="CT950" s="279"/>
      <c r="CU950" s="279"/>
      <c r="CV950" s="279"/>
      <c r="CW950" s="279"/>
      <c r="CX950" s="279"/>
      <c r="CY950" s="279"/>
      <c r="CZ950" s="279"/>
      <c r="DA950" s="279"/>
      <c r="DB950" s="279"/>
      <c r="DC950" s="279"/>
      <c r="DD950" s="279"/>
      <c r="DE950" s="279"/>
      <c r="DF950" s="279"/>
      <c r="DG950" s="279"/>
      <c r="DH950" s="279"/>
      <c r="DI950" s="279"/>
      <c r="DJ950" s="279"/>
      <c r="DK950" s="279"/>
      <c r="DL950" s="279"/>
      <c r="DM950" s="279"/>
      <c r="DN950" s="279"/>
      <c r="DO950" s="279"/>
      <c r="DP950" s="279"/>
      <c r="DQ950" s="279"/>
      <c r="DR950" s="279"/>
      <c r="DS950" s="279"/>
      <c r="DT950" s="279"/>
      <c r="DU950" s="279"/>
    </row>
    <row r="951" spans="40:125">
      <c r="AN951" s="203" t="str">
        <f t="shared" si="49"/>
        <v>EMA--</v>
      </c>
      <c r="AO951" s="279"/>
      <c r="AP951" s="279"/>
      <c r="AQ951" s="279"/>
      <c r="AR951" s="279"/>
      <c r="AS951" s="279"/>
      <c r="AT951" s="279"/>
      <c r="AU951" s="279"/>
      <c r="AV951" s="279"/>
      <c r="AW951" s="279"/>
      <c r="AX951" s="279"/>
      <c r="AY951" s="279"/>
      <c r="AZ951" s="279"/>
      <c r="BA951" s="279"/>
      <c r="BB951" s="279"/>
      <c r="BC951" s="279"/>
      <c r="BD951" s="279"/>
      <c r="BE951" s="279"/>
      <c r="BF951" s="279"/>
      <c r="BG951" s="279"/>
      <c r="BH951" s="279"/>
      <c r="BI951" s="279"/>
      <c r="BJ951" s="279"/>
      <c r="BK951" s="279"/>
      <c r="BL951" s="279"/>
      <c r="BM951" s="279"/>
      <c r="BN951" s="279"/>
      <c r="BO951" s="279"/>
      <c r="BP951" s="279"/>
      <c r="BQ951" s="279"/>
      <c r="BR951" s="279"/>
      <c r="BS951" s="279"/>
      <c r="BT951" s="279"/>
      <c r="BU951" s="279"/>
      <c r="BV951" s="279"/>
      <c r="BW951" s="279"/>
      <c r="BX951" s="279"/>
      <c r="BY951" s="279"/>
      <c r="BZ951" s="279"/>
      <c r="CA951" s="279"/>
      <c r="CB951" s="279"/>
      <c r="CC951" s="279"/>
      <c r="CD951" s="279"/>
      <c r="CE951" s="279"/>
      <c r="CF951" s="279"/>
      <c r="CG951" s="279"/>
      <c r="CH951" s="279"/>
      <c r="CI951" s="279"/>
      <c r="CJ951" s="279"/>
      <c r="CK951" s="279"/>
      <c r="CL951" s="279"/>
      <c r="CM951" s="279"/>
      <c r="CN951" s="279"/>
      <c r="CO951" s="279"/>
      <c r="CP951" s="279"/>
      <c r="CQ951" s="279"/>
      <c r="CR951" s="279"/>
      <c r="CS951" s="279"/>
      <c r="CT951" s="279"/>
      <c r="CU951" s="279"/>
      <c r="CV951" s="279"/>
      <c r="CW951" s="279"/>
      <c r="CX951" s="279"/>
      <c r="CY951" s="279"/>
      <c r="CZ951" s="279"/>
      <c r="DA951" s="279"/>
      <c r="DB951" s="279"/>
      <c r="DC951" s="279"/>
      <c r="DD951" s="279"/>
      <c r="DE951" s="279"/>
      <c r="DF951" s="279"/>
      <c r="DG951" s="279"/>
      <c r="DH951" s="279"/>
      <c r="DI951" s="279"/>
      <c r="DJ951" s="279"/>
      <c r="DK951" s="279"/>
      <c r="DL951" s="279"/>
      <c r="DM951" s="279"/>
      <c r="DN951" s="279"/>
      <c r="DO951" s="279"/>
      <c r="DP951" s="279"/>
      <c r="DQ951" s="279"/>
      <c r="DR951" s="279"/>
      <c r="DS951" s="279"/>
      <c r="DT951" s="279"/>
      <c r="DU951" s="279"/>
    </row>
    <row r="952" spans="40:125">
      <c r="AN952" s="203" t="str">
        <f t="shared" si="49"/>
        <v>EMA--</v>
      </c>
      <c r="AO952" s="279"/>
      <c r="AP952" s="279"/>
      <c r="AQ952" s="279"/>
      <c r="AR952" s="279"/>
      <c r="AS952" s="279"/>
      <c r="AT952" s="279"/>
      <c r="AU952" s="279"/>
      <c r="AV952" s="279"/>
      <c r="AW952" s="279"/>
      <c r="AX952" s="279"/>
      <c r="AY952" s="279"/>
      <c r="AZ952" s="279"/>
      <c r="BA952" s="279"/>
      <c r="BB952" s="279"/>
      <c r="BC952" s="279"/>
      <c r="BD952" s="279"/>
      <c r="BE952" s="279"/>
      <c r="BF952" s="279"/>
      <c r="BG952" s="279"/>
      <c r="BH952" s="279"/>
      <c r="BI952" s="279"/>
      <c r="BJ952" s="279"/>
      <c r="BK952" s="279"/>
      <c r="BL952" s="279"/>
      <c r="BM952" s="279"/>
      <c r="BN952" s="279"/>
      <c r="BO952" s="279"/>
      <c r="BP952" s="279"/>
      <c r="BQ952" s="279"/>
      <c r="BR952" s="279"/>
      <c r="BS952" s="279"/>
      <c r="BT952" s="279"/>
      <c r="BU952" s="279"/>
      <c r="BV952" s="279"/>
      <c r="BW952" s="279"/>
      <c r="BX952" s="279"/>
      <c r="BY952" s="279"/>
      <c r="BZ952" s="279"/>
      <c r="CA952" s="279"/>
      <c r="CB952" s="279"/>
      <c r="CC952" s="279"/>
      <c r="CD952" s="279"/>
      <c r="CE952" s="279"/>
      <c r="CF952" s="279"/>
      <c r="CG952" s="279"/>
      <c r="CH952" s="279"/>
      <c r="CI952" s="279"/>
      <c r="CJ952" s="279"/>
      <c r="CK952" s="279"/>
      <c r="CL952" s="279"/>
      <c r="CM952" s="279"/>
      <c r="CN952" s="279"/>
      <c r="CO952" s="279"/>
      <c r="CP952" s="279"/>
      <c r="CQ952" s="279"/>
      <c r="CR952" s="279"/>
      <c r="CS952" s="279"/>
      <c r="CT952" s="279"/>
      <c r="CU952" s="279"/>
      <c r="CV952" s="279"/>
      <c r="CW952" s="279"/>
      <c r="CX952" s="279"/>
      <c r="CY952" s="279"/>
      <c r="CZ952" s="279"/>
      <c r="DA952" s="279"/>
      <c r="DB952" s="279"/>
      <c r="DC952" s="279"/>
      <c r="DD952" s="279"/>
      <c r="DE952" s="279"/>
      <c r="DF952" s="279"/>
      <c r="DG952" s="279"/>
      <c r="DH952" s="279"/>
      <c r="DI952" s="279"/>
      <c r="DJ952" s="279"/>
      <c r="DK952" s="279"/>
      <c r="DL952" s="279"/>
      <c r="DM952" s="279"/>
      <c r="DN952" s="279"/>
      <c r="DO952" s="279"/>
      <c r="DP952" s="279"/>
      <c r="DQ952" s="279"/>
      <c r="DR952" s="279"/>
      <c r="DS952" s="279"/>
      <c r="DT952" s="279"/>
      <c r="DU952" s="279"/>
    </row>
    <row r="953" spans="40:125">
      <c r="AN953" s="203" t="str">
        <f t="shared" ref="AN953:AN1016" si="50">$F$4&amp;TEXT("-",1)&amp;F953&amp;TEXT("-",1)&amp;G953</f>
        <v>EMA--</v>
      </c>
      <c r="AO953" s="279"/>
      <c r="AP953" s="279"/>
      <c r="AQ953" s="279"/>
      <c r="AR953" s="279"/>
      <c r="AS953" s="279"/>
      <c r="AT953" s="279"/>
      <c r="AU953" s="279"/>
      <c r="AV953" s="279"/>
      <c r="AW953" s="279"/>
      <c r="AX953" s="279"/>
      <c r="AY953" s="279"/>
      <c r="AZ953" s="279"/>
      <c r="BA953" s="279"/>
      <c r="BB953" s="279"/>
      <c r="BC953" s="279"/>
      <c r="BD953" s="279"/>
      <c r="BE953" s="279"/>
      <c r="BF953" s="279"/>
      <c r="BG953" s="279"/>
      <c r="BH953" s="279"/>
      <c r="BI953" s="279"/>
      <c r="BJ953" s="279"/>
      <c r="BK953" s="279"/>
      <c r="BL953" s="279"/>
      <c r="BM953" s="279"/>
      <c r="BN953" s="279"/>
      <c r="BO953" s="279"/>
      <c r="BP953" s="279"/>
      <c r="BQ953" s="279"/>
      <c r="BR953" s="279"/>
      <c r="BS953" s="279"/>
      <c r="BT953" s="279"/>
      <c r="BU953" s="279"/>
      <c r="BV953" s="279"/>
      <c r="BW953" s="279"/>
      <c r="BX953" s="279"/>
      <c r="BY953" s="279"/>
      <c r="BZ953" s="279"/>
      <c r="CA953" s="279"/>
      <c r="CB953" s="279"/>
      <c r="CC953" s="279"/>
      <c r="CD953" s="279"/>
      <c r="CE953" s="279"/>
      <c r="CF953" s="279"/>
      <c r="CG953" s="279"/>
      <c r="CH953" s="279"/>
      <c r="CI953" s="279"/>
      <c r="CJ953" s="279"/>
      <c r="CK953" s="279"/>
      <c r="CL953" s="279"/>
      <c r="CM953" s="279"/>
      <c r="CN953" s="279"/>
      <c r="CO953" s="279"/>
      <c r="CP953" s="279"/>
      <c r="CQ953" s="279"/>
      <c r="CR953" s="279"/>
      <c r="CS953" s="279"/>
      <c r="CT953" s="279"/>
      <c r="CU953" s="279"/>
      <c r="CV953" s="279"/>
      <c r="CW953" s="279"/>
      <c r="CX953" s="279"/>
      <c r="CY953" s="279"/>
      <c r="CZ953" s="279"/>
      <c r="DA953" s="279"/>
      <c r="DB953" s="279"/>
      <c r="DC953" s="279"/>
      <c r="DD953" s="279"/>
      <c r="DE953" s="279"/>
      <c r="DF953" s="279"/>
      <c r="DG953" s="279"/>
      <c r="DH953" s="279"/>
      <c r="DI953" s="279"/>
      <c r="DJ953" s="279"/>
      <c r="DK953" s="279"/>
      <c r="DL953" s="279"/>
      <c r="DM953" s="279"/>
      <c r="DN953" s="279"/>
      <c r="DO953" s="279"/>
      <c r="DP953" s="279"/>
      <c r="DQ953" s="279"/>
      <c r="DR953" s="279"/>
      <c r="DS953" s="279"/>
      <c r="DT953" s="279"/>
      <c r="DU953" s="279"/>
    </row>
    <row r="954" spans="40:125">
      <c r="AN954" s="203" t="str">
        <f t="shared" si="50"/>
        <v>EMA--</v>
      </c>
      <c r="AO954" s="279"/>
      <c r="AP954" s="279"/>
      <c r="AQ954" s="279"/>
      <c r="AR954" s="279"/>
      <c r="AS954" s="279"/>
      <c r="AT954" s="279"/>
      <c r="AU954" s="279"/>
      <c r="AV954" s="279"/>
      <c r="AW954" s="279"/>
      <c r="AX954" s="279"/>
      <c r="AY954" s="279"/>
      <c r="AZ954" s="279"/>
      <c r="BA954" s="279"/>
      <c r="BB954" s="279"/>
      <c r="BC954" s="279"/>
      <c r="BD954" s="279"/>
      <c r="BE954" s="279"/>
      <c r="BF954" s="279"/>
      <c r="BG954" s="279"/>
      <c r="BH954" s="279"/>
      <c r="BI954" s="279"/>
      <c r="BJ954" s="279"/>
      <c r="BK954" s="279"/>
      <c r="BL954" s="279"/>
      <c r="BM954" s="279"/>
      <c r="BN954" s="279"/>
      <c r="BO954" s="279"/>
      <c r="BP954" s="279"/>
      <c r="BQ954" s="279"/>
      <c r="BR954" s="279"/>
      <c r="BS954" s="279"/>
      <c r="BT954" s="279"/>
      <c r="BU954" s="279"/>
      <c r="BV954" s="279"/>
      <c r="BW954" s="279"/>
      <c r="BX954" s="279"/>
      <c r="BY954" s="279"/>
      <c r="BZ954" s="279"/>
      <c r="CA954" s="279"/>
      <c r="CB954" s="279"/>
      <c r="CC954" s="279"/>
      <c r="CD954" s="279"/>
      <c r="CE954" s="279"/>
      <c r="CF954" s="279"/>
      <c r="CG954" s="279"/>
      <c r="CH954" s="279"/>
      <c r="CI954" s="279"/>
      <c r="CJ954" s="279"/>
      <c r="CK954" s="279"/>
      <c r="CL954" s="279"/>
      <c r="CM954" s="279"/>
      <c r="CN954" s="279"/>
      <c r="CO954" s="279"/>
      <c r="CP954" s="279"/>
      <c r="CQ954" s="279"/>
      <c r="CR954" s="279"/>
      <c r="CS954" s="279"/>
      <c r="CT954" s="279"/>
      <c r="CU954" s="279"/>
      <c r="CV954" s="279"/>
      <c r="CW954" s="279"/>
      <c r="CX954" s="279"/>
      <c r="CY954" s="279"/>
      <c r="CZ954" s="279"/>
      <c r="DA954" s="279"/>
      <c r="DB954" s="279"/>
      <c r="DC954" s="279"/>
      <c r="DD954" s="279"/>
      <c r="DE954" s="279"/>
      <c r="DF954" s="279"/>
      <c r="DG954" s="279"/>
      <c r="DH954" s="279"/>
      <c r="DI954" s="279"/>
      <c r="DJ954" s="279"/>
      <c r="DK954" s="279"/>
      <c r="DL954" s="279"/>
      <c r="DM954" s="279"/>
      <c r="DN954" s="279"/>
      <c r="DO954" s="279"/>
      <c r="DP954" s="279"/>
      <c r="DQ954" s="279"/>
      <c r="DR954" s="279"/>
      <c r="DS954" s="279"/>
      <c r="DT954" s="279"/>
      <c r="DU954" s="279"/>
    </row>
    <row r="955" spans="40:125">
      <c r="AN955" s="203" t="str">
        <f t="shared" si="50"/>
        <v>EMA--</v>
      </c>
      <c r="AO955" s="279"/>
      <c r="AP955" s="279"/>
      <c r="AQ955" s="279"/>
      <c r="AR955" s="279"/>
      <c r="AS955" s="279"/>
      <c r="AT955" s="279"/>
      <c r="AU955" s="279"/>
      <c r="AV955" s="279"/>
      <c r="AW955" s="279"/>
      <c r="AX955" s="279"/>
      <c r="AY955" s="279"/>
      <c r="AZ955" s="279"/>
      <c r="BA955" s="279"/>
      <c r="BB955" s="279"/>
      <c r="BC955" s="279"/>
      <c r="BD955" s="279"/>
      <c r="BE955" s="279"/>
      <c r="BF955" s="279"/>
      <c r="BG955" s="279"/>
      <c r="BH955" s="279"/>
      <c r="BI955" s="279"/>
      <c r="BJ955" s="279"/>
      <c r="BK955" s="279"/>
      <c r="BL955" s="279"/>
      <c r="BM955" s="279"/>
      <c r="BN955" s="279"/>
      <c r="BO955" s="279"/>
      <c r="BP955" s="279"/>
      <c r="BQ955" s="279"/>
      <c r="BR955" s="279"/>
      <c r="BS955" s="279"/>
      <c r="BT955" s="279"/>
      <c r="BU955" s="279"/>
      <c r="BV955" s="279"/>
      <c r="BW955" s="279"/>
      <c r="BX955" s="279"/>
      <c r="BY955" s="279"/>
      <c r="BZ955" s="279"/>
      <c r="CA955" s="279"/>
      <c r="CB955" s="279"/>
      <c r="CC955" s="279"/>
      <c r="CD955" s="279"/>
      <c r="CE955" s="279"/>
      <c r="CF955" s="279"/>
      <c r="CG955" s="279"/>
      <c r="CH955" s="279"/>
      <c r="CI955" s="279"/>
      <c r="CJ955" s="279"/>
      <c r="CK955" s="279"/>
      <c r="CL955" s="279"/>
      <c r="CM955" s="279"/>
      <c r="CN955" s="279"/>
      <c r="CO955" s="279"/>
      <c r="CP955" s="279"/>
      <c r="CQ955" s="279"/>
      <c r="CR955" s="279"/>
      <c r="CS955" s="279"/>
      <c r="CT955" s="279"/>
      <c r="CU955" s="279"/>
      <c r="CV955" s="279"/>
      <c r="CW955" s="279"/>
      <c r="CX955" s="279"/>
      <c r="CY955" s="279"/>
      <c r="CZ955" s="279"/>
      <c r="DA955" s="279"/>
      <c r="DB955" s="279"/>
      <c r="DC955" s="279"/>
      <c r="DD955" s="279"/>
      <c r="DE955" s="279"/>
      <c r="DF955" s="279"/>
      <c r="DG955" s="279"/>
      <c r="DH955" s="279"/>
      <c r="DI955" s="279"/>
      <c r="DJ955" s="279"/>
      <c r="DK955" s="279"/>
      <c r="DL955" s="279"/>
      <c r="DM955" s="279"/>
      <c r="DN955" s="279"/>
      <c r="DO955" s="279"/>
      <c r="DP955" s="279"/>
      <c r="DQ955" s="279"/>
      <c r="DR955" s="279"/>
      <c r="DS955" s="279"/>
      <c r="DT955" s="279"/>
      <c r="DU955" s="279"/>
    </row>
    <row r="956" spans="40:125">
      <c r="AN956" s="203" t="str">
        <f t="shared" si="50"/>
        <v>EMA--</v>
      </c>
      <c r="AO956" s="279"/>
      <c r="AP956" s="279"/>
      <c r="AQ956" s="279"/>
      <c r="AR956" s="279"/>
      <c r="AS956" s="279"/>
      <c r="AT956" s="279"/>
      <c r="AU956" s="279"/>
      <c r="AV956" s="279"/>
      <c r="AW956" s="279"/>
      <c r="AX956" s="279"/>
      <c r="AY956" s="279"/>
      <c r="AZ956" s="279"/>
      <c r="BA956" s="279"/>
      <c r="BB956" s="279"/>
      <c r="BC956" s="279"/>
      <c r="BD956" s="279"/>
      <c r="BE956" s="279"/>
      <c r="BF956" s="279"/>
      <c r="BG956" s="279"/>
      <c r="BH956" s="279"/>
      <c r="BI956" s="279"/>
      <c r="BJ956" s="279"/>
      <c r="BK956" s="279"/>
      <c r="BL956" s="279"/>
      <c r="BM956" s="279"/>
      <c r="BN956" s="279"/>
      <c r="BO956" s="279"/>
      <c r="BP956" s="279"/>
      <c r="BQ956" s="279"/>
      <c r="BR956" s="279"/>
      <c r="BS956" s="279"/>
      <c r="BT956" s="279"/>
      <c r="BU956" s="279"/>
      <c r="BV956" s="279"/>
      <c r="BW956" s="279"/>
      <c r="BX956" s="279"/>
      <c r="BY956" s="279"/>
      <c r="BZ956" s="279"/>
      <c r="CA956" s="279"/>
      <c r="CB956" s="279"/>
      <c r="CC956" s="279"/>
      <c r="CD956" s="279"/>
      <c r="CE956" s="279"/>
      <c r="CF956" s="279"/>
      <c r="CG956" s="279"/>
      <c r="CH956" s="279"/>
      <c r="CI956" s="279"/>
      <c r="CJ956" s="279"/>
      <c r="CK956" s="279"/>
      <c r="CL956" s="279"/>
      <c r="CM956" s="279"/>
      <c r="CN956" s="279"/>
      <c r="CO956" s="279"/>
      <c r="CP956" s="279"/>
      <c r="CQ956" s="279"/>
      <c r="CR956" s="279"/>
      <c r="CS956" s="279"/>
      <c r="CT956" s="279"/>
      <c r="CU956" s="279"/>
      <c r="CV956" s="279"/>
      <c r="CW956" s="279"/>
      <c r="CX956" s="279"/>
      <c r="CY956" s="279"/>
      <c r="CZ956" s="279"/>
      <c r="DA956" s="279"/>
      <c r="DB956" s="279"/>
      <c r="DC956" s="279"/>
      <c r="DD956" s="279"/>
      <c r="DE956" s="279"/>
      <c r="DF956" s="279"/>
      <c r="DG956" s="279"/>
      <c r="DH956" s="279"/>
      <c r="DI956" s="279"/>
      <c r="DJ956" s="279"/>
      <c r="DK956" s="279"/>
      <c r="DL956" s="279"/>
      <c r="DM956" s="279"/>
      <c r="DN956" s="279"/>
      <c r="DO956" s="279"/>
      <c r="DP956" s="279"/>
      <c r="DQ956" s="279"/>
      <c r="DR956" s="279"/>
      <c r="DS956" s="279"/>
      <c r="DT956" s="279"/>
      <c r="DU956" s="279"/>
    </row>
    <row r="957" spans="40:125">
      <c r="AN957" s="203" t="str">
        <f t="shared" si="50"/>
        <v>EMA--</v>
      </c>
      <c r="AO957" s="279"/>
      <c r="AP957" s="279"/>
      <c r="AQ957" s="279"/>
      <c r="AR957" s="279"/>
      <c r="AS957" s="279"/>
      <c r="AT957" s="279"/>
      <c r="AU957" s="279"/>
      <c r="AV957" s="279"/>
      <c r="AW957" s="279"/>
      <c r="AX957" s="279"/>
      <c r="AY957" s="279"/>
      <c r="AZ957" s="279"/>
      <c r="BA957" s="279"/>
      <c r="BB957" s="279"/>
      <c r="BC957" s="279"/>
      <c r="BD957" s="279"/>
      <c r="BE957" s="279"/>
      <c r="BF957" s="279"/>
      <c r="BG957" s="279"/>
      <c r="BH957" s="279"/>
      <c r="BI957" s="279"/>
      <c r="BJ957" s="279"/>
      <c r="BK957" s="279"/>
      <c r="BL957" s="279"/>
      <c r="BM957" s="279"/>
      <c r="BN957" s="279"/>
      <c r="BO957" s="279"/>
      <c r="BP957" s="279"/>
      <c r="BQ957" s="279"/>
      <c r="BR957" s="279"/>
      <c r="BS957" s="279"/>
      <c r="BT957" s="279"/>
      <c r="BU957" s="279"/>
      <c r="BV957" s="279"/>
      <c r="BW957" s="279"/>
      <c r="BX957" s="279"/>
      <c r="BY957" s="279"/>
      <c r="BZ957" s="279"/>
      <c r="CA957" s="279"/>
      <c r="CB957" s="279"/>
      <c r="CC957" s="279"/>
      <c r="CD957" s="279"/>
      <c r="CE957" s="279"/>
      <c r="CF957" s="279"/>
      <c r="CG957" s="279"/>
      <c r="CH957" s="279"/>
      <c r="CI957" s="279"/>
      <c r="CJ957" s="279"/>
      <c r="CK957" s="279"/>
      <c r="CL957" s="279"/>
      <c r="CM957" s="279"/>
      <c r="CN957" s="279"/>
      <c r="CO957" s="279"/>
      <c r="CP957" s="279"/>
      <c r="CQ957" s="279"/>
      <c r="CR957" s="279"/>
      <c r="CS957" s="279"/>
      <c r="CT957" s="279"/>
      <c r="CU957" s="279"/>
      <c r="CV957" s="279"/>
      <c r="CW957" s="279"/>
      <c r="CX957" s="279"/>
      <c r="CY957" s="279"/>
      <c r="CZ957" s="279"/>
      <c r="DA957" s="279"/>
      <c r="DB957" s="279"/>
      <c r="DC957" s="279"/>
      <c r="DD957" s="279"/>
      <c r="DE957" s="279"/>
      <c r="DF957" s="279"/>
      <c r="DG957" s="279"/>
      <c r="DH957" s="279"/>
      <c r="DI957" s="279"/>
      <c r="DJ957" s="279"/>
      <c r="DK957" s="279"/>
      <c r="DL957" s="279"/>
      <c r="DM957" s="279"/>
      <c r="DN957" s="279"/>
      <c r="DO957" s="279"/>
      <c r="DP957" s="279"/>
      <c r="DQ957" s="279"/>
      <c r="DR957" s="279"/>
      <c r="DS957" s="279"/>
      <c r="DT957" s="279"/>
      <c r="DU957" s="279"/>
    </row>
    <row r="958" spans="40:125">
      <c r="AN958" s="203" t="str">
        <f t="shared" si="50"/>
        <v>EMA--</v>
      </c>
      <c r="AO958" s="279"/>
      <c r="AP958" s="279"/>
      <c r="AQ958" s="279"/>
      <c r="AR958" s="279"/>
      <c r="AS958" s="279"/>
      <c r="AT958" s="279"/>
      <c r="AU958" s="279"/>
      <c r="AV958" s="279"/>
      <c r="AW958" s="279"/>
      <c r="AX958" s="279"/>
      <c r="AY958" s="279"/>
      <c r="AZ958" s="279"/>
      <c r="BA958" s="279"/>
      <c r="BB958" s="279"/>
      <c r="BC958" s="279"/>
      <c r="BD958" s="279"/>
      <c r="BE958" s="279"/>
      <c r="BF958" s="279"/>
      <c r="BG958" s="279"/>
      <c r="BH958" s="279"/>
      <c r="BI958" s="279"/>
      <c r="BJ958" s="279"/>
      <c r="BK958" s="279"/>
      <c r="BL958" s="279"/>
      <c r="BM958" s="279"/>
      <c r="BN958" s="279"/>
      <c r="BO958" s="279"/>
      <c r="BP958" s="279"/>
      <c r="BQ958" s="279"/>
      <c r="BR958" s="279"/>
      <c r="BS958" s="279"/>
      <c r="BT958" s="279"/>
      <c r="BU958" s="279"/>
      <c r="BV958" s="279"/>
      <c r="BW958" s="279"/>
      <c r="BX958" s="279"/>
      <c r="BY958" s="279"/>
      <c r="BZ958" s="279"/>
      <c r="CA958" s="279"/>
      <c r="CB958" s="279"/>
      <c r="CC958" s="279"/>
      <c r="CD958" s="279"/>
      <c r="CE958" s="279"/>
      <c r="CF958" s="279"/>
      <c r="CG958" s="279"/>
      <c r="CH958" s="279"/>
      <c r="CI958" s="279"/>
      <c r="CJ958" s="279"/>
      <c r="CK958" s="279"/>
      <c r="CL958" s="279"/>
      <c r="CM958" s="279"/>
      <c r="CN958" s="279"/>
      <c r="CO958" s="279"/>
      <c r="CP958" s="279"/>
      <c r="CQ958" s="279"/>
      <c r="CR958" s="279"/>
      <c r="CS958" s="279"/>
      <c r="CT958" s="279"/>
      <c r="CU958" s="279"/>
      <c r="CV958" s="279"/>
      <c r="CW958" s="279"/>
      <c r="CX958" s="279"/>
      <c r="CY958" s="279"/>
      <c r="CZ958" s="279"/>
      <c r="DA958" s="279"/>
      <c r="DB958" s="279"/>
      <c r="DC958" s="279"/>
      <c r="DD958" s="279"/>
      <c r="DE958" s="279"/>
      <c r="DF958" s="279"/>
      <c r="DG958" s="279"/>
      <c r="DH958" s="279"/>
      <c r="DI958" s="279"/>
      <c r="DJ958" s="279"/>
      <c r="DK958" s="279"/>
      <c r="DL958" s="279"/>
      <c r="DM958" s="279"/>
      <c r="DN958" s="279"/>
      <c r="DO958" s="279"/>
      <c r="DP958" s="279"/>
      <c r="DQ958" s="279"/>
      <c r="DR958" s="279"/>
      <c r="DS958" s="279"/>
      <c r="DT958" s="279"/>
      <c r="DU958" s="279"/>
    </row>
    <row r="959" spans="40:125">
      <c r="AN959" s="203" t="str">
        <f t="shared" si="50"/>
        <v>EMA--</v>
      </c>
      <c r="AO959" s="279"/>
      <c r="AP959" s="279"/>
      <c r="AQ959" s="279"/>
      <c r="AR959" s="279"/>
      <c r="AS959" s="279"/>
      <c r="AT959" s="279"/>
      <c r="AU959" s="279"/>
      <c r="AV959" s="279"/>
      <c r="AW959" s="279"/>
      <c r="AX959" s="279"/>
      <c r="AY959" s="279"/>
      <c r="AZ959" s="279"/>
      <c r="BA959" s="279"/>
      <c r="BB959" s="279"/>
      <c r="BC959" s="279"/>
      <c r="BD959" s="279"/>
      <c r="BE959" s="279"/>
      <c r="BF959" s="279"/>
      <c r="BG959" s="279"/>
      <c r="BH959" s="279"/>
      <c r="BI959" s="279"/>
      <c r="BJ959" s="279"/>
      <c r="BK959" s="279"/>
      <c r="BL959" s="279"/>
      <c r="BM959" s="279"/>
      <c r="BN959" s="279"/>
      <c r="BO959" s="279"/>
      <c r="BP959" s="279"/>
      <c r="BQ959" s="279"/>
      <c r="BR959" s="279"/>
      <c r="BS959" s="279"/>
      <c r="BT959" s="279"/>
      <c r="BU959" s="279"/>
      <c r="BV959" s="279"/>
      <c r="BW959" s="279"/>
      <c r="BX959" s="279"/>
      <c r="BY959" s="279"/>
      <c r="BZ959" s="279"/>
      <c r="CA959" s="279"/>
      <c r="CB959" s="279"/>
      <c r="CC959" s="279"/>
      <c r="CD959" s="279"/>
      <c r="CE959" s="279"/>
      <c r="CF959" s="279"/>
      <c r="CG959" s="279"/>
      <c r="CH959" s="279"/>
      <c r="CI959" s="279"/>
      <c r="CJ959" s="279"/>
      <c r="CK959" s="279"/>
      <c r="CL959" s="279"/>
      <c r="CM959" s="279"/>
      <c r="CN959" s="279"/>
      <c r="CO959" s="279"/>
      <c r="CP959" s="279"/>
      <c r="CQ959" s="279"/>
      <c r="CR959" s="279"/>
      <c r="CS959" s="279"/>
      <c r="CT959" s="279"/>
      <c r="CU959" s="279"/>
      <c r="CV959" s="279"/>
      <c r="CW959" s="279"/>
      <c r="CX959" s="279"/>
      <c r="CY959" s="279"/>
      <c r="CZ959" s="279"/>
      <c r="DA959" s="279"/>
      <c r="DB959" s="279"/>
      <c r="DC959" s="279"/>
      <c r="DD959" s="279"/>
      <c r="DE959" s="279"/>
      <c r="DF959" s="279"/>
      <c r="DG959" s="279"/>
      <c r="DH959" s="279"/>
      <c r="DI959" s="279"/>
      <c r="DJ959" s="279"/>
      <c r="DK959" s="279"/>
      <c r="DL959" s="279"/>
      <c r="DM959" s="279"/>
      <c r="DN959" s="279"/>
      <c r="DO959" s="279"/>
      <c r="DP959" s="279"/>
      <c r="DQ959" s="279"/>
      <c r="DR959" s="279"/>
      <c r="DS959" s="279"/>
      <c r="DT959" s="279"/>
      <c r="DU959" s="279"/>
    </row>
    <row r="960" spans="40:125">
      <c r="AN960" s="203" t="str">
        <f t="shared" si="50"/>
        <v>EMA--</v>
      </c>
      <c r="AO960" s="279"/>
      <c r="AP960" s="279"/>
      <c r="AQ960" s="279"/>
      <c r="AR960" s="279"/>
      <c r="AS960" s="279"/>
      <c r="AT960" s="279"/>
      <c r="AU960" s="279"/>
      <c r="AV960" s="279"/>
      <c r="AW960" s="279"/>
      <c r="AX960" s="279"/>
      <c r="AY960" s="279"/>
      <c r="AZ960" s="279"/>
      <c r="BA960" s="279"/>
      <c r="BB960" s="279"/>
      <c r="BC960" s="279"/>
      <c r="BD960" s="279"/>
      <c r="BE960" s="279"/>
      <c r="BF960" s="279"/>
      <c r="BG960" s="279"/>
      <c r="BH960" s="279"/>
      <c r="BI960" s="279"/>
      <c r="BJ960" s="279"/>
      <c r="BK960" s="279"/>
      <c r="BL960" s="279"/>
      <c r="BM960" s="279"/>
      <c r="BN960" s="279"/>
      <c r="BO960" s="279"/>
      <c r="BP960" s="279"/>
      <c r="BQ960" s="279"/>
      <c r="BR960" s="279"/>
      <c r="BS960" s="279"/>
      <c r="BT960" s="279"/>
      <c r="BU960" s="279"/>
      <c r="BV960" s="279"/>
      <c r="BW960" s="279"/>
      <c r="BX960" s="279"/>
      <c r="BY960" s="279"/>
      <c r="BZ960" s="279"/>
      <c r="CA960" s="279"/>
      <c r="CB960" s="279"/>
      <c r="CC960" s="279"/>
      <c r="CD960" s="279"/>
      <c r="CE960" s="279"/>
      <c r="CF960" s="279"/>
      <c r="CG960" s="279"/>
      <c r="CH960" s="279"/>
      <c r="CI960" s="279"/>
      <c r="CJ960" s="279"/>
      <c r="CK960" s="279"/>
      <c r="CL960" s="279"/>
      <c r="CM960" s="279"/>
      <c r="CN960" s="279"/>
      <c r="CO960" s="279"/>
      <c r="CP960" s="279"/>
      <c r="CQ960" s="279"/>
      <c r="CR960" s="279"/>
      <c r="CS960" s="279"/>
      <c r="CT960" s="279"/>
      <c r="CU960" s="279"/>
      <c r="CV960" s="279"/>
      <c r="CW960" s="279"/>
      <c r="CX960" s="279"/>
      <c r="CY960" s="279"/>
      <c r="CZ960" s="279"/>
      <c r="DA960" s="279"/>
      <c r="DB960" s="279"/>
      <c r="DC960" s="279"/>
      <c r="DD960" s="279"/>
      <c r="DE960" s="279"/>
      <c r="DF960" s="279"/>
      <c r="DG960" s="279"/>
      <c r="DH960" s="279"/>
      <c r="DI960" s="279"/>
      <c r="DJ960" s="279"/>
      <c r="DK960" s="279"/>
      <c r="DL960" s="279"/>
      <c r="DM960" s="279"/>
      <c r="DN960" s="279"/>
      <c r="DO960" s="279"/>
      <c r="DP960" s="279"/>
      <c r="DQ960" s="279"/>
      <c r="DR960" s="279"/>
      <c r="DS960" s="279"/>
      <c r="DT960" s="279"/>
      <c r="DU960" s="279"/>
    </row>
    <row r="961" spans="40:125">
      <c r="AN961" s="203" t="str">
        <f t="shared" si="50"/>
        <v>EMA--</v>
      </c>
      <c r="AO961" s="279"/>
      <c r="AP961" s="279"/>
      <c r="AQ961" s="279"/>
      <c r="AR961" s="279"/>
      <c r="AS961" s="279"/>
      <c r="AT961" s="279"/>
      <c r="AU961" s="279"/>
      <c r="AV961" s="279"/>
      <c r="AW961" s="279"/>
      <c r="AX961" s="279"/>
      <c r="AY961" s="279"/>
      <c r="AZ961" s="279"/>
      <c r="BA961" s="279"/>
      <c r="BB961" s="279"/>
      <c r="BC961" s="279"/>
      <c r="BD961" s="279"/>
      <c r="BE961" s="279"/>
      <c r="BF961" s="279"/>
      <c r="BG961" s="279"/>
      <c r="BH961" s="279"/>
      <c r="BI961" s="279"/>
      <c r="BJ961" s="279"/>
      <c r="BK961" s="279"/>
      <c r="BL961" s="279"/>
      <c r="BM961" s="279"/>
      <c r="BN961" s="279"/>
      <c r="BO961" s="279"/>
      <c r="BP961" s="279"/>
      <c r="BQ961" s="279"/>
      <c r="BR961" s="279"/>
      <c r="BS961" s="279"/>
      <c r="BT961" s="279"/>
      <c r="BU961" s="279"/>
      <c r="BV961" s="279"/>
      <c r="BW961" s="279"/>
      <c r="BX961" s="279"/>
      <c r="BY961" s="279"/>
      <c r="BZ961" s="279"/>
      <c r="CA961" s="279"/>
      <c r="CB961" s="279"/>
      <c r="CC961" s="279"/>
      <c r="CD961" s="279"/>
      <c r="CE961" s="279"/>
      <c r="CF961" s="279"/>
      <c r="CG961" s="279"/>
      <c r="CH961" s="279"/>
      <c r="CI961" s="279"/>
      <c r="CJ961" s="279"/>
      <c r="CK961" s="279"/>
      <c r="CL961" s="279"/>
      <c r="CM961" s="279"/>
      <c r="CN961" s="279"/>
      <c r="CO961" s="279"/>
      <c r="CP961" s="279"/>
      <c r="CQ961" s="279"/>
      <c r="CR961" s="279"/>
      <c r="CS961" s="279"/>
      <c r="CT961" s="279"/>
      <c r="CU961" s="279"/>
      <c r="CV961" s="279"/>
      <c r="CW961" s="279"/>
      <c r="CX961" s="279"/>
      <c r="CY961" s="279"/>
      <c r="CZ961" s="279"/>
      <c r="DA961" s="279"/>
      <c r="DB961" s="279"/>
      <c r="DC961" s="279"/>
      <c r="DD961" s="279"/>
      <c r="DE961" s="279"/>
      <c r="DF961" s="279"/>
      <c r="DG961" s="279"/>
      <c r="DH961" s="279"/>
      <c r="DI961" s="279"/>
      <c r="DJ961" s="279"/>
      <c r="DK961" s="279"/>
      <c r="DL961" s="279"/>
      <c r="DM961" s="279"/>
      <c r="DN961" s="279"/>
      <c r="DO961" s="279"/>
      <c r="DP961" s="279"/>
      <c r="DQ961" s="279"/>
      <c r="DR961" s="279"/>
      <c r="DS961" s="279"/>
      <c r="DT961" s="279"/>
      <c r="DU961" s="279"/>
    </row>
    <row r="962" spans="40:125">
      <c r="AN962" s="203" t="str">
        <f t="shared" si="50"/>
        <v>EMA--</v>
      </c>
      <c r="AO962" s="279"/>
      <c r="AP962" s="279"/>
      <c r="AQ962" s="279"/>
      <c r="AR962" s="279"/>
      <c r="AS962" s="279"/>
      <c r="AT962" s="279"/>
      <c r="AU962" s="279"/>
      <c r="AV962" s="279"/>
      <c r="AW962" s="279"/>
      <c r="AX962" s="279"/>
      <c r="AY962" s="279"/>
      <c r="AZ962" s="279"/>
      <c r="BA962" s="279"/>
      <c r="BB962" s="279"/>
      <c r="BC962" s="279"/>
      <c r="BD962" s="279"/>
      <c r="BE962" s="279"/>
      <c r="BF962" s="279"/>
      <c r="BG962" s="279"/>
      <c r="BH962" s="279"/>
      <c r="BI962" s="279"/>
      <c r="BJ962" s="279"/>
      <c r="BK962" s="279"/>
      <c r="BL962" s="279"/>
      <c r="BM962" s="279"/>
      <c r="BN962" s="279"/>
      <c r="BO962" s="279"/>
      <c r="BP962" s="279"/>
      <c r="BQ962" s="279"/>
      <c r="BR962" s="279"/>
      <c r="BS962" s="279"/>
      <c r="BT962" s="279"/>
      <c r="BU962" s="279"/>
      <c r="BV962" s="279"/>
      <c r="BW962" s="279"/>
      <c r="BX962" s="279"/>
      <c r="BY962" s="279"/>
      <c r="BZ962" s="279"/>
      <c r="CA962" s="279"/>
      <c r="CB962" s="279"/>
      <c r="CC962" s="279"/>
      <c r="CD962" s="279"/>
      <c r="CE962" s="279"/>
      <c r="CF962" s="279"/>
      <c r="CG962" s="279"/>
      <c r="CH962" s="279"/>
      <c r="CI962" s="279"/>
      <c r="CJ962" s="279"/>
      <c r="CK962" s="279"/>
      <c r="CL962" s="279"/>
      <c r="CM962" s="279"/>
      <c r="CN962" s="279"/>
      <c r="CO962" s="279"/>
      <c r="CP962" s="279"/>
      <c r="CQ962" s="279"/>
      <c r="CR962" s="279"/>
      <c r="CS962" s="279"/>
      <c r="CT962" s="279"/>
      <c r="CU962" s="279"/>
      <c r="CV962" s="279"/>
      <c r="CW962" s="279"/>
      <c r="CX962" s="279"/>
      <c r="CY962" s="279"/>
      <c r="CZ962" s="279"/>
      <c r="DA962" s="279"/>
      <c r="DB962" s="279"/>
      <c r="DC962" s="279"/>
      <c r="DD962" s="279"/>
      <c r="DE962" s="279"/>
      <c r="DF962" s="279"/>
      <c r="DG962" s="279"/>
      <c r="DH962" s="279"/>
      <c r="DI962" s="279"/>
      <c r="DJ962" s="279"/>
      <c r="DK962" s="279"/>
      <c r="DL962" s="279"/>
      <c r="DM962" s="279"/>
      <c r="DN962" s="279"/>
      <c r="DO962" s="279"/>
      <c r="DP962" s="279"/>
      <c r="DQ962" s="279"/>
      <c r="DR962" s="279"/>
      <c r="DS962" s="279"/>
      <c r="DT962" s="279"/>
      <c r="DU962" s="279"/>
    </row>
    <row r="963" spans="40:125">
      <c r="AN963" s="203" t="str">
        <f t="shared" si="50"/>
        <v>EMA--</v>
      </c>
      <c r="AO963" s="279"/>
      <c r="AP963" s="279"/>
      <c r="AQ963" s="279"/>
      <c r="AR963" s="279"/>
      <c r="AS963" s="279"/>
      <c r="AT963" s="279"/>
      <c r="AU963" s="279"/>
      <c r="AV963" s="279"/>
      <c r="AW963" s="279"/>
      <c r="AX963" s="279"/>
      <c r="AY963" s="279"/>
      <c r="AZ963" s="279"/>
      <c r="BA963" s="279"/>
      <c r="BB963" s="279"/>
      <c r="BC963" s="279"/>
      <c r="BD963" s="279"/>
      <c r="BE963" s="279"/>
      <c r="BF963" s="279"/>
      <c r="BG963" s="279"/>
      <c r="BH963" s="279"/>
      <c r="BI963" s="279"/>
      <c r="BJ963" s="279"/>
      <c r="BK963" s="279"/>
      <c r="BL963" s="279"/>
      <c r="BM963" s="279"/>
      <c r="BN963" s="279"/>
      <c r="BO963" s="279"/>
      <c r="BP963" s="279"/>
      <c r="BQ963" s="279"/>
      <c r="BR963" s="279"/>
      <c r="BS963" s="279"/>
      <c r="BT963" s="279"/>
      <c r="BU963" s="279"/>
      <c r="BV963" s="279"/>
      <c r="BW963" s="279"/>
      <c r="BX963" s="279"/>
      <c r="BY963" s="279"/>
      <c r="BZ963" s="279"/>
      <c r="CA963" s="279"/>
      <c r="CB963" s="279"/>
      <c r="CC963" s="279"/>
      <c r="CD963" s="279"/>
      <c r="CE963" s="279"/>
      <c r="CF963" s="279"/>
      <c r="CG963" s="279"/>
      <c r="CH963" s="279"/>
      <c r="CI963" s="279"/>
      <c r="CJ963" s="279"/>
      <c r="CK963" s="279"/>
      <c r="CL963" s="279"/>
      <c r="CM963" s="279"/>
      <c r="CN963" s="279"/>
      <c r="CO963" s="279"/>
      <c r="CP963" s="279"/>
      <c r="CQ963" s="279"/>
      <c r="CR963" s="279"/>
      <c r="CS963" s="279"/>
      <c r="CT963" s="279"/>
      <c r="CU963" s="279"/>
      <c r="CV963" s="279"/>
      <c r="CW963" s="279"/>
      <c r="CX963" s="279"/>
      <c r="CY963" s="279"/>
      <c r="CZ963" s="279"/>
      <c r="DA963" s="279"/>
      <c r="DB963" s="279"/>
      <c r="DC963" s="279"/>
      <c r="DD963" s="279"/>
      <c r="DE963" s="279"/>
      <c r="DF963" s="279"/>
      <c r="DG963" s="279"/>
      <c r="DH963" s="279"/>
      <c r="DI963" s="279"/>
      <c r="DJ963" s="279"/>
      <c r="DK963" s="279"/>
      <c r="DL963" s="279"/>
      <c r="DM963" s="279"/>
      <c r="DN963" s="279"/>
      <c r="DO963" s="279"/>
      <c r="DP963" s="279"/>
      <c r="DQ963" s="279"/>
      <c r="DR963" s="279"/>
      <c r="DS963" s="279"/>
      <c r="DT963" s="279"/>
      <c r="DU963" s="279"/>
    </row>
    <row r="964" spans="40:125">
      <c r="AN964" s="203" t="str">
        <f t="shared" si="50"/>
        <v>EMA--</v>
      </c>
      <c r="AO964" s="279"/>
      <c r="AP964" s="279"/>
      <c r="AQ964" s="279"/>
      <c r="AR964" s="279"/>
      <c r="AS964" s="279"/>
      <c r="AT964" s="279"/>
      <c r="AU964" s="279"/>
      <c r="AV964" s="279"/>
      <c r="AW964" s="279"/>
      <c r="AX964" s="279"/>
      <c r="AY964" s="279"/>
      <c r="AZ964" s="279"/>
      <c r="BA964" s="279"/>
      <c r="BB964" s="279"/>
      <c r="BC964" s="279"/>
      <c r="BD964" s="279"/>
      <c r="BE964" s="279"/>
      <c r="BF964" s="279"/>
      <c r="BG964" s="279"/>
      <c r="BH964" s="279"/>
      <c r="BI964" s="279"/>
      <c r="BJ964" s="279"/>
      <c r="BK964" s="279"/>
      <c r="BL964" s="279"/>
      <c r="BM964" s="279"/>
      <c r="BN964" s="279"/>
      <c r="BO964" s="279"/>
      <c r="BP964" s="279"/>
      <c r="BQ964" s="279"/>
      <c r="BR964" s="279"/>
      <c r="BS964" s="279"/>
      <c r="BT964" s="279"/>
      <c r="BU964" s="279"/>
      <c r="BV964" s="279"/>
      <c r="BW964" s="279"/>
      <c r="BX964" s="279"/>
      <c r="BY964" s="279"/>
      <c r="BZ964" s="279"/>
      <c r="CA964" s="279"/>
      <c r="CB964" s="279"/>
      <c r="CC964" s="279"/>
      <c r="CD964" s="279"/>
      <c r="CE964" s="279"/>
      <c r="CF964" s="279"/>
      <c r="CG964" s="279"/>
      <c r="CH964" s="279"/>
      <c r="CI964" s="279"/>
      <c r="CJ964" s="279"/>
      <c r="CK964" s="279"/>
      <c r="CL964" s="279"/>
      <c r="CM964" s="279"/>
      <c r="CN964" s="279"/>
      <c r="CO964" s="279"/>
      <c r="CP964" s="279"/>
      <c r="CQ964" s="279"/>
      <c r="CR964" s="279"/>
      <c r="CS964" s="279"/>
      <c r="CT964" s="279"/>
      <c r="CU964" s="279"/>
      <c r="CV964" s="279"/>
      <c r="CW964" s="279"/>
      <c r="CX964" s="279"/>
      <c r="CY964" s="279"/>
      <c r="CZ964" s="279"/>
      <c r="DA964" s="279"/>
      <c r="DB964" s="279"/>
      <c r="DC964" s="279"/>
      <c r="DD964" s="279"/>
      <c r="DE964" s="279"/>
      <c r="DF964" s="279"/>
      <c r="DG964" s="279"/>
      <c r="DH964" s="279"/>
      <c r="DI964" s="279"/>
      <c r="DJ964" s="279"/>
      <c r="DK964" s="279"/>
      <c r="DL964" s="279"/>
      <c r="DM964" s="279"/>
      <c r="DN964" s="279"/>
      <c r="DO964" s="279"/>
      <c r="DP964" s="279"/>
      <c r="DQ964" s="279"/>
      <c r="DR964" s="279"/>
      <c r="DS964" s="279"/>
      <c r="DT964" s="279"/>
      <c r="DU964" s="279"/>
    </row>
    <row r="965" spans="40:125">
      <c r="AN965" s="203" t="str">
        <f t="shared" si="50"/>
        <v>EMA--</v>
      </c>
      <c r="AO965" s="279"/>
      <c r="AP965" s="279"/>
      <c r="AQ965" s="279"/>
      <c r="AR965" s="279"/>
      <c r="AS965" s="279"/>
      <c r="AT965" s="279"/>
      <c r="AU965" s="279"/>
      <c r="AV965" s="279"/>
      <c r="AW965" s="279"/>
      <c r="AX965" s="279"/>
      <c r="AY965" s="279"/>
      <c r="AZ965" s="279"/>
      <c r="BA965" s="279"/>
      <c r="BB965" s="279"/>
      <c r="BC965" s="279"/>
      <c r="BD965" s="279"/>
      <c r="BE965" s="279"/>
      <c r="BF965" s="279"/>
      <c r="BG965" s="279"/>
      <c r="BH965" s="279"/>
      <c r="BI965" s="279"/>
      <c r="BJ965" s="279"/>
      <c r="BK965" s="279"/>
      <c r="BL965" s="279"/>
      <c r="BM965" s="279"/>
      <c r="BN965" s="279"/>
      <c r="BO965" s="279"/>
      <c r="BP965" s="279"/>
      <c r="BQ965" s="279"/>
      <c r="BR965" s="279"/>
      <c r="BS965" s="279"/>
      <c r="BT965" s="279"/>
      <c r="BU965" s="279"/>
      <c r="BV965" s="279"/>
      <c r="BW965" s="279"/>
      <c r="BX965" s="279"/>
      <c r="BY965" s="279"/>
      <c r="BZ965" s="279"/>
      <c r="CA965" s="279"/>
      <c r="CB965" s="279"/>
      <c r="CC965" s="279"/>
      <c r="CD965" s="279"/>
      <c r="CE965" s="279"/>
      <c r="CF965" s="279"/>
      <c r="CG965" s="279"/>
      <c r="CH965" s="279"/>
      <c r="CI965" s="279"/>
      <c r="CJ965" s="279"/>
      <c r="CK965" s="279"/>
      <c r="CL965" s="279"/>
      <c r="CM965" s="279"/>
      <c r="CN965" s="279"/>
      <c r="CO965" s="279"/>
      <c r="CP965" s="279"/>
      <c r="CQ965" s="279"/>
      <c r="CR965" s="279"/>
      <c r="CS965" s="279"/>
      <c r="CT965" s="279"/>
      <c r="CU965" s="279"/>
      <c r="CV965" s="279"/>
      <c r="CW965" s="279"/>
      <c r="CX965" s="279"/>
      <c r="CY965" s="279"/>
      <c r="CZ965" s="279"/>
      <c r="DA965" s="279"/>
      <c r="DB965" s="279"/>
      <c r="DC965" s="279"/>
      <c r="DD965" s="279"/>
      <c r="DE965" s="279"/>
      <c r="DF965" s="279"/>
      <c r="DG965" s="279"/>
      <c r="DH965" s="279"/>
      <c r="DI965" s="279"/>
      <c r="DJ965" s="279"/>
      <c r="DK965" s="279"/>
      <c r="DL965" s="279"/>
      <c r="DM965" s="279"/>
      <c r="DN965" s="279"/>
      <c r="DO965" s="279"/>
      <c r="DP965" s="279"/>
      <c r="DQ965" s="279"/>
      <c r="DR965" s="279"/>
      <c r="DS965" s="279"/>
      <c r="DT965" s="279"/>
      <c r="DU965" s="279"/>
    </row>
    <row r="966" spans="40:125">
      <c r="AN966" s="203" t="str">
        <f t="shared" si="50"/>
        <v>EMA--</v>
      </c>
      <c r="AO966" s="279"/>
      <c r="AP966" s="279"/>
      <c r="AQ966" s="279"/>
      <c r="AR966" s="279"/>
      <c r="AS966" s="279"/>
      <c r="AT966" s="279"/>
      <c r="AU966" s="279"/>
      <c r="AV966" s="279"/>
      <c r="AW966" s="279"/>
      <c r="AX966" s="279"/>
      <c r="AY966" s="279"/>
      <c r="AZ966" s="279"/>
      <c r="BA966" s="279"/>
      <c r="BB966" s="279"/>
      <c r="BC966" s="279"/>
      <c r="BD966" s="279"/>
      <c r="BE966" s="279"/>
      <c r="BF966" s="279"/>
      <c r="BG966" s="279"/>
      <c r="BH966" s="279"/>
      <c r="BI966" s="279"/>
      <c r="BJ966" s="279"/>
      <c r="BK966" s="279"/>
      <c r="BL966" s="279"/>
      <c r="BM966" s="279"/>
      <c r="BN966" s="279"/>
      <c r="BO966" s="279"/>
      <c r="BP966" s="279"/>
      <c r="BQ966" s="279"/>
      <c r="BR966" s="279"/>
      <c r="BS966" s="279"/>
      <c r="BT966" s="279"/>
      <c r="BU966" s="279"/>
      <c r="BV966" s="279"/>
      <c r="BW966" s="279"/>
      <c r="BX966" s="279"/>
      <c r="BY966" s="279"/>
      <c r="BZ966" s="279"/>
      <c r="CA966" s="279"/>
      <c r="CB966" s="279"/>
      <c r="CC966" s="279"/>
      <c r="CD966" s="279"/>
      <c r="CE966" s="279"/>
      <c r="CF966" s="279"/>
      <c r="CG966" s="279"/>
      <c r="CH966" s="279"/>
      <c r="CI966" s="279"/>
      <c r="CJ966" s="279"/>
      <c r="CK966" s="279"/>
      <c r="CL966" s="279"/>
      <c r="CM966" s="279"/>
      <c r="CN966" s="279"/>
      <c r="CO966" s="279"/>
      <c r="CP966" s="279"/>
      <c r="CQ966" s="279"/>
      <c r="CR966" s="279"/>
      <c r="CS966" s="279"/>
      <c r="CT966" s="279"/>
      <c r="CU966" s="279"/>
      <c r="CV966" s="279"/>
      <c r="CW966" s="279"/>
      <c r="CX966" s="279"/>
      <c r="CY966" s="279"/>
      <c r="CZ966" s="279"/>
      <c r="DA966" s="279"/>
      <c r="DB966" s="279"/>
      <c r="DC966" s="279"/>
      <c r="DD966" s="279"/>
      <c r="DE966" s="279"/>
      <c r="DF966" s="279"/>
      <c r="DG966" s="279"/>
      <c r="DH966" s="279"/>
      <c r="DI966" s="279"/>
      <c r="DJ966" s="279"/>
      <c r="DK966" s="279"/>
      <c r="DL966" s="279"/>
      <c r="DM966" s="279"/>
      <c r="DN966" s="279"/>
      <c r="DO966" s="279"/>
      <c r="DP966" s="279"/>
      <c r="DQ966" s="279"/>
      <c r="DR966" s="279"/>
      <c r="DS966" s="279"/>
      <c r="DT966" s="279"/>
      <c r="DU966" s="279"/>
    </row>
    <row r="967" spans="40:125">
      <c r="AN967" s="203" t="str">
        <f t="shared" si="50"/>
        <v>EMA--</v>
      </c>
      <c r="AO967" s="279"/>
      <c r="AP967" s="279"/>
      <c r="AQ967" s="279"/>
      <c r="AR967" s="279"/>
      <c r="AS967" s="279"/>
      <c r="AT967" s="279"/>
      <c r="AU967" s="279"/>
      <c r="AV967" s="279"/>
      <c r="AW967" s="279"/>
      <c r="AX967" s="279"/>
      <c r="AY967" s="279"/>
      <c r="AZ967" s="279"/>
      <c r="BA967" s="279"/>
      <c r="BB967" s="279"/>
      <c r="BC967" s="279"/>
      <c r="BD967" s="279"/>
      <c r="BE967" s="279"/>
      <c r="BF967" s="279"/>
      <c r="BG967" s="279"/>
      <c r="BH967" s="279"/>
      <c r="BI967" s="279"/>
      <c r="BJ967" s="279"/>
      <c r="BK967" s="279"/>
      <c r="BL967" s="279"/>
      <c r="BM967" s="279"/>
      <c r="BN967" s="279"/>
      <c r="BO967" s="279"/>
      <c r="BP967" s="279"/>
      <c r="BQ967" s="279"/>
      <c r="BR967" s="279"/>
      <c r="BS967" s="279"/>
      <c r="BT967" s="279"/>
      <c r="BU967" s="279"/>
      <c r="BV967" s="279"/>
      <c r="BW967" s="279"/>
      <c r="BX967" s="279"/>
      <c r="BY967" s="279"/>
      <c r="BZ967" s="279"/>
      <c r="CA967" s="279"/>
      <c r="CB967" s="279"/>
      <c r="CC967" s="279"/>
      <c r="CD967" s="279"/>
      <c r="CE967" s="279"/>
      <c r="CF967" s="279"/>
      <c r="CG967" s="279"/>
      <c r="CH967" s="279"/>
      <c r="CI967" s="279"/>
      <c r="CJ967" s="279"/>
      <c r="CK967" s="279"/>
      <c r="CL967" s="279"/>
      <c r="CM967" s="279"/>
      <c r="CN967" s="279"/>
      <c r="CO967" s="279"/>
      <c r="CP967" s="279"/>
      <c r="CQ967" s="279"/>
      <c r="CR967" s="279"/>
      <c r="CS967" s="279"/>
      <c r="CT967" s="279"/>
      <c r="CU967" s="279"/>
      <c r="CV967" s="279"/>
      <c r="CW967" s="279"/>
      <c r="CX967" s="279"/>
      <c r="CY967" s="279"/>
      <c r="CZ967" s="279"/>
      <c r="DA967" s="279"/>
      <c r="DB967" s="279"/>
      <c r="DC967" s="279"/>
      <c r="DD967" s="279"/>
      <c r="DE967" s="279"/>
      <c r="DF967" s="279"/>
      <c r="DG967" s="279"/>
      <c r="DH967" s="279"/>
      <c r="DI967" s="279"/>
      <c r="DJ967" s="279"/>
      <c r="DK967" s="279"/>
      <c r="DL967" s="279"/>
      <c r="DM967" s="279"/>
      <c r="DN967" s="279"/>
      <c r="DO967" s="279"/>
      <c r="DP967" s="279"/>
      <c r="DQ967" s="279"/>
      <c r="DR967" s="279"/>
      <c r="DS967" s="279"/>
      <c r="DT967" s="279"/>
      <c r="DU967" s="279"/>
    </row>
    <row r="968" spans="40:125">
      <c r="AN968" s="203" t="str">
        <f t="shared" si="50"/>
        <v>EMA--</v>
      </c>
      <c r="AO968" s="279"/>
      <c r="AP968" s="279"/>
      <c r="AQ968" s="279"/>
      <c r="AR968" s="279"/>
      <c r="AS968" s="279"/>
      <c r="AT968" s="279"/>
      <c r="AU968" s="279"/>
      <c r="AV968" s="279"/>
      <c r="AW968" s="279"/>
      <c r="AX968" s="279"/>
      <c r="AY968" s="279"/>
      <c r="AZ968" s="279"/>
      <c r="BA968" s="279"/>
      <c r="BB968" s="279"/>
      <c r="BC968" s="279"/>
      <c r="BD968" s="279"/>
      <c r="BE968" s="279"/>
      <c r="BF968" s="279"/>
      <c r="BG968" s="279"/>
      <c r="BH968" s="279"/>
      <c r="BI968" s="279"/>
      <c r="BJ968" s="279"/>
      <c r="BK968" s="279"/>
      <c r="BL968" s="279"/>
      <c r="BM968" s="279"/>
      <c r="BN968" s="279"/>
      <c r="BO968" s="279"/>
      <c r="BP968" s="279"/>
      <c r="BQ968" s="279"/>
      <c r="BR968" s="279"/>
      <c r="BS968" s="279"/>
      <c r="BT968" s="279"/>
      <c r="BU968" s="279"/>
      <c r="BV968" s="279"/>
      <c r="BW968" s="279"/>
      <c r="BX968" s="279"/>
      <c r="BY968" s="279"/>
      <c r="BZ968" s="279"/>
      <c r="CA968" s="279"/>
      <c r="CB968" s="279"/>
      <c r="CC968" s="279"/>
      <c r="CD968" s="279"/>
      <c r="CE968" s="279"/>
      <c r="CF968" s="279"/>
      <c r="CG968" s="279"/>
      <c r="CH968" s="279"/>
      <c r="CI968" s="279"/>
      <c r="CJ968" s="279"/>
      <c r="CK968" s="279"/>
      <c r="CL968" s="279"/>
      <c r="CM968" s="279"/>
      <c r="CN968" s="279"/>
      <c r="CO968" s="279"/>
      <c r="CP968" s="279"/>
      <c r="CQ968" s="279"/>
      <c r="CR968" s="279"/>
      <c r="CS968" s="279"/>
      <c r="CT968" s="279"/>
      <c r="CU968" s="279"/>
      <c r="CV968" s="279"/>
      <c r="CW968" s="279"/>
      <c r="CX968" s="279"/>
      <c r="CY968" s="279"/>
      <c r="CZ968" s="279"/>
      <c r="DA968" s="279"/>
      <c r="DB968" s="279"/>
      <c r="DC968" s="279"/>
      <c r="DD968" s="279"/>
      <c r="DE968" s="279"/>
      <c r="DF968" s="279"/>
      <c r="DG968" s="279"/>
      <c r="DH968" s="279"/>
      <c r="DI968" s="279"/>
      <c r="DJ968" s="279"/>
      <c r="DK968" s="279"/>
      <c r="DL968" s="279"/>
      <c r="DM968" s="279"/>
      <c r="DN968" s="279"/>
      <c r="DO968" s="279"/>
      <c r="DP968" s="279"/>
      <c r="DQ968" s="279"/>
      <c r="DR968" s="279"/>
      <c r="DS968" s="279"/>
      <c r="DT968" s="279"/>
      <c r="DU968" s="279"/>
    </row>
    <row r="969" spans="40:125">
      <c r="AN969" s="203" t="str">
        <f t="shared" si="50"/>
        <v>EMA--</v>
      </c>
      <c r="AO969" s="279"/>
      <c r="AP969" s="279"/>
      <c r="AQ969" s="279"/>
      <c r="AR969" s="279"/>
      <c r="AS969" s="279"/>
      <c r="AT969" s="279"/>
      <c r="AU969" s="279"/>
      <c r="AV969" s="279"/>
      <c r="AW969" s="279"/>
      <c r="AX969" s="279"/>
      <c r="AY969" s="279"/>
      <c r="AZ969" s="279"/>
      <c r="BA969" s="279"/>
      <c r="BB969" s="279"/>
      <c r="BC969" s="279"/>
      <c r="BD969" s="279"/>
      <c r="BE969" s="279"/>
      <c r="BF969" s="279"/>
      <c r="BG969" s="279"/>
      <c r="BH969" s="279"/>
      <c r="BI969" s="279"/>
      <c r="BJ969" s="279"/>
      <c r="BK969" s="279"/>
      <c r="BL969" s="279"/>
      <c r="BM969" s="279"/>
      <c r="BN969" s="279"/>
      <c r="BO969" s="279"/>
      <c r="BP969" s="279"/>
      <c r="BQ969" s="279"/>
      <c r="BR969" s="279"/>
      <c r="BS969" s="279"/>
      <c r="BT969" s="279"/>
      <c r="BU969" s="279"/>
      <c r="BV969" s="279"/>
      <c r="BW969" s="279"/>
      <c r="BX969" s="279"/>
      <c r="BY969" s="279"/>
      <c r="BZ969" s="279"/>
      <c r="CA969" s="279"/>
      <c r="CB969" s="279"/>
      <c r="CC969" s="279"/>
      <c r="CD969" s="279"/>
      <c r="CE969" s="279"/>
      <c r="CF969" s="279"/>
      <c r="CG969" s="279"/>
      <c r="CH969" s="279"/>
      <c r="CI969" s="279"/>
      <c r="CJ969" s="279"/>
      <c r="CK969" s="279"/>
      <c r="CL969" s="279"/>
      <c r="CM969" s="279"/>
      <c r="CN969" s="279"/>
      <c r="CO969" s="279"/>
      <c r="CP969" s="279"/>
      <c r="CQ969" s="279"/>
      <c r="CR969" s="279"/>
      <c r="CS969" s="279"/>
      <c r="CT969" s="279"/>
      <c r="CU969" s="279"/>
      <c r="CV969" s="279"/>
      <c r="CW969" s="279"/>
      <c r="CX969" s="279"/>
      <c r="CY969" s="279"/>
      <c r="CZ969" s="279"/>
      <c r="DA969" s="279"/>
      <c r="DB969" s="279"/>
      <c r="DC969" s="279"/>
      <c r="DD969" s="279"/>
      <c r="DE969" s="279"/>
      <c r="DF969" s="279"/>
      <c r="DG969" s="279"/>
      <c r="DH969" s="279"/>
      <c r="DI969" s="279"/>
      <c r="DJ969" s="279"/>
      <c r="DK969" s="279"/>
      <c r="DL969" s="279"/>
      <c r="DM969" s="279"/>
      <c r="DN969" s="279"/>
      <c r="DO969" s="279"/>
      <c r="DP969" s="279"/>
      <c r="DQ969" s="279"/>
      <c r="DR969" s="279"/>
      <c r="DS969" s="279"/>
      <c r="DT969" s="279"/>
      <c r="DU969" s="279"/>
    </row>
    <row r="970" spans="40:125">
      <c r="AN970" s="203" t="str">
        <f t="shared" si="50"/>
        <v>EMA--</v>
      </c>
      <c r="AO970" s="279"/>
      <c r="AP970" s="279"/>
      <c r="AQ970" s="279"/>
      <c r="AR970" s="279"/>
      <c r="AS970" s="279"/>
      <c r="AT970" s="279"/>
      <c r="AU970" s="279"/>
      <c r="AV970" s="279"/>
      <c r="AW970" s="279"/>
      <c r="AX970" s="279"/>
      <c r="AY970" s="279"/>
      <c r="AZ970" s="279"/>
      <c r="BA970" s="279"/>
      <c r="BB970" s="279"/>
      <c r="BC970" s="279"/>
      <c r="BD970" s="279"/>
      <c r="BE970" s="279"/>
      <c r="BF970" s="279"/>
      <c r="BG970" s="279"/>
      <c r="BH970" s="279"/>
      <c r="BI970" s="279"/>
      <c r="BJ970" s="279"/>
      <c r="BK970" s="279"/>
      <c r="BL970" s="279"/>
      <c r="BM970" s="279"/>
      <c r="BN970" s="279"/>
      <c r="BO970" s="279"/>
      <c r="BP970" s="279"/>
      <c r="BQ970" s="279"/>
      <c r="BR970" s="279"/>
      <c r="BS970" s="279"/>
      <c r="BT970" s="279"/>
      <c r="BU970" s="279"/>
      <c r="BV970" s="279"/>
      <c r="BW970" s="279"/>
      <c r="BX970" s="279"/>
      <c r="BY970" s="279"/>
      <c r="BZ970" s="279"/>
      <c r="CA970" s="279"/>
      <c r="CB970" s="279"/>
      <c r="CC970" s="279"/>
      <c r="CD970" s="279"/>
      <c r="CE970" s="279"/>
      <c r="CF970" s="279"/>
      <c r="CG970" s="279"/>
      <c r="CH970" s="279"/>
      <c r="CI970" s="279"/>
      <c r="CJ970" s="279"/>
      <c r="CK970" s="279"/>
      <c r="CL970" s="279"/>
      <c r="CM970" s="279"/>
      <c r="CN970" s="279"/>
      <c r="CO970" s="279"/>
      <c r="CP970" s="279"/>
      <c r="CQ970" s="279"/>
      <c r="CR970" s="279"/>
      <c r="CS970" s="279"/>
      <c r="CT970" s="279"/>
      <c r="CU970" s="279"/>
      <c r="CV970" s="279"/>
      <c r="CW970" s="279"/>
      <c r="CX970" s="279"/>
      <c r="CY970" s="279"/>
      <c r="CZ970" s="279"/>
      <c r="DA970" s="279"/>
      <c r="DB970" s="279"/>
      <c r="DC970" s="279"/>
      <c r="DD970" s="279"/>
      <c r="DE970" s="279"/>
      <c r="DF970" s="279"/>
      <c r="DG970" s="279"/>
      <c r="DH970" s="279"/>
      <c r="DI970" s="279"/>
      <c r="DJ970" s="279"/>
      <c r="DK970" s="279"/>
      <c r="DL970" s="279"/>
      <c r="DM970" s="279"/>
      <c r="DN970" s="279"/>
      <c r="DO970" s="279"/>
      <c r="DP970" s="279"/>
      <c r="DQ970" s="279"/>
      <c r="DR970" s="279"/>
      <c r="DS970" s="279"/>
      <c r="DT970" s="279"/>
      <c r="DU970" s="279"/>
    </row>
    <row r="971" spans="40:125">
      <c r="AN971" s="203" t="str">
        <f t="shared" si="50"/>
        <v>EMA--</v>
      </c>
      <c r="AO971" s="279"/>
      <c r="AP971" s="279"/>
      <c r="AQ971" s="279"/>
      <c r="AR971" s="279"/>
      <c r="AS971" s="279"/>
      <c r="AT971" s="279"/>
      <c r="AU971" s="279"/>
      <c r="AV971" s="279"/>
      <c r="AW971" s="279"/>
      <c r="AX971" s="279"/>
      <c r="AY971" s="279"/>
      <c r="AZ971" s="279"/>
      <c r="BA971" s="279"/>
      <c r="BB971" s="279"/>
      <c r="BC971" s="279"/>
      <c r="BD971" s="279"/>
      <c r="BE971" s="279"/>
      <c r="BF971" s="279"/>
      <c r="BG971" s="279"/>
      <c r="BH971" s="279"/>
      <c r="BI971" s="279"/>
      <c r="BJ971" s="279"/>
      <c r="BK971" s="279"/>
      <c r="BL971" s="279"/>
      <c r="BM971" s="279"/>
      <c r="BN971" s="279"/>
      <c r="BO971" s="279"/>
      <c r="BP971" s="279"/>
      <c r="BQ971" s="279"/>
      <c r="BR971" s="279"/>
      <c r="BS971" s="279"/>
      <c r="BT971" s="279"/>
      <c r="BU971" s="279"/>
      <c r="BV971" s="279"/>
      <c r="BW971" s="279"/>
      <c r="BX971" s="279"/>
      <c r="BY971" s="279"/>
      <c r="BZ971" s="279"/>
      <c r="CA971" s="279"/>
      <c r="CB971" s="279"/>
      <c r="CC971" s="279"/>
      <c r="CD971" s="279"/>
      <c r="CE971" s="279"/>
      <c r="CF971" s="279"/>
      <c r="CG971" s="279"/>
      <c r="CH971" s="279"/>
      <c r="CI971" s="279"/>
      <c r="CJ971" s="279"/>
      <c r="CK971" s="279"/>
      <c r="CL971" s="279"/>
      <c r="CM971" s="279"/>
      <c r="CN971" s="279"/>
      <c r="CO971" s="279"/>
      <c r="CP971" s="279"/>
      <c r="CQ971" s="279"/>
      <c r="CR971" s="279"/>
      <c r="CS971" s="279"/>
      <c r="CT971" s="279"/>
      <c r="CU971" s="279"/>
      <c r="CV971" s="279"/>
      <c r="CW971" s="279"/>
      <c r="CX971" s="279"/>
      <c r="CY971" s="279"/>
      <c r="CZ971" s="279"/>
      <c r="DA971" s="279"/>
      <c r="DB971" s="279"/>
      <c r="DC971" s="279"/>
      <c r="DD971" s="279"/>
      <c r="DE971" s="279"/>
      <c r="DF971" s="279"/>
      <c r="DG971" s="279"/>
      <c r="DH971" s="279"/>
      <c r="DI971" s="279"/>
      <c r="DJ971" s="279"/>
      <c r="DK971" s="279"/>
      <c r="DL971" s="279"/>
      <c r="DM971" s="279"/>
      <c r="DN971" s="279"/>
      <c r="DO971" s="279"/>
      <c r="DP971" s="279"/>
      <c r="DQ971" s="279"/>
      <c r="DR971" s="279"/>
      <c r="DS971" s="279"/>
      <c r="DT971" s="279"/>
      <c r="DU971" s="279"/>
    </row>
    <row r="972" spans="40:125">
      <c r="AN972" s="203" t="str">
        <f t="shared" si="50"/>
        <v>EMA--</v>
      </c>
      <c r="AO972" s="279"/>
      <c r="AP972" s="279"/>
      <c r="AQ972" s="279"/>
      <c r="AR972" s="279"/>
      <c r="AS972" s="279"/>
      <c r="AT972" s="279"/>
      <c r="AU972" s="279"/>
      <c r="AV972" s="279"/>
      <c r="AW972" s="279"/>
      <c r="AX972" s="279"/>
      <c r="AY972" s="279"/>
      <c r="AZ972" s="279"/>
      <c r="BA972" s="279"/>
      <c r="BB972" s="279"/>
      <c r="BC972" s="279"/>
      <c r="BD972" s="279"/>
      <c r="BE972" s="279"/>
      <c r="BF972" s="279"/>
      <c r="BG972" s="279"/>
      <c r="BH972" s="279"/>
      <c r="BI972" s="279"/>
      <c r="BJ972" s="279"/>
      <c r="BK972" s="279"/>
      <c r="BL972" s="279"/>
      <c r="BM972" s="279"/>
      <c r="BN972" s="279"/>
      <c r="BO972" s="279"/>
      <c r="BP972" s="279"/>
      <c r="BQ972" s="279"/>
      <c r="BR972" s="279"/>
      <c r="BS972" s="279"/>
      <c r="BT972" s="279"/>
      <c r="BU972" s="279"/>
      <c r="BV972" s="279"/>
      <c r="BW972" s="279"/>
      <c r="BX972" s="279"/>
      <c r="BY972" s="279"/>
      <c r="BZ972" s="279"/>
      <c r="CA972" s="279"/>
      <c r="CB972" s="279"/>
      <c r="CC972" s="279"/>
      <c r="CD972" s="279"/>
      <c r="CE972" s="279"/>
      <c r="CF972" s="279"/>
      <c r="CG972" s="279"/>
      <c r="CH972" s="279"/>
      <c r="CI972" s="279"/>
      <c r="CJ972" s="279"/>
      <c r="CK972" s="279"/>
      <c r="CL972" s="279"/>
      <c r="CM972" s="279"/>
      <c r="CN972" s="279"/>
      <c r="CO972" s="279"/>
      <c r="CP972" s="279"/>
      <c r="CQ972" s="279"/>
      <c r="CR972" s="279"/>
      <c r="CS972" s="279"/>
      <c r="CT972" s="279"/>
      <c r="CU972" s="279"/>
      <c r="CV972" s="279"/>
      <c r="CW972" s="279"/>
      <c r="CX972" s="279"/>
      <c r="CY972" s="279"/>
      <c r="CZ972" s="279"/>
      <c r="DA972" s="279"/>
      <c r="DB972" s="279"/>
      <c r="DC972" s="279"/>
      <c r="DD972" s="279"/>
      <c r="DE972" s="279"/>
      <c r="DF972" s="279"/>
      <c r="DG972" s="279"/>
      <c r="DH972" s="279"/>
      <c r="DI972" s="279"/>
      <c r="DJ972" s="279"/>
      <c r="DK972" s="279"/>
      <c r="DL972" s="279"/>
      <c r="DM972" s="279"/>
      <c r="DN972" s="279"/>
      <c r="DO972" s="279"/>
      <c r="DP972" s="279"/>
      <c r="DQ972" s="279"/>
      <c r="DR972" s="279"/>
      <c r="DS972" s="279"/>
      <c r="DT972" s="279"/>
      <c r="DU972" s="279"/>
    </row>
    <row r="973" spans="40:125">
      <c r="AN973" s="203" t="str">
        <f t="shared" si="50"/>
        <v>EMA--</v>
      </c>
      <c r="AO973" s="279"/>
      <c r="AP973" s="279"/>
      <c r="AQ973" s="279"/>
      <c r="AR973" s="279"/>
      <c r="AS973" s="279"/>
      <c r="AT973" s="279"/>
      <c r="AU973" s="279"/>
      <c r="AV973" s="279"/>
      <c r="AW973" s="279"/>
      <c r="AX973" s="279"/>
      <c r="AY973" s="279"/>
      <c r="AZ973" s="279"/>
      <c r="BA973" s="279"/>
      <c r="BB973" s="279"/>
      <c r="BC973" s="279"/>
      <c r="BD973" s="279"/>
      <c r="BE973" s="279"/>
      <c r="BF973" s="279"/>
      <c r="BG973" s="279"/>
      <c r="BH973" s="279"/>
      <c r="BI973" s="279"/>
      <c r="BJ973" s="279"/>
      <c r="BK973" s="279"/>
      <c r="BL973" s="279"/>
      <c r="BM973" s="279"/>
      <c r="BN973" s="279"/>
      <c r="BO973" s="279"/>
      <c r="BP973" s="279"/>
      <c r="BQ973" s="279"/>
      <c r="BR973" s="279"/>
      <c r="BS973" s="279"/>
      <c r="BT973" s="279"/>
      <c r="BU973" s="279"/>
      <c r="BV973" s="279"/>
      <c r="BW973" s="279"/>
      <c r="BX973" s="279"/>
      <c r="BY973" s="279"/>
      <c r="BZ973" s="279"/>
      <c r="CA973" s="279"/>
      <c r="CB973" s="279"/>
      <c r="CC973" s="279"/>
      <c r="CD973" s="279"/>
      <c r="CE973" s="279"/>
      <c r="CF973" s="279"/>
      <c r="CG973" s="279"/>
      <c r="CH973" s="279"/>
      <c r="CI973" s="279"/>
      <c r="CJ973" s="279"/>
      <c r="CK973" s="279"/>
      <c r="CL973" s="279"/>
      <c r="CM973" s="279"/>
      <c r="CN973" s="279"/>
      <c r="CO973" s="279"/>
      <c r="CP973" s="279"/>
      <c r="CQ973" s="279"/>
      <c r="CR973" s="279"/>
      <c r="CS973" s="279"/>
      <c r="CT973" s="279"/>
      <c r="CU973" s="279"/>
      <c r="CV973" s="279"/>
      <c r="CW973" s="279"/>
      <c r="CX973" s="279"/>
      <c r="CY973" s="279"/>
      <c r="CZ973" s="279"/>
      <c r="DA973" s="279"/>
      <c r="DB973" s="279"/>
      <c r="DC973" s="279"/>
      <c r="DD973" s="279"/>
      <c r="DE973" s="279"/>
      <c r="DF973" s="279"/>
      <c r="DG973" s="279"/>
      <c r="DH973" s="279"/>
      <c r="DI973" s="279"/>
      <c r="DJ973" s="279"/>
      <c r="DK973" s="279"/>
      <c r="DL973" s="279"/>
      <c r="DM973" s="279"/>
      <c r="DN973" s="279"/>
      <c r="DO973" s="279"/>
      <c r="DP973" s="279"/>
      <c r="DQ973" s="279"/>
      <c r="DR973" s="279"/>
      <c r="DS973" s="279"/>
      <c r="DT973" s="279"/>
      <c r="DU973" s="279"/>
    </row>
    <row r="974" spans="40:125">
      <c r="AN974" s="203" t="str">
        <f t="shared" si="50"/>
        <v>EMA--</v>
      </c>
      <c r="AO974" s="279"/>
      <c r="AP974" s="279"/>
      <c r="AQ974" s="279"/>
      <c r="AR974" s="279"/>
      <c r="AS974" s="279"/>
      <c r="AT974" s="279"/>
      <c r="AU974" s="279"/>
      <c r="AV974" s="279"/>
      <c r="AW974" s="279"/>
      <c r="AX974" s="279"/>
      <c r="AY974" s="279"/>
      <c r="AZ974" s="279"/>
      <c r="BA974" s="279"/>
      <c r="BB974" s="279"/>
      <c r="BC974" s="279"/>
      <c r="BD974" s="279"/>
      <c r="BE974" s="279"/>
      <c r="BF974" s="279"/>
      <c r="BG974" s="279"/>
      <c r="BH974" s="279"/>
      <c r="BI974" s="279"/>
      <c r="BJ974" s="279"/>
      <c r="BK974" s="279"/>
      <c r="BL974" s="279"/>
      <c r="BM974" s="279"/>
      <c r="BN974" s="279"/>
      <c r="BO974" s="279"/>
      <c r="BP974" s="279"/>
      <c r="BQ974" s="279"/>
      <c r="BR974" s="279"/>
      <c r="BS974" s="279"/>
      <c r="BT974" s="279"/>
      <c r="BU974" s="279"/>
      <c r="BV974" s="279"/>
      <c r="BW974" s="279"/>
      <c r="BX974" s="279"/>
      <c r="BY974" s="279"/>
      <c r="BZ974" s="279"/>
      <c r="CA974" s="279"/>
      <c r="CB974" s="279"/>
      <c r="CC974" s="279"/>
      <c r="CD974" s="279"/>
      <c r="CE974" s="279"/>
      <c r="CF974" s="279"/>
      <c r="CG974" s="279"/>
      <c r="CH974" s="279"/>
      <c r="CI974" s="279"/>
      <c r="CJ974" s="279"/>
      <c r="CK974" s="279"/>
      <c r="CL974" s="279"/>
      <c r="CM974" s="279"/>
      <c r="CN974" s="279"/>
      <c r="CO974" s="279"/>
      <c r="CP974" s="279"/>
      <c r="CQ974" s="279"/>
      <c r="CR974" s="279"/>
      <c r="CS974" s="279"/>
      <c r="CT974" s="279"/>
      <c r="CU974" s="279"/>
      <c r="CV974" s="279"/>
      <c r="CW974" s="279"/>
      <c r="CX974" s="279"/>
      <c r="CY974" s="279"/>
      <c r="CZ974" s="279"/>
      <c r="DA974" s="279"/>
      <c r="DB974" s="279"/>
      <c r="DC974" s="279"/>
      <c r="DD974" s="279"/>
      <c r="DE974" s="279"/>
      <c r="DF974" s="279"/>
      <c r="DG974" s="279"/>
      <c r="DH974" s="279"/>
      <c r="DI974" s="279"/>
      <c r="DJ974" s="279"/>
      <c r="DK974" s="279"/>
      <c r="DL974" s="279"/>
      <c r="DM974" s="279"/>
      <c r="DN974" s="279"/>
      <c r="DO974" s="279"/>
      <c r="DP974" s="279"/>
      <c r="DQ974" s="279"/>
      <c r="DR974" s="279"/>
      <c r="DS974" s="279"/>
      <c r="DT974" s="279"/>
      <c r="DU974" s="279"/>
    </row>
    <row r="975" spans="40:125">
      <c r="AN975" s="203" t="str">
        <f t="shared" si="50"/>
        <v>EMA--</v>
      </c>
      <c r="AO975" s="279"/>
      <c r="AP975" s="279"/>
      <c r="AQ975" s="279"/>
      <c r="AR975" s="279"/>
      <c r="AS975" s="279"/>
      <c r="AT975" s="279"/>
      <c r="AU975" s="279"/>
      <c r="AV975" s="279"/>
      <c r="AW975" s="279"/>
      <c r="AX975" s="279"/>
      <c r="AY975" s="279"/>
      <c r="AZ975" s="279"/>
      <c r="BA975" s="279"/>
      <c r="BB975" s="279"/>
      <c r="BC975" s="279"/>
      <c r="BD975" s="279"/>
      <c r="BE975" s="279"/>
      <c r="BF975" s="279"/>
      <c r="BG975" s="279"/>
      <c r="BH975" s="279"/>
      <c r="BI975" s="279"/>
      <c r="BJ975" s="279"/>
      <c r="BK975" s="279"/>
      <c r="BL975" s="279"/>
      <c r="BM975" s="279"/>
      <c r="BN975" s="279"/>
      <c r="BO975" s="279"/>
      <c r="BP975" s="279"/>
      <c r="BQ975" s="279"/>
      <c r="BR975" s="279"/>
      <c r="BS975" s="279"/>
      <c r="BT975" s="279"/>
      <c r="BU975" s="279"/>
      <c r="BV975" s="279"/>
      <c r="BW975" s="279"/>
      <c r="BX975" s="279"/>
      <c r="BY975" s="279"/>
      <c r="BZ975" s="279"/>
      <c r="CA975" s="279"/>
      <c r="CB975" s="279"/>
      <c r="CC975" s="279"/>
      <c r="CD975" s="279"/>
      <c r="CE975" s="279"/>
      <c r="CF975" s="279"/>
      <c r="CG975" s="279"/>
      <c r="CH975" s="279"/>
      <c r="CI975" s="279"/>
      <c r="CJ975" s="279"/>
      <c r="CK975" s="279"/>
      <c r="CL975" s="279"/>
      <c r="CM975" s="279"/>
      <c r="CN975" s="279"/>
      <c r="CO975" s="279"/>
      <c r="CP975" s="279"/>
      <c r="CQ975" s="279"/>
      <c r="CR975" s="279"/>
      <c r="CS975" s="279"/>
      <c r="CT975" s="279"/>
      <c r="CU975" s="279"/>
      <c r="CV975" s="279"/>
      <c r="CW975" s="279"/>
      <c r="CX975" s="279"/>
      <c r="CY975" s="279"/>
      <c r="CZ975" s="279"/>
      <c r="DA975" s="279"/>
      <c r="DB975" s="279"/>
      <c r="DC975" s="279"/>
      <c r="DD975" s="279"/>
      <c r="DE975" s="279"/>
      <c r="DF975" s="279"/>
      <c r="DG975" s="279"/>
      <c r="DH975" s="279"/>
      <c r="DI975" s="279"/>
      <c r="DJ975" s="279"/>
      <c r="DK975" s="279"/>
      <c r="DL975" s="279"/>
      <c r="DM975" s="279"/>
      <c r="DN975" s="279"/>
      <c r="DO975" s="279"/>
      <c r="DP975" s="279"/>
      <c r="DQ975" s="279"/>
      <c r="DR975" s="279"/>
      <c r="DS975" s="279"/>
      <c r="DT975" s="279"/>
      <c r="DU975" s="279"/>
    </row>
    <row r="976" spans="40:125">
      <c r="AN976" s="203" t="str">
        <f t="shared" si="50"/>
        <v>EMA--</v>
      </c>
      <c r="AO976" s="279"/>
      <c r="AP976" s="279"/>
      <c r="AQ976" s="279"/>
      <c r="AR976" s="279"/>
      <c r="AS976" s="279"/>
      <c r="AT976" s="279"/>
      <c r="AU976" s="279"/>
      <c r="AV976" s="279"/>
      <c r="AW976" s="279"/>
      <c r="AX976" s="279"/>
      <c r="AY976" s="279"/>
      <c r="AZ976" s="279"/>
      <c r="BA976" s="279"/>
      <c r="BB976" s="279"/>
      <c r="BC976" s="279"/>
      <c r="BD976" s="279"/>
      <c r="BE976" s="279"/>
      <c r="BF976" s="279"/>
      <c r="BG976" s="279"/>
      <c r="BH976" s="279"/>
      <c r="BI976" s="279"/>
      <c r="BJ976" s="279"/>
      <c r="BK976" s="279"/>
      <c r="BL976" s="279"/>
      <c r="BM976" s="279"/>
      <c r="BN976" s="279"/>
      <c r="BO976" s="279"/>
      <c r="BP976" s="279"/>
      <c r="BQ976" s="279"/>
      <c r="BR976" s="279"/>
      <c r="BS976" s="279"/>
      <c r="BT976" s="279"/>
      <c r="BU976" s="279"/>
      <c r="BV976" s="279"/>
      <c r="BW976" s="279"/>
      <c r="BX976" s="279"/>
      <c r="BY976" s="279"/>
      <c r="BZ976" s="279"/>
      <c r="CA976" s="279"/>
      <c r="CB976" s="279"/>
      <c r="CC976" s="279"/>
      <c r="CD976" s="279"/>
      <c r="CE976" s="279"/>
      <c r="CF976" s="279"/>
      <c r="CG976" s="279"/>
      <c r="CH976" s="279"/>
      <c r="CI976" s="279"/>
      <c r="CJ976" s="279"/>
      <c r="CK976" s="279"/>
      <c r="CL976" s="279"/>
      <c r="CM976" s="279"/>
      <c r="CN976" s="279"/>
      <c r="CO976" s="279"/>
      <c r="CP976" s="279"/>
      <c r="CQ976" s="279"/>
      <c r="CR976" s="279"/>
      <c r="CS976" s="279"/>
      <c r="CT976" s="279"/>
      <c r="CU976" s="279"/>
      <c r="CV976" s="279"/>
      <c r="CW976" s="279"/>
      <c r="CX976" s="279"/>
      <c r="CY976" s="279"/>
      <c r="CZ976" s="279"/>
      <c r="DA976" s="279"/>
      <c r="DB976" s="279"/>
      <c r="DC976" s="279"/>
      <c r="DD976" s="279"/>
      <c r="DE976" s="279"/>
      <c r="DF976" s="279"/>
      <c r="DG976" s="279"/>
      <c r="DH976" s="279"/>
      <c r="DI976" s="279"/>
      <c r="DJ976" s="279"/>
      <c r="DK976" s="279"/>
      <c r="DL976" s="279"/>
      <c r="DM976" s="279"/>
      <c r="DN976" s="279"/>
      <c r="DO976" s="279"/>
      <c r="DP976" s="279"/>
      <c r="DQ976" s="279"/>
      <c r="DR976" s="279"/>
      <c r="DS976" s="279"/>
      <c r="DT976" s="279"/>
      <c r="DU976" s="279"/>
    </row>
    <row r="977" spans="40:125">
      <c r="AN977" s="203" t="str">
        <f t="shared" si="50"/>
        <v>EMA--</v>
      </c>
      <c r="AO977" s="279"/>
      <c r="AP977" s="279"/>
      <c r="AQ977" s="279"/>
      <c r="AR977" s="279"/>
      <c r="AS977" s="279"/>
      <c r="AT977" s="279"/>
      <c r="AU977" s="279"/>
      <c r="AV977" s="279"/>
      <c r="AW977" s="279"/>
      <c r="AX977" s="279"/>
      <c r="AY977" s="279"/>
      <c r="AZ977" s="279"/>
      <c r="BA977" s="279"/>
      <c r="BB977" s="279"/>
      <c r="BC977" s="279"/>
      <c r="BD977" s="279"/>
      <c r="BE977" s="279"/>
      <c r="BF977" s="279"/>
      <c r="BG977" s="279"/>
      <c r="BH977" s="279"/>
      <c r="BI977" s="279"/>
      <c r="BJ977" s="279"/>
      <c r="BK977" s="279"/>
      <c r="BL977" s="279"/>
      <c r="BM977" s="279"/>
      <c r="BN977" s="279"/>
      <c r="BO977" s="279"/>
      <c r="BP977" s="279"/>
      <c r="BQ977" s="279"/>
      <c r="BR977" s="279"/>
      <c r="BS977" s="279"/>
      <c r="BT977" s="279"/>
      <c r="BU977" s="279"/>
      <c r="BV977" s="279"/>
      <c r="BW977" s="279"/>
      <c r="BX977" s="279"/>
      <c r="BY977" s="279"/>
      <c r="BZ977" s="279"/>
      <c r="CA977" s="279"/>
      <c r="CB977" s="279"/>
      <c r="CC977" s="279"/>
      <c r="CD977" s="279"/>
      <c r="CE977" s="279"/>
      <c r="CF977" s="279"/>
      <c r="CG977" s="279"/>
      <c r="CH977" s="279"/>
      <c r="CI977" s="279"/>
      <c r="CJ977" s="279"/>
      <c r="CK977" s="279"/>
      <c r="CL977" s="279"/>
      <c r="CM977" s="279"/>
      <c r="CN977" s="279"/>
      <c r="CO977" s="279"/>
      <c r="CP977" s="279"/>
      <c r="CQ977" s="279"/>
      <c r="CR977" s="279"/>
      <c r="CS977" s="279"/>
      <c r="CT977" s="279"/>
      <c r="CU977" s="279"/>
      <c r="CV977" s="279"/>
      <c r="CW977" s="279"/>
      <c r="CX977" s="279"/>
      <c r="CY977" s="279"/>
      <c r="CZ977" s="279"/>
      <c r="DA977" s="279"/>
      <c r="DB977" s="279"/>
      <c r="DC977" s="279"/>
      <c r="DD977" s="279"/>
      <c r="DE977" s="279"/>
      <c r="DF977" s="279"/>
      <c r="DG977" s="279"/>
      <c r="DH977" s="279"/>
      <c r="DI977" s="279"/>
      <c r="DJ977" s="279"/>
      <c r="DK977" s="279"/>
      <c r="DL977" s="279"/>
      <c r="DM977" s="279"/>
      <c r="DN977" s="279"/>
      <c r="DO977" s="279"/>
      <c r="DP977" s="279"/>
      <c r="DQ977" s="279"/>
      <c r="DR977" s="279"/>
      <c r="DS977" s="279"/>
      <c r="DT977" s="279"/>
      <c r="DU977" s="279"/>
    </row>
    <row r="978" spans="40:125">
      <c r="AN978" s="203" t="str">
        <f t="shared" si="50"/>
        <v>EMA--</v>
      </c>
      <c r="AO978" s="279"/>
      <c r="AP978" s="279"/>
      <c r="AQ978" s="279"/>
      <c r="AR978" s="279"/>
      <c r="AS978" s="279"/>
      <c r="AT978" s="279"/>
      <c r="AU978" s="279"/>
      <c r="AV978" s="279"/>
      <c r="AW978" s="279"/>
      <c r="AX978" s="279"/>
      <c r="AY978" s="279"/>
      <c r="AZ978" s="279"/>
      <c r="BA978" s="279"/>
      <c r="BB978" s="279"/>
      <c r="BC978" s="279"/>
      <c r="BD978" s="279"/>
      <c r="BE978" s="279"/>
      <c r="BF978" s="279"/>
      <c r="BG978" s="279"/>
      <c r="BH978" s="279"/>
      <c r="BI978" s="279"/>
      <c r="BJ978" s="279"/>
      <c r="BK978" s="279"/>
      <c r="BL978" s="279"/>
      <c r="BM978" s="279"/>
      <c r="BN978" s="279"/>
      <c r="BO978" s="279"/>
      <c r="BP978" s="279"/>
      <c r="BQ978" s="279"/>
      <c r="BR978" s="279"/>
      <c r="BS978" s="279"/>
      <c r="BT978" s="279"/>
      <c r="BU978" s="279"/>
      <c r="BV978" s="279"/>
      <c r="BW978" s="279"/>
      <c r="BX978" s="279"/>
      <c r="BY978" s="279"/>
      <c r="BZ978" s="279"/>
      <c r="CA978" s="279"/>
      <c r="CB978" s="279"/>
      <c r="CC978" s="279"/>
      <c r="CD978" s="279"/>
      <c r="CE978" s="279"/>
      <c r="CF978" s="279"/>
      <c r="CG978" s="279"/>
      <c r="CH978" s="279"/>
      <c r="CI978" s="279"/>
      <c r="CJ978" s="279"/>
      <c r="CK978" s="279"/>
      <c r="CL978" s="279"/>
      <c r="CM978" s="279"/>
      <c r="CN978" s="279"/>
      <c r="CO978" s="279"/>
      <c r="CP978" s="279"/>
      <c r="CQ978" s="279"/>
      <c r="CR978" s="279"/>
      <c r="CS978" s="279"/>
      <c r="CT978" s="279"/>
      <c r="CU978" s="279"/>
      <c r="CV978" s="279"/>
      <c r="CW978" s="279"/>
      <c r="CX978" s="279"/>
      <c r="CY978" s="279"/>
      <c r="CZ978" s="279"/>
      <c r="DA978" s="279"/>
      <c r="DB978" s="279"/>
      <c r="DC978" s="279"/>
      <c r="DD978" s="279"/>
      <c r="DE978" s="279"/>
      <c r="DF978" s="279"/>
      <c r="DG978" s="279"/>
      <c r="DH978" s="279"/>
      <c r="DI978" s="279"/>
      <c r="DJ978" s="279"/>
      <c r="DK978" s="279"/>
      <c r="DL978" s="279"/>
      <c r="DM978" s="279"/>
      <c r="DN978" s="279"/>
      <c r="DO978" s="279"/>
      <c r="DP978" s="279"/>
      <c r="DQ978" s="279"/>
      <c r="DR978" s="279"/>
      <c r="DS978" s="279"/>
      <c r="DT978" s="279"/>
      <c r="DU978" s="279"/>
    </row>
    <row r="979" spans="40:125">
      <c r="AN979" s="203" t="str">
        <f t="shared" si="50"/>
        <v>EMA--</v>
      </c>
      <c r="AO979" s="279"/>
      <c r="AP979" s="279"/>
      <c r="AQ979" s="279"/>
      <c r="AR979" s="279"/>
      <c r="AS979" s="279"/>
      <c r="AT979" s="279"/>
      <c r="AU979" s="279"/>
      <c r="AV979" s="279"/>
      <c r="AW979" s="279"/>
      <c r="AX979" s="279"/>
      <c r="AY979" s="279"/>
      <c r="AZ979" s="279"/>
      <c r="BA979" s="279"/>
      <c r="BB979" s="279"/>
      <c r="BC979" s="279"/>
      <c r="BD979" s="279"/>
      <c r="BE979" s="279"/>
      <c r="BF979" s="279"/>
      <c r="BG979" s="279"/>
      <c r="BH979" s="279"/>
      <c r="BI979" s="279"/>
      <c r="BJ979" s="279"/>
      <c r="BK979" s="279"/>
      <c r="BL979" s="279"/>
      <c r="BM979" s="279"/>
      <c r="BN979" s="279"/>
      <c r="BO979" s="279"/>
      <c r="BP979" s="279"/>
      <c r="BQ979" s="279"/>
      <c r="BR979" s="279"/>
      <c r="BS979" s="279"/>
      <c r="BT979" s="279"/>
      <c r="BU979" s="279"/>
      <c r="BV979" s="279"/>
      <c r="BW979" s="279"/>
      <c r="BX979" s="279"/>
      <c r="BY979" s="279"/>
      <c r="BZ979" s="279"/>
      <c r="CA979" s="279"/>
      <c r="CB979" s="279"/>
      <c r="CC979" s="279"/>
      <c r="CD979" s="279"/>
      <c r="CE979" s="279"/>
      <c r="CF979" s="279"/>
      <c r="CG979" s="279"/>
      <c r="CH979" s="279"/>
      <c r="CI979" s="279"/>
      <c r="CJ979" s="279"/>
      <c r="CK979" s="279"/>
      <c r="CL979" s="279"/>
      <c r="CM979" s="279"/>
      <c r="CN979" s="279"/>
      <c r="CO979" s="279"/>
      <c r="CP979" s="279"/>
      <c r="CQ979" s="279"/>
      <c r="CR979" s="279"/>
      <c r="CS979" s="279"/>
      <c r="CT979" s="279"/>
      <c r="CU979" s="279"/>
      <c r="CV979" s="279"/>
      <c r="CW979" s="279"/>
      <c r="CX979" s="279"/>
      <c r="CY979" s="279"/>
      <c r="CZ979" s="279"/>
      <c r="DA979" s="279"/>
      <c r="DB979" s="279"/>
      <c r="DC979" s="279"/>
      <c r="DD979" s="279"/>
      <c r="DE979" s="279"/>
      <c r="DF979" s="279"/>
      <c r="DG979" s="279"/>
      <c r="DH979" s="279"/>
      <c r="DI979" s="279"/>
      <c r="DJ979" s="279"/>
      <c r="DK979" s="279"/>
      <c r="DL979" s="279"/>
      <c r="DM979" s="279"/>
      <c r="DN979" s="279"/>
      <c r="DO979" s="279"/>
      <c r="DP979" s="279"/>
      <c r="DQ979" s="279"/>
      <c r="DR979" s="279"/>
      <c r="DS979" s="279"/>
      <c r="DT979" s="279"/>
      <c r="DU979" s="279"/>
    </row>
    <row r="980" spans="40:125">
      <c r="AN980" s="203" t="str">
        <f t="shared" si="50"/>
        <v>EMA--</v>
      </c>
      <c r="AO980" s="279"/>
      <c r="AP980" s="279"/>
      <c r="AQ980" s="279"/>
      <c r="AR980" s="279"/>
      <c r="AS980" s="279"/>
      <c r="AT980" s="279"/>
      <c r="AU980" s="279"/>
      <c r="AV980" s="279"/>
      <c r="AW980" s="279"/>
      <c r="AX980" s="279"/>
      <c r="AY980" s="279"/>
      <c r="AZ980" s="279"/>
      <c r="BA980" s="279"/>
      <c r="BB980" s="279"/>
      <c r="BC980" s="279"/>
      <c r="BD980" s="279"/>
      <c r="BE980" s="279"/>
      <c r="BF980" s="279"/>
      <c r="BG980" s="279"/>
      <c r="BH980" s="279"/>
      <c r="BI980" s="279"/>
      <c r="BJ980" s="279"/>
      <c r="BK980" s="279"/>
      <c r="BL980" s="279"/>
      <c r="BM980" s="279"/>
      <c r="BN980" s="279"/>
      <c r="BO980" s="279"/>
      <c r="BP980" s="279"/>
      <c r="BQ980" s="279"/>
      <c r="BR980" s="279"/>
      <c r="BS980" s="279"/>
      <c r="BT980" s="279"/>
      <c r="BU980" s="279"/>
      <c r="BV980" s="279"/>
      <c r="BW980" s="279"/>
      <c r="BX980" s="279"/>
      <c r="BY980" s="279"/>
      <c r="BZ980" s="279"/>
      <c r="CA980" s="279"/>
      <c r="CB980" s="279"/>
      <c r="CC980" s="279"/>
      <c r="CD980" s="279"/>
      <c r="CE980" s="279"/>
      <c r="CF980" s="279"/>
      <c r="CG980" s="279"/>
      <c r="CH980" s="279"/>
      <c r="CI980" s="279"/>
      <c r="CJ980" s="279"/>
      <c r="CK980" s="279"/>
      <c r="CL980" s="279"/>
      <c r="CM980" s="279"/>
      <c r="CN980" s="279"/>
      <c r="CO980" s="279"/>
      <c r="CP980" s="279"/>
      <c r="CQ980" s="279"/>
      <c r="CR980" s="279"/>
      <c r="CS980" s="279"/>
      <c r="CT980" s="279"/>
      <c r="CU980" s="279"/>
      <c r="CV980" s="279"/>
      <c r="CW980" s="279"/>
      <c r="CX980" s="279"/>
      <c r="CY980" s="279"/>
      <c r="CZ980" s="279"/>
      <c r="DA980" s="279"/>
      <c r="DB980" s="279"/>
      <c r="DC980" s="279"/>
      <c r="DD980" s="279"/>
      <c r="DE980" s="279"/>
      <c r="DF980" s="279"/>
      <c r="DG980" s="279"/>
      <c r="DH980" s="279"/>
      <c r="DI980" s="279"/>
      <c r="DJ980" s="279"/>
      <c r="DK980" s="279"/>
      <c r="DL980" s="279"/>
      <c r="DM980" s="279"/>
      <c r="DN980" s="279"/>
      <c r="DO980" s="279"/>
      <c r="DP980" s="279"/>
      <c r="DQ980" s="279"/>
      <c r="DR980" s="279"/>
      <c r="DS980" s="279"/>
      <c r="DT980" s="279"/>
      <c r="DU980" s="279"/>
    </row>
    <row r="981" spans="40:125">
      <c r="AN981" s="203" t="str">
        <f t="shared" si="50"/>
        <v>EMA--</v>
      </c>
      <c r="AO981" s="279"/>
      <c r="AP981" s="279"/>
      <c r="AQ981" s="279"/>
      <c r="AR981" s="279"/>
      <c r="AS981" s="279"/>
      <c r="AT981" s="279"/>
      <c r="AU981" s="279"/>
      <c r="AV981" s="279"/>
      <c r="AW981" s="279"/>
      <c r="AX981" s="279"/>
      <c r="AY981" s="279"/>
      <c r="AZ981" s="279"/>
      <c r="BA981" s="279"/>
      <c r="BB981" s="279"/>
      <c r="BC981" s="279"/>
      <c r="BD981" s="279"/>
      <c r="BE981" s="279"/>
      <c r="BF981" s="279"/>
      <c r="BG981" s="279"/>
      <c r="BH981" s="279"/>
      <c r="BI981" s="279"/>
      <c r="BJ981" s="279"/>
      <c r="BK981" s="279"/>
      <c r="BL981" s="279"/>
      <c r="BM981" s="279"/>
      <c r="BN981" s="279"/>
      <c r="BO981" s="279"/>
      <c r="BP981" s="279"/>
      <c r="BQ981" s="279"/>
      <c r="BR981" s="279"/>
      <c r="BS981" s="279"/>
      <c r="BT981" s="279"/>
      <c r="BU981" s="279"/>
      <c r="BV981" s="279"/>
      <c r="BW981" s="279"/>
      <c r="BX981" s="279"/>
      <c r="BY981" s="279"/>
      <c r="BZ981" s="279"/>
      <c r="CA981" s="279"/>
      <c r="CB981" s="279"/>
      <c r="CC981" s="279"/>
      <c r="CD981" s="279"/>
      <c r="CE981" s="279"/>
      <c r="CF981" s="279"/>
      <c r="CG981" s="279"/>
      <c r="CH981" s="279"/>
      <c r="CI981" s="279"/>
      <c r="CJ981" s="279"/>
      <c r="CK981" s="279"/>
      <c r="CL981" s="279"/>
      <c r="CM981" s="279"/>
      <c r="CN981" s="279"/>
      <c r="CO981" s="279"/>
      <c r="CP981" s="279"/>
      <c r="CQ981" s="279"/>
      <c r="CR981" s="279"/>
      <c r="CS981" s="279"/>
      <c r="CT981" s="279"/>
      <c r="CU981" s="279"/>
      <c r="CV981" s="279"/>
      <c r="CW981" s="279"/>
      <c r="CX981" s="279"/>
      <c r="CY981" s="279"/>
      <c r="CZ981" s="279"/>
      <c r="DA981" s="279"/>
      <c r="DB981" s="279"/>
      <c r="DC981" s="279"/>
      <c r="DD981" s="279"/>
      <c r="DE981" s="279"/>
      <c r="DF981" s="279"/>
      <c r="DG981" s="279"/>
      <c r="DH981" s="279"/>
      <c r="DI981" s="279"/>
      <c r="DJ981" s="279"/>
      <c r="DK981" s="279"/>
      <c r="DL981" s="279"/>
      <c r="DM981" s="279"/>
      <c r="DN981" s="279"/>
      <c r="DO981" s="279"/>
      <c r="DP981" s="279"/>
      <c r="DQ981" s="279"/>
      <c r="DR981" s="279"/>
      <c r="DS981" s="279"/>
      <c r="DT981" s="279"/>
      <c r="DU981" s="279"/>
    </row>
    <row r="982" spans="40:125">
      <c r="AN982" s="203" t="str">
        <f t="shared" si="50"/>
        <v>EMA--</v>
      </c>
      <c r="AO982" s="279"/>
      <c r="AP982" s="279"/>
      <c r="AQ982" s="279"/>
      <c r="AR982" s="279"/>
      <c r="AS982" s="279"/>
      <c r="AT982" s="279"/>
      <c r="AU982" s="279"/>
      <c r="AV982" s="279"/>
      <c r="AW982" s="279"/>
      <c r="AX982" s="279"/>
      <c r="AY982" s="279"/>
      <c r="AZ982" s="279"/>
      <c r="BA982" s="279"/>
      <c r="BB982" s="279"/>
      <c r="BC982" s="279"/>
      <c r="BD982" s="279"/>
      <c r="BE982" s="279"/>
      <c r="BF982" s="279"/>
      <c r="BG982" s="279"/>
      <c r="BH982" s="279"/>
      <c r="BI982" s="279"/>
      <c r="BJ982" s="279"/>
      <c r="BK982" s="279"/>
      <c r="BL982" s="279"/>
      <c r="BM982" s="279"/>
      <c r="BN982" s="279"/>
      <c r="BO982" s="279"/>
      <c r="BP982" s="279"/>
      <c r="BQ982" s="279"/>
      <c r="BR982" s="279"/>
      <c r="BS982" s="279"/>
      <c r="BT982" s="279"/>
      <c r="BU982" s="279"/>
      <c r="BV982" s="279"/>
      <c r="BW982" s="279"/>
      <c r="BX982" s="279"/>
      <c r="BY982" s="279"/>
      <c r="BZ982" s="279"/>
      <c r="CA982" s="279"/>
      <c r="CB982" s="279"/>
      <c r="CC982" s="279"/>
      <c r="CD982" s="279"/>
      <c r="CE982" s="279"/>
      <c r="CF982" s="279"/>
      <c r="CG982" s="279"/>
      <c r="CH982" s="279"/>
      <c r="CI982" s="279"/>
      <c r="CJ982" s="279"/>
      <c r="CK982" s="279"/>
      <c r="CL982" s="279"/>
      <c r="CM982" s="279"/>
      <c r="CN982" s="279"/>
      <c r="CO982" s="279"/>
      <c r="CP982" s="279"/>
      <c r="CQ982" s="279"/>
      <c r="CR982" s="279"/>
      <c r="CS982" s="279"/>
      <c r="CT982" s="279"/>
      <c r="CU982" s="279"/>
      <c r="CV982" s="279"/>
      <c r="CW982" s="279"/>
      <c r="CX982" s="279"/>
      <c r="CY982" s="279"/>
      <c r="CZ982" s="279"/>
      <c r="DA982" s="279"/>
      <c r="DB982" s="279"/>
      <c r="DC982" s="279"/>
      <c r="DD982" s="279"/>
      <c r="DE982" s="279"/>
      <c r="DF982" s="279"/>
      <c r="DG982" s="279"/>
      <c r="DH982" s="279"/>
      <c r="DI982" s="279"/>
      <c r="DJ982" s="279"/>
      <c r="DK982" s="279"/>
      <c r="DL982" s="279"/>
      <c r="DM982" s="279"/>
      <c r="DN982" s="279"/>
      <c r="DO982" s="279"/>
      <c r="DP982" s="279"/>
      <c r="DQ982" s="279"/>
      <c r="DR982" s="279"/>
      <c r="DS982" s="279"/>
      <c r="DT982" s="279"/>
      <c r="DU982" s="279"/>
    </row>
    <row r="983" spans="40:125">
      <c r="AN983" s="203" t="str">
        <f t="shared" si="50"/>
        <v>EMA--</v>
      </c>
      <c r="AO983" s="279"/>
      <c r="AP983" s="279"/>
      <c r="AQ983" s="279"/>
      <c r="AR983" s="279"/>
      <c r="AS983" s="279"/>
      <c r="AT983" s="279"/>
      <c r="AU983" s="279"/>
      <c r="AV983" s="279"/>
      <c r="AW983" s="279"/>
      <c r="AX983" s="279"/>
      <c r="AY983" s="279"/>
      <c r="AZ983" s="279"/>
      <c r="BA983" s="279"/>
      <c r="BB983" s="279"/>
      <c r="BC983" s="279"/>
      <c r="BD983" s="279"/>
      <c r="BE983" s="279"/>
      <c r="BF983" s="279"/>
      <c r="BG983" s="279"/>
      <c r="BH983" s="279"/>
      <c r="BI983" s="279"/>
      <c r="BJ983" s="279"/>
      <c r="BK983" s="279"/>
      <c r="BL983" s="279"/>
      <c r="BM983" s="279"/>
      <c r="BN983" s="279"/>
      <c r="BO983" s="279"/>
      <c r="BP983" s="279"/>
      <c r="BQ983" s="279"/>
      <c r="BR983" s="279"/>
      <c r="BS983" s="279"/>
      <c r="BT983" s="279"/>
      <c r="BU983" s="279"/>
      <c r="BV983" s="279"/>
      <c r="BW983" s="279"/>
      <c r="BX983" s="279"/>
      <c r="BY983" s="279"/>
      <c r="BZ983" s="279"/>
      <c r="CA983" s="279"/>
      <c r="CB983" s="279"/>
      <c r="CC983" s="279"/>
      <c r="CD983" s="279"/>
      <c r="CE983" s="279"/>
      <c r="CF983" s="279"/>
      <c r="CG983" s="279"/>
      <c r="CH983" s="279"/>
      <c r="CI983" s="279"/>
      <c r="CJ983" s="279"/>
      <c r="CK983" s="279"/>
      <c r="CL983" s="279"/>
      <c r="CM983" s="279"/>
      <c r="CN983" s="279"/>
      <c r="CO983" s="279"/>
      <c r="CP983" s="279"/>
      <c r="CQ983" s="279"/>
      <c r="CR983" s="279"/>
      <c r="CS983" s="279"/>
      <c r="CT983" s="279"/>
      <c r="CU983" s="279"/>
      <c r="CV983" s="279"/>
      <c r="CW983" s="279"/>
      <c r="CX983" s="279"/>
      <c r="CY983" s="279"/>
      <c r="CZ983" s="279"/>
      <c r="DA983" s="279"/>
      <c r="DB983" s="279"/>
      <c r="DC983" s="279"/>
      <c r="DD983" s="279"/>
      <c r="DE983" s="279"/>
      <c r="DF983" s="279"/>
      <c r="DG983" s="279"/>
      <c r="DH983" s="279"/>
      <c r="DI983" s="279"/>
      <c r="DJ983" s="279"/>
      <c r="DK983" s="279"/>
      <c r="DL983" s="279"/>
      <c r="DM983" s="279"/>
      <c r="DN983" s="279"/>
      <c r="DO983" s="279"/>
      <c r="DP983" s="279"/>
      <c r="DQ983" s="279"/>
      <c r="DR983" s="279"/>
      <c r="DS983" s="279"/>
      <c r="DT983" s="279"/>
      <c r="DU983" s="279"/>
    </row>
    <row r="984" spans="40:125">
      <c r="AN984" s="203" t="str">
        <f t="shared" si="50"/>
        <v>EMA--</v>
      </c>
      <c r="AO984" s="279"/>
      <c r="AP984" s="279"/>
      <c r="AQ984" s="279"/>
      <c r="AR984" s="279"/>
      <c r="AS984" s="279"/>
      <c r="AT984" s="279"/>
      <c r="AU984" s="279"/>
      <c r="AV984" s="279"/>
      <c r="AW984" s="279"/>
      <c r="AX984" s="279"/>
      <c r="AY984" s="279"/>
      <c r="AZ984" s="279"/>
      <c r="BA984" s="279"/>
      <c r="BB984" s="279"/>
      <c r="BC984" s="279"/>
      <c r="BD984" s="279"/>
      <c r="BE984" s="279"/>
      <c r="BF984" s="279"/>
      <c r="BG984" s="279"/>
      <c r="BH984" s="279"/>
      <c r="BI984" s="279"/>
      <c r="BJ984" s="279"/>
      <c r="BK984" s="279"/>
      <c r="BL984" s="279"/>
      <c r="BM984" s="279"/>
      <c r="BN984" s="279"/>
      <c r="BO984" s="279"/>
      <c r="BP984" s="279"/>
      <c r="BQ984" s="279"/>
      <c r="BR984" s="279"/>
      <c r="BS984" s="279"/>
      <c r="BT984" s="279"/>
      <c r="BU984" s="279"/>
      <c r="BV984" s="279"/>
      <c r="BW984" s="279"/>
      <c r="BX984" s="279"/>
      <c r="BY984" s="279"/>
      <c r="BZ984" s="279"/>
      <c r="CA984" s="279"/>
      <c r="CB984" s="279"/>
      <c r="CC984" s="279"/>
      <c r="CD984" s="279"/>
      <c r="CE984" s="279"/>
      <c r="CF984" s="279"/>
      <c r="CG984" s="279"/>
      <c r="CH984" s="279"/>
      <c r="CI984" s="279"/>
      <c r="CJ984" s="279"/>
      <c r="CK984" s="279"/>
      <c r="CL984" s="279"/>
      <c r="CM984" s="279"/>
      <c r="CN984" s="279"/>
      <c r="CO984" s="279"/>
      <c r="CP984" s="279"/>
      <c r="CQ984" s="279"/>
      <c r="CR984" s="279"/>
      <c r="CS984" s="279"/>
      <c r="CT984" s="279"/>
      <c r="CU984" s="279"/>
      <c r="CV984" s="279"/>
      <c r="CW984" s="279"/>
      <c r="CX984" s="279"/>
      <c r="CY984" s="279"/>
      <c r="CZ984" s="279"/>
      <c r="DA984" s="279"/>
      <c r="DB984" s="279"/>
      <c r="DC984" s="279"/>
      <c r="DD984" s="279"/>
      <c r="DE984" s="279"/>
      <c r="DF984" s="279"/>
      <c r="DG984" s="279"/>
      <c r="DH984" s="279"/>
      <c r="DI984" s="279"/>
      <c r="DJ984" s="279"/>
      <c r="DK984" s="279"/>
      <c r="DL984" s="279"/>
      <c r="DM984" s="279"/>
      <c r="DN984" s="279"/>
      <c r="DO984" s="279"/>
      <c r="DP984" s="279"/>
      <c r="DQ984" s="279"/>
      <c r="DR984" s="279"/>
      <c r="DS984" s="279"/>
      <c r="DT984" s="279"/>
      <c r="DU984" s="279"/>
    </row>
    <row r="985" spans="40:125">
      <c r="AN985" s="203" t="str">
        <f t="shared" si="50"/>
        <v>EMA--</v>
      </c>
      <c r="AO985" s="279"/>
      <c r="AP985" s="279"/>
      <c r="AQ985" s="279"/>
      <c r="AR985" s="279"/>
      <c r="AS985" s="279"/>
      <c r="AT985" s="279"/>
      <c r="AU985" s="279"/>
      <c r="AV985" s="279"/>
      <c r="AW985" s="279"/>
      <c r="AX985" s="279"/>
      <c r="AY985" s="279"/>
      <c r="AZ985" s="279"/>
      <c r="BA985" s="279"/>
      <c r="BB985" s="279"/>
      <c r="BC985" s="279"/>
      <c r="BD985" s="279"/>
      <c r="BE985" s="279"/>
      <c r="BF985" s="279"/>
      <c r="BG985" s="279"/>
      <c r="BH985" s="279"/>
      <c r="BI985" s="279"/>
      <c r="BJ985" s="279"/>
      <c r="BK985" s="279"/>
      <c r="BL985" s="279"/>
      <c r="BM985" s="279"/>
      <c r="BN985" s="279"/>
      <c r="BO985" s="279"/>
      <c r="BP985" s="279"/>
      <c r="BQ985" s="279"/>
      <c r="BR985" s="279"/>
      <c r="BS985" s="279"/>
      <c r="BT985" s="279"/>
      <c r="BU985" s="279"/>
      <c r="BV985" s="279"/>
      <c r="BW985" s="279"/>
      <c r="BX985" s="279"/>
      <c r="BY985" s="279"/>
      <c r="BZ985" s="279"/>
      <c r="CA985" s="279"/>
      <c r="CB985" s="279"/>
      <c r="CC985" s="279"/>
      <c r="CD985" s="279"/>
      <c r="CE985" s="279"/>
      <c r="CF985" s="279"/>
      <c r="CG985" s="279"/>
      <c r="CH985" s="279"/>
      <c r="CI985" s="279"/>
      <c r="CJ985" s="279"/>
      <c r="CK985" s="279"/>
      <c r="CL985" s="279"/>
      <c r="CM985" s="279"/>
      <c r="CN985" s="279"/>
      <c r="CO985" s="279"/>
      <c r="CP985" s="279"/>
      <c r="CQ985" s="279"/>
      <c r="CR985" s="279"/>
      <c r="CS985" s="279"/>
      <c r="CT985" s="279"/>
      <c r="CU985" s="279"/>
      <c r="CV985" s="279"/>
      <c r="CW985" s="279"/>
      <c r="CX985" s="279"/>
      <c r="CY985" s="279"/>
      <c r="CZ985" s="279"/>
      <c r="DA985" s="279"/>
      <c r="DB985" s="279"/>
      <c r="DC985" s="279"/>
      <c r="DD985" s="279"/>
      <c r="DE985" s="279"/>
      <c r="DF985" s="279"/>
      <c r="DG985" s="279"/>
      <c r="DH985" s="279"/>
      <c r="DI985" s="279"/>
      <c r="DJ985" s="279"/>
      <c r="DK985" s="279"/>
      <c r="DL985" s="279"/>
      <c r="DM985" s="279"/>
      <c r="DN985" s="279"/>
      <c r="DO985" s="279"/>
      <c r="DP985" s="279"/>
      <c r="DQ985" s="279"/>
      <c r="DR985" s="279"/>
      <c r="DS985" s="279"/>
      <c r="DT985" s="279"/>
      <c r="DU985" s="279"/>
    </row>
    <row r="986" spans="40:125">
      <c r="AN986" s="203" t="str">
        <f t="shared" si="50"/>
        <v>EMA--</v>
      </c>
      <c r="AO986" s="279"/>
      <c r="AP986" s="279"/>
      <c r="AQ986" s="279"/>
      <c r="AR986" s="279"/>
      <c r="AS986" s="279"/>
      <c r="AT986" s="279"/>
      <c r="AU986" s="279"/>
      <c r="AV986" s="279"/>
      <c r="AW986" s="279"/>
      <c r="AX986" s="279"/>
      <c r="AY986" s="279"/>
      <c r="AZ986" s="279"/>
      <c r="BA986" s="279"/>
      <c r="BB986" s="279"/>
      <c r="BC986" s="279"/>
      <c r="BD986" s="279"/>
      <c r="BE986" s="279"/>
      <c r="BF986" s="279"/>
      <c r="BG986" s="279"/>
      <c r="BH986" s="279"/>
      <c r="BI986" s="279"/>
      <c r="BJ986" s="279"/>
      <c r="BK986" s="279"/>
      <c r="BL986" s="279"/>
      <c r="BM986" s="279"/>
      <c r="BN986" s="279"/>
      <c r="BO986" s="279"/>
      <c r="BP986" s="279"/>
      <c r="BQ986" s="279"/>
      <c r="BR986" s="279"/>
      <c r="BS986" s="279"/>
      <c r="BT986" s="279"/>
      <c r="BU986" s="279"/>
      <c r="BV986" s="279"/>
      <c r="BW986" s="279"/>
      <c r="BX986" s="279"/>
      <c r="BY986" s="279"/>
      <c r="BZ986" s="279"/>
      <c r="CA986" s="279"/>
      <c r="CB986" s="279"/>
      <c r="CC986" s="279"/>
      <c r="CD986" s="279"/>
      <c r="CE986" s="279"/>
      <c r="CF986" s="279"/>
      <c r="CG986" s="279"/>
      <c r="CH986" s="279"/>
      <c r="CI986" s="279"/>
      <c r="CJ986" s="279"/>
      <c r="CK986" s="279"/>
      <c r="CL986" s="279"/>
      <c r="CM986" s="279"/>
      <c r="CN986" s="279"/>
      <c r="CO986" s="279"/>
      <c r="CP986" s="279"/>
      <c r="CQ986" s="279"/>
      <c r="CR986" s="279"/>
      <c r="CS986" s="279"/>
      <c r="CT986" s="279"/>
      <c r="CU986" s="279"/>
      <c r="CV986" s="279"/>
      <c r="CW986" s="279"/>
      <c r="CX986" s="279"/>
      <c r="CY986" s="279"/>
      <c r="CZ986" s="279"/>
      <c r="DA986" s="279"/>
      <c r="DB986" s="279"/>
      <c r="DC986" s="279"/>
      <c r="DD986" s="279"/>
      <c r="DE986" s="279"/>
      <c r="DF986" s="279"/>
      <c r="DG986" s="279"/>
      <c r="DH986" s="279"/>
      <c r="DI986" s="279"/>
      <c r="DJ986" s="279"/>
      <c r="DK986" s="279"/>
      <c r="DL986" s="279"/>
      <c r="DM986" s="279"/>
      <c r="DN986" s="279"/>
      <c r="DO986" s="279"/>
      <c r="DP986" s="279"/>
      <c r="DQ986" s="279"/>
      <c r="DR986" s="279"/>
      <c r="DS986" s="279"/>
      <c r="DT986" s="279"/>
      <c r="DU986" s="279"/>
    </row>
    <row r="987" spans="40:125">
      <c r="AN987" s="203" t="str">
        <f t="shared" si="50"/>
        <v>EMA--</v>
      </c>
      <c r="AO987" s="279"/>
      <c r="AP987" s="279"/>
      <c r="AQ987" s="279"/>
      <c r="AR987" s="279"/>
      <c r="AS987" s="279"/>
      <c r="AT987" s="279"/>
      <c r="AU987" s="279"/>
      <c r="AV987" s="279"/>
      <c r="AW987" s="279"/>
      <c r="AX987" s="279"/>
      <c r="AY987" s="279"/>
      <c r="AZ987" s="279"/>
      <c r="BA987" s="279"/>
      <c r="BB987" s="279"/>
      <c r="BC987" s="279"/>
      <c r="BD987" s="279"/>
      <c r="BE987" s="279"/>
      <c r="BF987" s="279"/>
      <c r="BG987" s="279"/>
      <c r="BH987" s="279"/>
      <c r="BI987" s="279"/>
      <c r="BJ987" s="279"/>
      <c r="BK987" s="279"/>
      <c r="BL987" s="279"/>
      <c r="BM987" s="279"/>
      <c r="BN987" s="279"/>
      <c r="BO987" s="279"/>
      <c r="BP987" s="279"/>
      <c r="BQ987" s="279"/>
      <c r="BR987" s="279"/>
      <c r="BS987" s="279"/>
      <c r="BT987" s="279"/>
      <c r="BU987" s="279"/>
      <c r="BV987" s="279"/>
      <c r="BW987" s="279"/>
      <c r="BX987" s="279"/>
      <c r="BY987" s="279"/>
      <c r="BZ987" s="279"/>
      <c r="CA987" s="279"/>
      <c r="CB987" s="279"/>
      <c r="CC987" s="279"/>
      <c r="CD987" s="279"/>
      <c r="CE987" s="279"/>
      <c r="CF987" s="279"/>
      <c r="CG987" s="279"/>
      <c r="CH987" s="279"/>
      <c r="CI987" s="279"/>
      <c r="CJ987" s="279"/>
      <c r="CK987" s="279"/>
      <c r="CL987" s="279"/>
      <c r="CM987" s="279"/>
      <c r="CN987" s="279"/>
      <c r="CO987" s="279"/>
      <c r="CP987" s="279"/>
      <c r="CQ987" s="279"/>
      <c r="CR987" s="279"/>
      <c r="CS987" s="279"/>
      <c r="CT987" s="279"/>
      <c r="CU987" s="279"/>
      <c r="CV987" s="279"/>
      <c r="CW987" s="279"/>
      <c r="CX987" s="279"/>
      <c r="CY987" s="279"/>
      <c r="CZ987" s="279"/>
      <c r="DA987" s="279"/>
      <c r="DB987" s="279"/>
      <c r="DC987" s="279"/>
      <c r="DD987" s="279"/>
      <c r="DE987" s="279"/>
      <c r="DF987" s="279"/>
      <c r="DG987" s="279"/>
      <c r="DH987" s="279"/>
      <c r="DI987" s="279"/>
      <c r="DJ987" s="279"/>
      <c r="DK987" s="279"/>
      <c r="DL987" s="279"/>
      <c r="DM987" s="279"/>
      <c r="DN987" s="279"/>
      <c r="DO987" s="279"/>
      <c r="DP987" s="279"/>
      <c r="DQ987" s="279"/>
      <c r="DR987" s="279"/>
      <c r="DS987" s="279"/>
      <c r="DT987" s="279"/>
      <c r="DU987" s="279"/>
    </row>
    <row r="988" spans="40:125">
      <c r="AN988" s="203" t="str">
        <f t="shared" si="50"/>
        <v>EMA--</v>
      </c>
      <c r="AO988" s="279"/>
      <c r="AP988" s="279"/>
      <c r="AQ988" s="279"/>
      <c r="AR988" s="279"/>
      <c r="AS988" s="279"/>
      <c r="AT988" s="279"/>
      <c r="AU988" s="279"/>
      <c r="AV988" s="279"/>
      <c r="AW988" s="279"/>
      <c r="AX988" s="279"/>
      <c r="AY988" s="279"/>
      <c r="AZ988" s="279"/>
      <c r="BA988" s="279"/>
      <c r="BB988" s="279"/>
      <c r="BC988" s="279"/>
      <c r="BD988" s="279"/>
      <c r="BE988" s="279"/>
      <c r="BF988" s="279"/>
      <c r="BG988" s="279"/>
      <c r="BH988" s="279"/>
      <c r="BI988" s="279"/>
      <c r="BJ988" s="279"/>
      <c r="BK988" s="279"/>
      <c r="BL988" s="279"/>
      <c r="BM988" s="279"/>
      <c r="BN988" s="279"/>
      <c r="BO988" s="279"/>
      <c r="BP988" s="279"/>
      <c r="BQ988" s="279"/>
      <c r="BR988" s="279"/>
      <c r="BS988" s="279"/>
      <c r="BT988" s="279"/>
      <c r="BU988" s="279"/>
      <c r="BV988" s="279"/>
      <c r="BW988" s="279"/>
      <c r="BX988" s="279"/>
      <c r="BY988" s="279"/>
      <c r="BZ988" s="279"/>
      <c r="CA988" s="279"/>
      <c r="CB988" s="279"/>
      <c r="CC988" s="279"/>
      <c r="CD988" s="279"/>
      <c r="CE988" s="279"/>
      <c r="CF988" s="279"/>
      <c r="CG988" s="279"/>
      <c r="CH988" s="279"/>
      <c r="CI988" s="279"/>
      <c r="CJ988" s="279"/>
      <c r="CK988" s="279"/>
      <c r="CL988" s="279"/>
      <c r="CM988" s="279"/>
      <c r="CN988" s="279"/>
      <c r="CO988" s="279"/>
      <c r="CP988" s="279"/>
      <c r="CQ988" s="279"/>
      <c r="CR988" s="279"/>
      <c r="CS988" s="279"/>
      <c r="CT988" s="279"/>
      <c r="CU988" s="279"/>
      <c r="CV988" s="279"/>
      <c r="CW988" s="279"/>
      <c r="CX988" s="279"/>
      <c r="CY988" s="279"/>
      <c r="CZ988" s="279"/>
      <c r="DA988" s="279"/>
      <c r="DB988" s="279"/>
      <c r="DC988" s="279"/>
      <c r="DD988" s="279"/>
      <c r="DE988" s="279"/>
      <c r="DF988" s="279"/>
      <c r="DG988" s="279"/>
      <c r="DH988" s="279"/>
      <c r="DI988" s="279"/>
      <c r="DJ988" s="279"/>
      <c r="DK988" s="279"/>
      <c r="DL988" s="279"/>
      <c r="DM988" s="279"/>
      <c r="DN988" s="279"/>
      <c r="DO988" s="279"/>
      <c r="DP988" s="279"/>
      <c r="DQ988" s="279"/>
      <c r="DR988" s="279"/>
      <c r="DS988" s="279"/>
      <c r="DT988" s="279"/>
      <c r="DU988" s="279"/>
    </row>
    <row r="989" spans="40:125">
      <c r="AN989" s="203" t="str">
        <f t="shared" si="50"/>
        <v>EMA--</v>
      </c>
      <c r="AO989" s="279"/>
      <c r="AP989" s="279"/>
      <c r="AQ989" s="279"/>
      <c r="AR989" s="279"/>
      <c r="AS989" s="279"/>
      <c r="AT989" s="279"/>
      <c r="AU989" s="279"/>
      <c r="AV989" s="279"/>
      <c r="AW989" s="279"/>
      <c r="AX989" s="279"/>
      <c r="AY989" s="279"/>
      <c r="AZ989" s="279"/>
      <c r="BA989" s="279"/>
      <c r="BB989" s="279"/>
      <c r="BC989" s="279"/>
      <c r="BD989" s="279"/>
      <c r="BE989" s="279"/>
      <c r="BF989" s="279"/>
      <c r="BG989" s="279"/>
      <c r="BH989" s="279"/>
      <c r="BI989" s="279"/>
      <c r="BJ989" s="279"/>
      <c r="BK989" s="279"/>
      <c r="BL989" s="279"/>
      <c r="BM989" s="279"/>
      <c r="BN989" s="279"/>
      <c r="BO989" s="279"/>
      <c r="BP989" s="279"/>
      <c r="BQ989" s="279"/>
      <c r="BR989" s="279"/>
      <c r="BS989" s="279"/>
      <c r="BT989" s="279"/>
      <c r="BU989" s="279"/>
      <c r="BV989" s="279"/>
      <c r="BW989" s="279"/>
      <c r="BX989" s="279"/>
      <c r="BY989" s="279"/>
      <c r="BZ989" s="279"/>
      <c r="CA989" s="279"/>
      <c r="CB989" s="279"/>
      <c r="CC989" s="279"/>
      <c r="CD989" s="279"/>
      <c r="CE989" s="279"/>
      <c r="CF989" s="279"/>
      <c r="CG989" s="279"/>
      <c r="CH989" s="279"/>
      <c r="CI989" s="279"/>
      <c r="CJ989" s="279"/>
      <c r="CK989" s="279"/>
      <c r="CL989" s="279"/>
      <c r="CM989" s="279"/>
      <c r="CN989" s="279"/>
      <c r="CO989" s="279"/>
      <c r="CP989" s="279"/>
      <c r="CQ989" s="279"/>
      <c r="CR989" s="279"/>
      <c r="CS989" s="279"/>
      <c r="CT989" s="279"/>
      <c r="CU989" s="279"/>
      <c r="CV989" s="279"/>
      <c r="CW989" s="279"/>
      <c r="CX989" s="279"/>
      <c r="CY989" s="279"/>
      <c r="CZ989" s="279"/>
      <c r="DA989" s="279"/>
      <c r="DB989" s="279"/>
      <c r="DC989" s="279"/>
      <c r="DD989" s="279"/>
      <c r="DE989" s="279"/>
      <c r="DF989" s="279"/>
      <c r="DG989" s="279"/>
      <c r="DH989" s="279"/>
      <c r="DI989" s="279"/>
      <c r="DJ989" s="279"/>
      <c r="DK989" s="279"/>
      <c r="DL989" s="279"/>
      <c r="DM989" s="279"/>
      <c r="DN989" s="279"/>
      <c r="DO989" s="279"/>
      <c r="DP989" s="279"/>
      <c r="DQ989" s="279"/>
      <c r="DR989" s="279"/>
      <c r="DS989" s="279"/>
      <c r="DT989" s="279"/>
      <c r="DU989" s="279"/>
    </row>
    <row r="990" spans="40:125">
      <c r="AN990" s="203" t="str">
        <f t="shared" si="50"/>
        <v>EMA--</v>
      </c>
      <c r="AO990" s="279"/>
      <c r="AP990" s="279"/>
      <c r="AQ990" s="279"/>
      <c r="AR990" s="279"/>
      <c r="AS990" s="279"/>
      <c r="AT990" s="279"/>
      <c r="AU990" s="279"/>
      <c r="AV990" s="279"/>
      <c r="AW990" s="279"/>
      <c r="AX990" s="279"/>
      <c r="AY990" s="279"/>
      <c r="AZ990" s="279"/>
      <c r="BA990" s="279"/>
      <c r="BB990" s="279"/>
      <c r="BC990" s="279"/>
      <c r="BD990" s="279"/>
      <c r="BE990" s="279"/>
      <c r="BF990" s="279"/>
      <c r="BG990" s="279"/>
      <c r="BH990" s="279"/>
      <c r="BI990" s="279"/>
      <c r="BJ990" s="279"/>
      <c r="BK990" s="279"/>
      <c r="BL990" s="279"/>
      <c r="BM990" s="279"/>
      <c r="BN990" s="279"/>
      <c r="BO990" s="279"/>
      <c r="BP990" s="279"/>
      <c r="BQ990" s="279"/>
      <c r="BR990" s="279"/>
      <c r="BS990" s="279"/>
      <c r="BT990" s="279"/>
      <c r="BU990" s="279"/>
      <c r="BV990" s="279"/>
      <c r="BW990" s="279"/>
      <c r="BX990" s="279"/>
      <c r="BY990" s="279"/>
      <c r="BZ990" s="279"/>
      <c r="CA990" s="279"/>
      <c r="CB990" s="279"/>
      <c r="CC990" s="279"/>
      <c r="CD990" s="279"/>
      <c r="CE990" s="279"/>
      <c r="CF990" s="279"/>
      <c r="CG990" s="279"/>
      <c r="CH990" s="279"/>
      <c r="CI990" s="279"/>
      <c r="CJ990" s="279"/>
      <c r="CK990" s="279"/>
      <c r="CL990" s="279"/>
      <c r="CM990" s="279"/>
      <c r="CN990" s="279"/>
      <c r="CO990" s="279"/>
      <c r="CP990" s="279"/>
      <c r="CQ990" s="279"/>
      <c r="CR990" s="279"/>
      <c r="CS990" s="279"/>
      <c r="CT990" s="279"/>
      <c r="CU990" s="279"/>
      <c r="CV990" s="279"/>
      <c r="CW990" s="279"/>
      <c r="CX990" s="279"/>
      <c r="CY990" s="279"/>
      <c r="CZ990" s="279"/>
      <c r="DA990" s="279"/>
      <c r="DB990" s="279"/>
      <c r="DC990" s="279"/>
      <c r="DD990" s="279"/>
      <c r="DE990" s="279"/>
      <c r="DF990" s="279"/>
      <c r="DG990" s="279"/>
      <c r="DH990" s="279"/>
      <c r="DI990" s="279"/>
      <c r="DJ990" s="279"/>
      <c r="DK990" s="279"/>
      <c r="DL990" s="279"/>
      <c r="DM990" s="279"/>
      <c r="DN990" s="279"/>
      <c r="DO990" s="279"/>
      <c r="DP990" s="279"/>
      <c r="DQ990" s="279"/>
      <c r="DR990" s="279"/>
      <c r="DS990" s="279"/>
      <c r="DT990" s="279"/>
      <c r="DU990" s="279"/>
    </row>
    <row r="991" spans="40:125">
      <c r="AN991" s="203" t="str">
        <f t="shared" si="50"/>
        <v>EMA--</v>
      </c>
      <c r="AO991" s="279"/>
      <c r="AP991" s="279"/>
      <c r="AQ991" s="279"/>
      <c r="AR991" s="279"/>
      <c r="AS991" s="279"/>
      <c r="AT991" s="279"/>
      <c r="AU991" s="279"/>
      <c r="AV991" s="279"/>
      <c r="AW991" s="279"/>
      <c r="AX991" s="279"/>
      <c r="AY991" s="279"/>
      <c r="AZ991" s="279"/>
      <c r="BA991" s="279"/>
      <c r="BB991" s="279"/>
      <c r="BC991" s="279"/>
      <c r="BD991" s="279"/>
      <c r="BE991" s="279"/>
      <c r="BF991" s="279"/>
      <c r="BG991" s="279"/>
      <c r="BH991" s="279"/>
      <c r="BI991" s="279"/>
      <c r="BJ991" s="279"/>
      <c r="BK991" s="279"/>
      <c r="BL991" s="279"/>
      <c r="BM991" s="279"/>
      <c r="BN991" s="279"/>
      <c r="BO991" s="279"/>
      <c r="BP991" s="279"/>
      <c r="BQ991" s="279"/>
      <c r="BR991" s="279"/>
      <c r="BS991" s="279"/>
      <c r="BT991" s="279"/>
      <c r="BU991" s="279"/>
      <c r="BV991" s="279"/>
      <c r="BW991" s="279"/>
      <c r="BX991" s="279"/>
      <c r="BY991" s="279"/>
      <c r="BZ991" s="279"/>
      <c r="CA991" s="279"/>
      <c r="CB991" s="279"/>
      <c r="CC991" s="279"/>
      <c r="CD991" s="279"/>
      <c r="CE991" s="279"/>
      <c r="CF991" s="279"/>
      <c r="CG991" s="279"/>
      <c r="CH991" s="279"/>
      <c r="CI991" s="279"/>
      <c r="CJ991" s="279"/>
      <c r="CK991" s="279"/>
      <c r="CL991" s="279"/>
      <c r="CM991" s="279"/>
      <c r="CN991" s="279"/>
      <c r="CO991" s="279"/>
      <c r="CP991" s="279"/>
      <c r="CQ991" s="279"/>
      <c r="CR991" s="279"/>
      <c r="CS991" s="279"/>
      <c r="CT991" s="279"/>
      <c r="CU991" s="279"/>
      <c r="CV991" s="279"/>
      <c r="CW991" s="279"/>
      <c r="CX991" s="279"/>
      <c r="CY991" s="279"/>
      <c r="CZ991" s="279"/>
      <c r="DA991" s="279"/>
      <c r="DB991" s="279"/>
      <c r="DC991" s="279"/>
      <c r="DD991" s="279"/>
      <c r="DE991" s="279"/>
      <c r="DF991" s="279"/>
      <c r="DG991" s="279"/>
      <c r="DH991" s="279"/>
      <c r="DI991" s="279"/>
      <c r="DJ991" s="279"/>
      <c r="DK991" s="279"/>
      <c r="DL991" s="279"/>
      <c r="DM991" s="279"/>
      <c r="DN991" s="279"/>
      <c r="DO991" s="279"/>
      <c r="DP991" s="279"/>
      <c r="DQ991" s="279"/>
      <c r="DR991" s="279"/>
      <c r="DS991" s="279"/>
      <c r="DT991" s="279"/>
      <c r="DU991" s="279"/>
    </row>
    <row r="992" spans="40:125">
      <c r="AN992" s="203" t="str">
        <f t="shared" si="50"/>
        <v>EMA--</v>
      </c>
      <c r="AO992" s="279"/>
      <c r="AP992" s="279"/>
      <c r="AQ992" s="279"/>
      <c r="AR992" s="279"/>
      <c r="AS992" s="279"/>
      <c r="AT992" s="279"/>
      <c r="AU992" s="279"/>
      <c r="AV992" s="279"/>
      <c r="AW992" s="279"/>
      <c r="AX992" s="279"/>
      <c r="AY992" s="279"/>
      <c r="AZ992" s="279"/>
      <c r="BA992" s="279"/>
      <c r="BB992" s="279"/>
      <c r="BC992" s="279"/>
      <c r="BD992" s="279"/>
      <c r="BE992" s="279"/>
      <c r="BF992" s="279"/>
      <c r="BG992" s="279"/>
      <c r="BH992" s="279"/>
      <c r="BI992" s="279"/>
      <c r="BJ992" s="279"/>
      <c r="BK992" s="279"/>
      <c r="BL992" s="279"/>
      <c r="BM992" s="279"/>
      <c r="BN992" s="279"/>
      <c r="BO992" s="279"/>
      <c r="BP992" s="279"/>
      <c r="BQ992" s="279"/>
      <c r="BR992" s="279"/>
      <c r="BS992" s="279"/>
      <c r="BT992" s="279"/>
      <c r="BU992" s="279"/>
      <c r="BV992" s="279"/>
      <c r="BW992" s="279"/>
      <c r="BX992" s="279"/>
      <c r="BY992" s="279"/>
      <c r="BZ992" s="279"/>
      <c r="CA992" s="279"/>
      <c r="CB992" s="279"/>
      <c r="CC992" s="279"/>
      <c r="CD992" s="279"/>
      <c r="CE992" s="279"/>
      <c r="CF992" s="279"/>
      <c r="CG992" s="279"/>
      <c r="CH992" s="279"/>
      <c r="CI992" s="279"/>
      <c r="CJ992" s="279"/>
      <c r="CK992" s="279"/>
      <c r="CL992" s="279"/>
      <c r="CM992" s="279"/>
      <c r="CN992" s="279"/>
      <c r="CO992" s="279"/>
      <c r="CP992" s="279"/>
      <c r="CQ992" s="279"/>
      <c r="CR992" s="279"/>
      <c r="CS992" s="279"/>
      <c r="CT992" s="279"/>
      <c r="CU992" s="279"/>
      <c r="CV992" s="279"/>
      <c r="CW992" s="279"/>
      <c r="CX992" s="279"/>
      <c r="CY992" s="279"/>
      <c r="CZ992" s="279"/>
      <c r="DA992" s="279"/>
      <c r="DB992" s="279"/>
      <c r="DC992" s="279"/>
      <c r="DD992" s="279"/>
      <c r="DE992" s="279"/>
      <c r="DF992" s="279"/>
      <c r="DG992" s="279"/>
      <c r="DH992" s="279"/>
      <c r="DI992" s="279"/>
      <c r="DJ992" s="279"/>
      <c r="DK992" s="279"/>
      <c r="DL992" s="279"/>
      <c r="DM992" s="279"/>
      <c r="DN992" s="279"/>
      <c r="DO992" s="279"/>
      <c r="DP992" s="279"/>
      <c r="DQ992" s="279"/>
      <c r="DR992" s="279"/>
      <c r="DS992" s="279"/>
      <c r="DT992" s="279"/>
      <c r="DU992" s="279"/>
    </row>
    <row r="993" spans="40:125">
      <c r="AN993" s="203" t="str">
        <f t="shared" si="50"/>
        <v>EMA--</v>
      </c>
      <c r="AO993" s="279"/>
      <c r="AP993" s="279"/>
      <c r="AQ993" s="279"/>
      <c r="AR993" s="279"/>
      <c r="AS993" s="279"/>
      <c r="AT993" s="279"/>
      <c r="AU993" s="279"/>
      <c r="AV993" s="279"/>
      <c r="AW993" s="279"/>
      <c r="AX993" s="279"/>
      <c r="AY993" s="279"/>
      <c r="AZ993" s="279"/>
      <c r="BA993" s="279"/>
      <c r="BB993" s="279"/>
      <c r="BC993" s="279"/>
      <c r="BD993" s="279"/>
      <c r="BE993" s="279"/>
      <c r="BF993" s="279"/>
      <c r="BG993" s="279"/>
      <c r="BH993" s="279"/>
      <c r="BI993" s="279"/>
      <c r="BJ993" s="279"/>
      <c r="BK993" s="279"/>
      <c r="BL993" s="279"/>
      <c r="BM993" s="279"/>
      <c r="BN993" s="279"/>
      <c r="BO993" s="279"/>
      <c r="BP993" s="279"/>
      <c r="BQ993" s="279"/>
      <c r="BR993" s="279"/>
      <c r="BS993" s="279"/>
      <c r="BT993" s="279"/>
      <c r="BU993" s="279"/>
      <c r="BV993" s="279"/>
      <c r="BW993" s="279"/>
      <c r="BX993" s="279"/>
      <c r="BY993" s="279"/>
      <c r="BZ993" s="279"/>
      <c r="CA993" s="279"/>
      <c r="CB993" s="279"/>
      <c r="CC993" s="279"/>
      <c r="CD993" s="279"/>
      <c r="CE993" s="279"/>
      <c r="CF993" s="279"/>
      <c r="CG993" s="279"/>
      <c r="CH993" s="279"/>
      <c r="CI993" s="279"/>
      <c r="CJ993" s="279"/>
      <c r="CK993" s="279"/>
      <c r="CL993" s="279"/>
      <c r="CM993" s="279"/>
      <c r="CN993" s="279"/>
      <c r="CO993" s="279"/>
      <c r="CP993" s="279"/>
      <c r="CQ993" s="279"/>
      <c r="CR993" s="279"/>
      <c r="CS993" s="279"/>
      <c r="CT993" s="279"/>
      <c r="CU993" s="279"/>
      <c r="CV993" s="279"/>
      <c r="CW993" s="279"/>
      <c r="CX993" s="279"/>
      <c r="CY993" s="279"/>
      <c r="CZ993" s="279"/>
      <c r="DA993" s="279"/>
      <c r="DB993" s="279"/>
      <c r="DC993" s="279"/>
      <c r="DD993" s="279"/>
      <c r="DE993" s="279"/>
      <c r="DF993" s="279"/>
      <c r="DG993" s="279"/>
      <c r="DH993" s="279"/>
      <c r="DI993" s="279"/>
      <c r="DJ993" s="279"/>
      <c r="DK993" s="279"/>
      <c r="DL993" s="279"/>
      <c r="DM993" s="279"/>
      <c r="DN993" s="279"/>
      <c r="DO993" s="279"/>
      <c r="DP993" s="279"/>
      <c r="DQ993" s="279"/>
      <c r="DR993" s="279"/>
      <c r="DS993" s="279"/>
      <c r="DT993" s="279"/>
      <c r="DU993" s="279"/>
    </row>
    <row r="994" spans="40:125">
      <c r="AN994" s="203" t="str">
        <f t="shared" si="50"/>
        <v>EMA--</v>
      </c>
      <c r="AO994" s="279"/>
      <c r="AP994" s="279"/>
      <c r="AQ994" s="279"/>
      <c r="AR994" s="279"/>
      <c r="AS994" s="279"/>
      <c r="AT994" s="279"/>
      <c r="AU994" s="279"/>
      <c r="AV994" s="279"/>
      <c r="AW994" s="279"/>
      <c r="AX994" s="279"/>
      <c r="AY994" s="279"/>
      <c r="AZ994" s="279"/>
      <c r="BA994" s="279"/>
      <c r="BB994" s="279"/>
      <c r="BC994" s="279"/>
      <c r="BD994" s="279"/>
      <c r="BE994" s="279"/>
      <c r="BF994" s="279"/>
      <c r="BG994" s="279"/>
      <c r="BH994" s="279"/>
      <c r="BI994" s="279"/>
      <c r="BJ994" s="279"/>
      <c r="BK994" s="279"/>
      <c r="BL994" s="279"/>
      <c r="BM994" s="279"/>
      <c r="BN994" s="279"/>
      <c r="BO994" s="279"/>
      <c r="BP994" s="279"/>
      <c r="BQ994" s="279"/>
      <c r="BR994" s="279"/>
      <c r="BS994" s="279"/>
      <c r="BT994" s="279"/>
      <c r="BU994" s="279"/>
      <c r="BV994" s="279"/>
      <c r="BW994" s="279"/>
      <c r="BX994" s="279"/>
      <c r="BY994" s="279"/>
      <c r="BZ994" s="279"/>
      <c r="CA994" s="279"/>
      <c r="CB994" s="279"/>
      <c r="CC994" s="279"/>
      <c r="CD994" s="279"/>
      <c r="CE994" s="279"/>
      <c r="CF994" s="279"/>
      <c r="CG994" s="279"/>
      <c r="CH994" s="279"/>
      <c r="CI994" s="279"/>
      <c r="CJ994" s="279"/>
      <c r="CK994" s="279"/>
      <c r="CL994" s="279"/>
      <c r="CM994" s="279"/>
      <c r="CN994" s="279"/>
      <c r="CO994" s="279"/>
      <c r="CP994" s="279"/>
      <c r="CQ994" s="279"/>
      <c r="CR994" s="279"/>
      <c r="CS994" s="279"/>
      <c r="CT994" s="279"/>
      <c r="CU994" s="279"/>
      <c r="CV994" s="279"/>
      <c r="CW994" s="279"/>
      <c r="CX994" s="279"/>
      <c r="CY994" s="279"/>
      <c r="CZ994" s="279"/>
      <c r="DA994" s="279"/>
      <c r="DB994" s="279"/>
      <c r="DC994" s="279"/>
      <c r="DD994" s="279"/>
      <c r="DE994" s="279"/>
      <c r="DF994" s="279"/>
      <c r="DG994" s="279"/>
      <c r="DH994" s="279"/>
      <c r="DI994" s="279"/>
      <c r="DJ994" s="279"/>
      <c r="DK994" s="279"/>
      <c r="DL994" s="279"/>
      <c r="DM994" s="279"/>
      <c r="DN994" s="279"/>
      <c r="DO994" s="279"/>
      <c r="DP994" s="279"/>
      <c r="DQ994" s="279"/>
      <c r="DR994" s="279"/>
      <c r="DS994" s="279"/>
      <c r="DT994" s="279"/>
      <c r="DU994" s="279"/>
    </row>
    <row r="995" spans="40:125">
      <c r="AN995" s="203" t="str">
        <f t="shared" si="50"/>
        <v>EMA--</v>
      </c>
      <c r="AO995" s="279"/>
      <c r="AP995" s="279"/>
      <c r="AQ995" s="279"/>
      <c r="AR995" s="279"/>
      <c r="AS995" s="279"/>
      <c r="AT995" s="279"/>
      <c r="AU995" s="279"/>
      <c r="AV995" s="279"/>
      <c r="AW995" s="279"/>
      <c r="AX995" s="279"/>
      <c r="AY995" s="279"/>
      <c r="AZ995" s="279"/>
      <c r="BA995" s="279"/>
      <c r="BB995" s="279"/>
      <c r="BC995" s="279"/>
      <c r="BD995" s="279"/>
      <c r="BE995" s="279"/>
      <c r="BF995" s="279"/>
      <c r="BG995" s="279"/>
      <c r="BH995" s="279"/>
      <c r="BI995" s="279"/>
      <c r="BJ995" s="279"/>
      <c r="BK995" s="279"/>
      <c r="BL995" s="279"/>
      <c r="BM995" s="279"/>
      <c r="BN995" s="279"/>
      <c r="BO995" s="279"/>
      <c r="BP995" s="279"/>
      <c r="BQ995" s="279"/>
      <c r="BR995" s="279"/>
      <c r="BS995" s="279"/>
      <c r="BT995" s="279"/>
      <c r="BU995" s="279"/>
      <c r="BV995" s="279"/>
      <c r="BW995" s="279"/>
      <c r="BX995" s="279"/>
      <c r="BY995" s="279"/>
      <c r="BZ995" s="279"/>
      <c r="CA995" s="279"/>
      <c r="CB995" s="279"/>
      <c r="CC995" s="279"/>
      <c r="CD995" s="279"/>
      <c r="CE995" s="279"/>
      <c r="CF995" s="279"/>
      <c r="CG995" s="279"/>
      <c r="CH995" s="279"/>
      <c r="CI995" s="279"/>
      <c r="CJ995" s="279"/>
      <c r="CK995" s="279"/>
      <c r="CL995" s="279"/>
      <c r="CM995" s="279"/>
      <c r="CN995" s="279"/>
      <c r="CO995" s="279"/>
      <c r="CP995" s="279"/>
      <c r="CQ995" s="279"/>
      <c r="CR995" s="279"/>
      <c r="CS995" s="279"/>
      <c r="CT995" s="279"/>
      <c r="CU995" s="279"/>
      <c r="CV995" s="279"/>
      <c r="CW995" s="279"/>
      <c r="CX995" s="279"/>
      <c r="CY995" s="279"/>
      <c r="CZ995" s="279"/>
      <c r="DA995" s="279"/>
      <c r="DB995" s="279"/>
      <c r="DC995" s="279"/>
      <c r="DD995" s="279"/>
      <c r="DE995" s="279"/>
      <c r="DF995" s="279"/>
      <c r="DG995" s="279"/>
      <c r="DH995" s="279"/>
      <c r="DI995" s="279"/>
      <c r="DJ995" s="279"/>
      <c r="DK995" s="279"/>
      <c r="DL995" s="279"/>
      <c r="DM995" s="279"/>
      <c r="DN995" s="279"/>
      <c r="DO995" s="279"/>
      <c r="DP995" s="279"/>
      <c r="DQ995" s="279"/>
      <c r="DR995" s="279"/>
      <c r="DS995" s="279"/>
      <c r="DT995" s="279"/>
      <c r="DU995" s="279"/>
    </row>
    <row r="996" spans="40:125">
      <c r="AN996" s="203" t="str">
        <f t="shared" si="50"/>
        <v>EMA--</v>
      </c>
      <c r="AO996" s="279"/>
      <c r="AP996" s="279"/>
      <c r="AQ996" s="279"/>
      <c r="AR996" s="279"/>
      <c r="AS996" s="279"/>
      <c r="AT996" s="279"/>
      <c r="AU996" s="279"/>
      <c r="AV996" s="279"/>
      <c r="AW996" s="279"/>
      <c r="AX996" s="279"/>
      <c r="AY996" s="279"/>
      <c r="AZ996" s="279"/>
      <c r="BA996" s="279"/>
      <c r="BB996" s="279"/>
      <c r="BC996" s="279"/>
      <c r="BD996" s="279"/>
      <c r="BE996" s="279"/>
      <c r="BF996" s="279"/>
      <c r="BG996" s="279"/>
      <c r="BH996" s="279"/>
      <c r="BI996" s="279"/>
      <c r="BJ996" s="279"/>
      <c r="BK996" s="279"/>
      <c r="BL996" s="279"/>
      <c r="BM996" s="279"/>
      <c r="BN996" s="279"/>
      <c r="BO996" s="279"/>
      <c r="BP996" s="279"/>
      <c r="BQ996" s="279"/>
      <c r="BR996" s="279"/>
      <c r="BS996" s="279"/>
      <c r="BT996" s="279"/>
      <c r="BU996" s="279"/>
      <c r="BV996" s="279"/>
      <c r="BW996" s="279"/>
      <c r="BX996" s="279"/>
      <c r="BY996" s="279"/>
      <c r="BZ996" s="279"/>
      <c r="CA996" s="279"/>
      <c r="CB996" s="279"/>
      <c r="CC996" s="279"/>
      <c r="CD996" s="279"/>
      <c r="CE996" s="279"/>
      <c r="CF996" s="279"/>
      <c r="CG996" s="279"/>
      <c r="CH996" s="279"/>
      <c r="CI996" s="279"/>
      <c r="CJ996" s="279"/>
      <c r="CK996" s="279"/>
      <c r="CL996" s="279"/>
      <c r="CM996" s="279"/>
      <c r="CN996" s="279"/>
      <c r="CO996" s="279"/>
      <c r="CP996" s="279"/>
      <c r="CQ996" s="279"/>
      <c r="CR996" s="279"/>
      <c r="CS996" s="279"/>
      <c r="CT996" s="279"/>
      <c r="CU996" s="279"/>
      <c r="CV996" s="279"/>
      <c r="CW996" s="279"/>
      <c r="CX996" s="279"/>
      <c r="CY996" s="279"/>
      <c r="CZ996" s="279"/>
      <c r="DA996" s="279"/>
      <c r="DB996" s="279"/>
      <c r="DC996" s="279"/>
      <c r="DD996" s="279"/>
      <c r="DE996" s="279"/>
      <c r="DF996" s="279"/>
      <c r="DG996" s="279"/>
      <c r="DH996" s="279"/>
      <c r="DI996" s="279"/>
      <c r="DJ996" s="279"/>
      <c r="DK996" s="279"/>
      <c r="DL996" s="279"/>
      <c r="DM996" s="279"/>
      <c r="DN996" s="279"/>
      <c r="DO996" s="279"/>
      <c r="DP996" s="279"/>
      <c r="DQ996" s="279"/>
      <c r="DR996" s="279"/>
      <c r="DS996" s="279"/>
      <c r="DT996" s="279"/>
      <c r="DU996" s="279"/>
    </row>
    <row r="997" spans="40:125">
      <c r="AN997" s="203" t="str">
        <f t="shared" si="50"/>
        <v>EMA--</v>
      </c>
      <c r="AO997" s="279"/>
      <c r="AP997" s="279"/>
      <c r="AQ997" s="279"/>
      <c r="AR997" s="279"/>
      <c r="AS997" s="279"/>
      <c r="AT997" s="279"/>
      <c r="AU997" s="279"/>
      <c r="AV997" s="279"/>
      <c r="AW997" s="279"/>
      <c r="AX997" s="279"/>
      <c r="AY997" s="279"/>
      <c r="AZ997" s="279"/>
      <c r="BA997" s="279"/>
      <c r="BB997" s="279"/>
      <c r="BC997" s="279"/>
      <c r="BD997" s="279"/>
      <c r="BE997" s="279"/>
      <c r="BF997" s="279"/>
      <c r="BG997" s="279"/>
      <c r="BH997" s="279"/>
      <c r="BI997" s="279"/>
      <c r="BJ997" s="279"/>
      <c r="BK997" s="279"/>
      <c r="BL997" s="279"/>
      <c r="BM997" s="279"/>
      <c r="BN997" s="279"/>
      <c r="BO997" s="279"/>
      <c r="BP997" s="279"/>
      <c r="BQ997" s="279"/>
      <c r="BR997" s="279"/>
      <c r="BS997" s="279"/>
      <c r="BT997" s="279"/>
      <c r="BU997" s="279"/>
      <c r="BV997" s="279"/>
      <c r="BW997" s="279"/>
      <c r="BX997" s="279"/>
      <c r="BY997" s="279"/>
      <c r="BZ997" s="279"/>
      <c r="CA997" s="279"/>
      <c r="CB997" s="279"/>
      <c r="CC997" s="279"/>
      <c r="CD997" s="279"/>
      <c r="CE997" s="279"/>
      <c r="CF997" s="279"/>
      <c r="CG997" s="279"/>
      <c r="CH997" s="279"/>
      <c r="CI997" s="279"/>
      <c r="CJ997" s="279"/>
      <c r="CK997" s="279"/>
      <c r="CL997" s="279"/>
      <c r="CM997" s="279"/>
      <c r="CN997" s="279"/>
      <c r="CO997" s="279"/>
      <c r="CP997" s="279"/>
      <c r="CQ997" s="279"/>
      <c r="CR997" s="279"/>
      <c r="CS997" s="279"/>
      <c r="CT997" s="279"/>
      <c r="CU997" s="279"/>
      <c r="CV997" s="279"/>
      <c r="CW997" s="279"/>
      <c r="CX997" s="279"/>
      <c r="CY997" s="279"/>
      <c r="CZ997" s="279"/>
      <c r="DA997" s="279"/>
      <c r="DB997" s="279"/>
      <c r="DC997" s="279"/>
      <c r="DD997" s="279"/>
      <c r="DE997" s="279"/>
      <c r="DF997" s="279"/>
      <c r="DG997" s="279"/>
      <c r="DH997" s="279"/>
      <c r="DI997" s="279"/>
      <c r="DJ997" s="279"/>
      <c r="DK997" s="279"/>
      <c r="DL997" s="279"/>
      <c r="DM997" s="279"/>
      <c r="DN997" s="279"/>
      <c r="DO997" s="279"/>
      <c r="DP997" s="279"/>
      <c r="DQ997" s="279"/>
      <c r="DR997" s="279"/>
      <c r="DS997" s="279"/>
      <c r="DT997" s="279"/>
      <c r="DU997" s="279"/>
    </row>
    <row r="998" spans="40:125">
      <c r="AN998" s="203" t="str">
        <f t="shared" si="50"/>
        <v>EMA--</v>
      </c>
      <c r="AO998" s="279"/>
      <c r="AP998" s="279"/>
      <c r="AQ998" s="279"/>
      <c r="AR998" s="279"/>
      <c r="AS998" s="279"/>
      <c r="AT998" s="279"/>
      <c r="AU998" s="279"/>
      <c r="AV998" s="279"/>
      <c r="AW998" s="279"/>
      <c r="AX998" s="279"/>
      <c r="AY998" s="279"/>
      <c r="AZ998" s="279"/>
      <c r="BA998" s="279"/>
      <c r="BB998" s="279"/>
      <c r="BC998" s="279"/>
      <c r="BD998" s="279"/>
      <c r="BE998" s="279"/>
      <c r="BF998" s="279"/>
      <c r="BG998" s="279"/>
      <c r="BH998" s="279"/>
      <c r="BI998" s="279"/>
      <c r="BJ998" s="279"/>
      <c r="BK998" s="279"/>
      <c r="BL998" s="279"/>
      <c r="BM998" s="279"/>
      <c r="BN998" s="279"/>
      <c r="BO998" s="279"/>
      <c r="BP998" s="279"/>
      <c r="BQ998" s="279"/>
      <c r="BR998" s="279"/>
      <c r="BS998" s="279"/>
      <c r="BT998" s="279"/>
      <c r="BU998" s="279"/>
      <c r="BV998" s="279"/>
      <c r="BW998" s="279"/>
      <c r="BX998" s="279"/>
      <c r="BY998" s="279"/>
      <c r="BZ998" s="279"/>
      <c r="CA998" s="279"/>
      <c r="CB998" s="279"/>
      <c r="CC998" s="279"/>
      <c r="CD998" s="279"/>
      <c r="CE998" s="279"/>
      <c r="CF998" s="279"/>
      <c r="CG998" s="279"/>
      <c r="CH998" s="279"/>
      <c r="CI998" s="279"/>
      <c r="CJ998" s="279"/>
      <c r="CK998" s="279"/>
      <c r="CL998" s="279"/>
      <c r="CM998" s="279"/>
      <c r="CN998" s="279"/>
      <c r="CO998" s="279"/>
      <c r="CP998" s="279"/>
      <c r="CQ998" s="279"/>
      <c r="CR998" s="279"/>
      <c r="CS998" s="279"/>
      <c r="CT998" s="279"/>
      <c r="CU998" s="279"/>
      <c r="CV998" s="279"/>
      <c r="CW998" s="279"/>
      <c r="CX998" s="279"/>
      <c r="CY998" s="279"/>
      <c r="CZ998" s="279"/>
      <c r="DA998" s="279"/>
      <c r="DB998" s="279"/>
      <c r="DC998" s="279"/>
      <c r="DD998" s="279"/>
      <c r="DE998" s="279"/>
      <c r="DF998" s="279"/>
      <c r="DG998" s="279"/>
      <c r="DH998" s="279"/>
      <c r="DI998" s="279"/>
      <c r="DJ998" s="279"/>
      <c r="DK998" s="279"/>
      <c r="DL998" s="279"/>
      <c r="DM998" s="279"/>
      <c r="DN998" s="279"/>
      <c r="DO998" s="279"/>
      <c r="DP998" s="279"/>
      <c r="DQ998" s="279"/>
      <c r="DR998" s="279"/>
      <c r="DS998" s="279"/>
      <c r="DT998" s="279"/>
      <c r="DU998" s="279"/>
    </row>
    <row r="999" spans="40:125">
      <c r="AN999" s="203" t="str">
        <f t="shared" si="50"/>
        <v>EMA--</v>
      </c>
      <c r="AO999" s="279"/>
      <c r="AP999" s="279"/>
      <c r="AQ999" s="279"/>
      <c r="AR999" s="279"/>
      <c r="AS999" s="279"/>
      <c r="AT999" s="279"/>
      <c r="AU999" s="279"/>
      <c r="AV999" s="279"/>
      <c r="AW999" s="279"/>
      <c r="AX999" s="279"/>
      <c r="AY999" s="279"/>
      <c r="AZ999" s="279"/>
      <c r="BA999" s="279"/>
      <c r="BB999" s="279"/>
      <c r="BC999" s="279"/>
      <c r="BD999" s="279"/>
      <c r="BE999" s="279"/>
      <c r="BF999" s="279"/>
      <c r="BG999" s="279"/>
      <c r="BH999" s="279"/>
      <c r="BI999" s="279"/>
      <c r="BJ999" s="279"/>
      <c r="BK999" s="279"/>
      <c r="BL999" s="279"/>
      <c r="BM999" s="279"/>
      <c r="BN999" s="279"/>
      <c r="BO999" s="279"/>
      <c r="BP999" s="279"/>
      <c r="BQ999" s="279"/>
      <c r="BR999" s="279"/>
      <c r="BS999" s="279"/>
      <c r="BT999" s="279"/>
      <c r="BU999" s="279"/>
      <c r="BV999" s="279"/>
      <c r="BW999" s="279"/>
      <c r="BX999" s="279"/>
      <c r="BY999" s="279"/>
      <c r="BZ999" s="279"/>
      <c r="CA999" s="279"/>
      <c r="CB999" s="279"/>
      <c r="CC999" s="279"/>
      <c r="CD999" s="279"/>
      <c r="CE999" s="279"/>
      <c r="CF999" s="279"/>
      <c r="CG999" s="279"/>
      <c r="CH999" s="279"/>
      <c r="CI999" s="279"/>
      <c r="CJ999" s="279"/>
      <c r="CK999" s="279"/>
      <c r="CL999" s="279"/>
      <c r="CM999" s="279"/>
      <c r="CN999" s="279"/>
      <c r="CO999" s="279"/>
      <c r="CP999" s="279"/>
      <c r="CQ999" s="279"/>
      <c r="CR999" s="279"/>
      <c r="CS999" s="279"/>
      <c r="CT999" s="279"/>
      <c r="CU999" s="279"/>
      <c r="CV999" s="279"/>
      <c r="CW999" s="279"/>
      <c r="CX999" s="279"/>
      <c r="CY999" s="279"/>
      <c r="CZ999" s="279"/>
      <c r="DA999" s="279"/>
      <c r="DB999" s="279"/>
      <c r="DC999" s="279"/>
      <c r="DD999" s="279"/>
      <c r="DE999" s="279"/>
      <c r="DF999" s="279"/>
      <c r="DG999" s="279"/>
      <c r="DH999" s="279"/>
      <c r="DI999" s="279"/>
      <c r="DJ999" s="279"/>
      <c r="DK999" s="279"/>
      <c r="DL999" s="279"/>
      <c r="DM999" s="279"/>
      <c r="DN999" s="279"/>
      <c r="DO999" s="279"/>
      <c r="DP999" s="279"/>
      <c r="DQ999" s="279"/>
      <c r="DR999" s="279"/>
      <c r="DS999" s="279"/>
      <c r="DT999" s="279"/>
      <c r="DU999" s="279"/>
    </row>
    <row r="1000" spans="40:125">
      <c r="AN1000" s="203" t="str">
        <f t="shared" si="50"/>
        <v>EMA--</v>
      </c>
      <c r="AO1000" s="279"/>
      <c r="AP1000" s="279"/>
      <c r="AQ1000" s="279"/>
      <c r="AR1000" s="279"/>
      <c r="AS1000" s="279"/>
      <c r="AT1000" s="279"/>
      <c r="AU1000" s="279"/>
      <c r="AV1000" s="279"/>
      <c r="AW1000" s="279"/>
      <c r="AX1000" s="279"/>
      <c r="AY1000" s="279"/>
      <c r="AZ1000" s="279"/>
      <c r="BA1000" s="279"/>
      <c r="BB1000" s="279"/>
      <c r="BC1000" s="279"/>
      <c r="BD1000" s="279"/>
      <c r="BE1000" s="279"/>
      <c r="BF1000" s="279"/>
      <c r="BG1000" s="279"/>
      <c r="BH1000" s="279"/>
      <c r="BI1000" s="279"/>
      <c r="BJ1000" s="279"/>
      <c r="BK1000" s="279"/>
      <c r="BL1000" s="279"/>
      <c r="BM1000" s="279"/>
      <c r="BN1000" s="279"/>
      <c r="BO1000" s="279"/>
      <c r="BP1000" s="279"/>
      <c r="BQ1000" s="279"/>
      <c r="BR1000" s="279"/>
      <c r="BS1000" s="279"/>
      <c r="BT1000" s="279"/>
      <c r="BU1000" s="279"/>
      <c r="BV1000" s="279"/>
      <c r="BW1000" s="279"/>
      <c r="BX1000" s="279"/>
      <c r="BY1000" s="279"/>
      <c r="BZ1000" s="279"/>
      <c r="CA1000" s="279"/>
      <c r="CB1000" s="279"/>
      <c r="CC1000" s="279"/>
      <c r="CD1000" s="279"/>
      <c r="CE1000" s="279"/>
      <c r="CF1000" s="279"/>
      <c r="CG1000" s="279"/>
      <c r="CH1000" s="279"/>
      <c r="CI1000" s="279"/>
      <c r="CJ1000" s="279"/>
      <c r="CK1000" s="279"/>
      <c r="CL1000" s="279"/>
      <c r="CM1000" s="279"/>
      <c r="CN1000" s="279"/>
      <c r="CO1000" s="279"/>
      <c r="CP1000" s="279"/>
      <c r="CQ1000" s="279"/>
      <c r="CR1000" s="279"/>
      <c r="CS1000" s="279"/>
      <c r="CT1000" s="279"/>
      <c r="CU1000" s="279"/>
      <c r="CV1000" s="279"/>
      <c r="CW1000" s="279"/>
      <c r="CX1000" s="279"/>
      <c r="CY1000" s="279"/>
      <c r="CZ1000" s="279"/>
      <c r="DA1000" s="279"/>
      <c r="DB1000" s="279"/>
      <c r="DC1000" s="279"/>
      <c r="DD1000" s="279"/>
      <c r="DE1000" s="279"/>
      <c r="DF1000" s="279"/>
      <c r="DG1000" s="279"/>
      <c r="DH1000" s="279"/>
      <c r="DI1000" s="279"/>
      <c r="DJ1000" s="279"/>
      <c r="DK1000" s="279"/>
      <c r="DL1000" s="279"/>
      <c r="DM1000" s="279"/>
      <c r="DN1000" s="279"/>
      <c r="DO1000" s="279"/>
      <c r="DP1000" s="279"/>
      <c r="DQ1000" s="279"/>
      <c r="DR1000" s="279"/>
      <c r="DS1000" s="279"/>
      <c r="DT1000" s="279"/>
      <c r="DU1000" s="279"/>
    </row>
    <row r="1001" spans="40:125">
      <c r="AN1001" s="203" t="str">
        <f t="shared" si="50"/>
        <v>EMA--</v>
      </c>
      <c r="AO1001" s="279"/>
      <c r="AP1001" s="279"/>
      <c r="AQ1001" s="279"/>
      <c r="AR1001" s="279"/>
      <c r="AS1001" s="279"/>
      <c r="AT1001" s="279"/>
      <c r="AU1001" s="279"/>
      <c r="AV1001" s="279"/>
      <c r="AW1001" s="279"/>
      <c r="AX1001" s="279"/>
      <c r="AY1001" s="279"/>
      <c r="AZ1001" s="279"/>
      <c r="BA1001" s="279"/>
      <c r="BB1001" s="279"/>
      <c r="BC1001" s="279"/>
      <c r="BD1001" s="279"/>
      <c r="BE1001" s="279"/>
      <c r="BF1001" s="279"/>
      <c r="BG1001" s="279"/>
      <c r="BH1001" s="279"/>
      <c r="BI1001" s="279"/>
      <c r="BJ1001" s="279"/>
      <c r="BK1001" s="279"/>
      <c r="BL1001" s="279"/>
      <c r="BM1001" s="279"/>
      <c r="BN1001" s="279"/>
      <c r="BO1001" s="279"/>
      <c r="BP1001" s="279"/>
      <c r="BQ1001" s="279"/>
      <c r="BR1001" s="279"/>
      <c r="BS1001" s="279"/>
      <c r="BT1001" s="279"/>
      <c r="BU1001" s="279"/>
      <c r="BV1001" s="279"/>
      <c r="BW1001" s="279"/>
      <c r="BX1001" s="279"/>
      <c r="BY1001" s="279"/>
      <c r="BZ1001" s="279"/>
      <c r="CA1001" s="279"/>
      <c r="CB1001" s="279"/>
      <c r="CC1001" s="279"/>
      <c r="CD1001" s="279"/>
      <c r="CE1001" s="279"/>
      <c r="CF1001" s="279"/>
      <c r="CG1001" s="279"/>
      <c r="CH1001" s="279"/>
      <c r="CI1001" s="279"/>
      <c r="CJ1001" s="279"/>
      <c r="CK1001" s="279"/>
      <c r="CL1001" s="279"/>
      <c r="CM1001" s="279"/>
      <c r="CN1001" s="279"/>
      <c r="CO1001" s="279"/>
      <c r="CP1001" s="279"/>
      <c r="CQ1001" s="279"/>
      <c r="CR1001" s="279"/>
      <c r="CS1001" s="279"/>
      <c r="CT1001" s="279"/>
      <c r="CU1001" s="279"/>
      <c r="CV1001" s="279"/>
      <c r="CW1001" s="279"/>
      <c r="CX1001" s="279"/>
      <c r="CY1001" s="279"/>
      <c r="CZ1001" s="279"/>
      <c r="DA1001" s="279"/>
      <c r="DB1001" s="279"/>
      <c r="DC1001" s="279"/>
      <c r="DD1001" s="279"/>
      <c r="DE1001" s="279"/>
      <c r="DF1001" s="279"/>
      <c r="DG1001" s="279"/>
      <c r="DH1001" s="279"/>
      <c r="DI1001" s="279"/>
      <c r="DJ1001" s="279"/>
      <c r="DK1001" s="279"/>
      <c r="DL1001" s="279"/>
      <c r="DM1001" s="279"/>
      <c r="DN1001" s="279"/>
      <c r="DO1001" s="279"/>
      <c r="DP1001" s="279"/>
      <c r="DQ1001" s="279"/>
      <c r="DR1001" s="279"/>
      <c r="DS1001" s="279"/>
      <c r="DT1001" s="279"/>
      <c r="DU1001" s="279"/>
    </row>
    <row r="1002" spans="40:125">
      <c r="AN1002" s="203" t="str">
        <f t="shared" si="50"/>
        <v>EMA--</v>
      </c>
      <c r="AO1002" s="279"/>
      <c r="AP1002" s="279"/>
      <c r="AQ1002" s="279"/>
      <c r="AR1002" s="279"/>
      <c r="AS1002" s="279"/>
      <c r="AT1002" s="279"/>
      <c r="AU1002" s="279"/>
      <c r="AV1002" s="279"/>
      <c r="AW1002" s="279"/>
      <c r="AX1002" s="279"/>
      <c r="AY1002" s="279"/>
      <c r="AZ1002" s="279"/>
      <c r="BA1002" s="279"/>
      <c r="BB1002" s="279"/>
      <c r="BC1002" s="279"/>
      <c r="BD1002" s="279"/>
      <c r="BE1002" s="279"/>
      <c r="BF1002" s="279"/>
      <c r="BG1002" s="279"/>
      <c r="BH1002" s="279"/>
      <c r="BI1002" s="279"/>
      <c r="BJ1002" s="279"/>
      <c r="BK1002" s="279"/>
      <c r="BL1002" s="279"/>
      <c r="BM1002" s="279"/>
      <c r="BN1002" s="279"/>
      <c r="BO1002" s="279"/>
      <c r="BP1002" s="279"/>
      <c r="BQ1002" s="279"/>
      <c r="BR1002" s="279"/>
      <c r="BS1002" s="279"/>
      <c r="BT1002" s="279"/>
      <c r="BU1002" s="279"/>
      <c r="BV1002" s="279"/>
      <c r="BW1002" s="279"/>
      <c r="BX1002" s="279"/>
      <c r="BY1002" s="279"/>
      <c r="BZ1002" s="279"/>
      <c r="CA1002" s="279"/>
      <c r="CB1002" s="279"/>
      <c r="CC1002" s="279"/>
      <c r="CD1002" s="279"/>
      <c r="CE1002" s="279"/>
      <c r="CF1002" s="279"/>
      <c r="CG1002" s="279"/>
      <c r="CH1002" s="279"/>
      <c r="CI1002" s="279"/>
      <c r="CJ1002" s="279"/>
      <c r="CK1002" s="279"/>
      <c r="CL1002" s="279"/>
      <c r="CM1002" s="279"/>
      <c r="CN1002" s="279"/>
      <c r="CO1002" s="279"/>
      <c r="CP1002" s="279"/>
      <c r="CQ1002" s="279"/>
      <c r="CR1002" s="279"/>
      <c r="CS1002" s="279"/>
      <c r="CT1002" s="279"/>
      <c r="CU1002" s="279"/>
      <c r="CV1002" s="279"/>
      <c r="CW1002" s="279"/>
      <c r="CX1002" s="279"/>
      <c r="CY1002" s="279"/>
      <c r="CZ1002" s="279"/>
      <c r="DA1002" s="279"/>
      <c r="DB1002" s="279"/>
      <c r="DC1002" s="279"/>
      <c r="DD1002" s="279"/>
      <c r="DE1002" s="279"/>
      <c r="DF1002" s="279"/>
      <c r="DG1002" s="279"/>
      <c r="DH1002" s="279"/>
      <c r="DI1002" s="279"/>
      <c r="DJ1002" s="279"/>
      <c r="DK1002" s="279"/>
      <c r="DL1002" s="279"/>
      <c r="DM1002" s="279"/>
      <c r="DN1002" s="279"/>
      <c r="DO1002" s="279"/>
      <c r="DP1002" s="279"/>
      <c r="DQ1002" s="279"/>
      <c r="DR1002" s="279"/>
      <c r="DS1002" s="279"/>
      <c r="DT1002" s="279"/>
      <c r="DU1002" s="279"/>
    </row>
    <row r="1003" spans="40:125">
      <c r="AN1003" s="203" t="str">
        <f t="shared" si="50"/>
        <v>EMA--</v>
      </c>
      <c r="AO1003" s="279"/>
      <c r="AP1003" s="279"/>
      <c r="AQ1003" s="279"/>
      <c r="AR1003" s="279"/>
      <c r="AS1003" s="279"/>
      <c r="AT1003" s="279"/>
      <c r="AU1003" s="279"/>
      <c r="AV1003" s="279"/>
      <c r="AW1003" s="279"/>
      <c r="AX1003" s="279"/>
      <c r="AY1003" s="279"/>
      <c r="AZ1003" s="279"/>
      <c r="BA1003" s="279"/>
      <c r="BB1003" s="279"/>
      <c r="BC1003" s="279"/>
      <c r="BD1003" s="279"/>
      <c r="BE1003" s="279"/>
      <c r="BF1003" s="279"/>
      <c r="BG1003" s="279"/>
      <c r="BH1003" s="279"/>
      <c r="BI1003" s="279"/>
      <c r="BJ1003" s="279"/>
      <c r="BK1003" s="279"/>
      <c r="BL1003" s="279"/>
      <c r="BM1003" s="279"/>
      <c r="BN1003" s="279"/>
      <c r="BO1003" s="279"/>
      <c r="BP1003" s="279"/>
      <c r="BQ1003" s="279"/>
      <c r="BR1003" s="279"/>
      <c r="BS1003" s="279"/>
      <c r="BT1003" s="279"/>
      <c r="BU1003" s="279"/>
      <c r="BV1003" s="279"/>
      <c r="BW1003" s="279"/>
      <c r="BX1003" s="279"/>
      <c r="BY1003" s="279"/>
      <c r="BZ1003" s="279"/>
      <c r="CA1003" s="279"/>
      <c r="CB1003" s="279"/>
      <c r="CC1003" s="279"/>
      <c r="CD1003" s="279"/>
      <c r="CE1003" s="279"/>
      <c r="CF1003" s="279"/>
      <c r="CG1003" s="279"/>
      <c r="CH1003" s="279"/>
      <c r="CI1003" s="279"/>
      <c r="CJ1003" s="279"/>
      <c r="CK1003" s="279"/>
      <c r="CL1003" s="279"/>
      <c r="CM1003" s="279"/>
      <c r="CN1003" s="279"/>
      <c r="CO1003" s="279"/>
      <c r="CP1003" s="279"/>
      <c r="CQ1003" s="279"/>
      <c r="CR1003" s="279"/>
      <c r="CS1003" s="279"/>
      <c r="CT1003" s="279"/>
      <c r="CU1003" s="279"/>
      <c r="CV1003" s="279"/>
      <c r="CW1003" s="279"/>
      <c r="CX1003" s="279"/>
      <c r="CY1003" s="279"/>
      <c r="CZ1003" s="279"/>
      <c r="DA1003" s="279"/>
      <c r="DB1003" s="279"/>
      <c r="DC1003" s="279"/>
      <c r="DD1003" s="279"/>
      <c r="DE1003" s="279"/>
      <c r="DF1003" s="279"/>
      <c r="DG1003" s="279"/>
      <c r="DH1003" s="279"/>
      <c r="DI1003" s="279"/>
      <c r="DJ1003" s="279"/>
      <c r="DK1003" s="279"/>
      <c r="DL1003" s="279"/>
      <c r="DM1003" s="279"/>
      <c r="DN1003" s="279"/>
      <c r="DO1003" s="279"/>
      <c r="DP1003" s="279"/>
      <c r="DQ1003" s="279"/>
      <c r="DR1003" s="279"/>
      <c r="DS1003" s="279"/>
      <c r="DT1003" s="279"/>
      <c r="DU1003" s="279"/>
    </row>
    <row r="1004" spans="40:125">
      <c r="AN1004" s="203" t="str">
        <f t="shared" si="50"/>
        <v>EMA--</v>
      </c>
      <c r="AO1004" s="279"/>
      <c r="AP1004" s="279"/>
      <c r="AQ1004" s="279"/>
      <c r="AR1004" s="279"/>
      <c r="AS1004" s="279"/>
      <c r="AT1004" s="279"/>
      <c r="AU1004" s="279"/>
      <c r="AV1004" s="279"/>
      <c r="AW1004" s="279"/>
      <c r="AX1004" s="279"/>
      <c r="AY1004" s="279"/>
      <c r="AZ1004" s="279"/>
      <c r="BA1004" s="279"/>
      <c r="BB1004" s="279"/>
      <c r="BC1004" s="279"/>
      <c r="BD1004" s="279"/>
      <c r="BE1004" s="279"/>
      <c r="BF1004" s="279"/>
      <c r="BG1004" s="279"/>
      <c r="BH1004" s="279"/>
      <c r="BI1004" s="279"/>
      <c r="BJ1004" s="279"/>
      <c r="BK1004" s="279"/>
      <c r="BL1004" s="279"/>
      <c r="BM1004" s="279"/>
      <c r="BN1004" s="279"/>
      <c r="BO1004" s="279"/>
      <c r="BP1004" s="279"/>
      <c r="BQ1004" s="279"/>
      <c r="BR1004" s="279"/>
      <c r="BS1004" s="279"/>
      <c r="BT1004" s="279"/>
      <c r="BU1004" s="279"/>
      <c r="BV1004" s="279"/>
      <c r="BW1004" s="279"/>
      <c r="BX1004" s="279"/>
      <c r="BY1004" s="279"/>
      <c r="BZ1004" s="279"/>
      <c r="CA1004" s="279"/>
      <c r="CB1004" s="279"/>
      <c r="CC1004" s="279"/>
      <c r="CD1004" s="279"/>
      <c r="CE1004" s="279"/>
      <c r="CF1004" s="279"/>
      <c r="CG1004" s="279"/>
      <c r="CH1004" s="279"/>
      <c r="CI1004" s="279"/>
      <c r="CJ1004" s="279"/>
      <c r="CK1004" s="279"/>
      <c r="CL1004" s="279"/>
      <c r="CM1004" s="279"/>
      <c r="CN1004" s="279"/>
      <c r="CO1004" s="279"/>
      <c r="CP1004" s="279"/>
      <c r="CQ1004" s="279"/>
      <c r="CR1004" s="279"/>
      <c r="CS1004" s="279"/>
      <c r="CT1004" s="279"/>
      <c r="CU1004" s="279"/>
      <c r="CV1004" s="279"/>
      <c r="CW1004" s="279"/>
      <c r="CX1004" s="279"/>
      <c r="CY1004" s="279"/>
      <c r="CZ1004" s="279"/>
      <c r="DA1004" s="279"/>
      <c r="DB1004" s="279"/>
      <c r="DC1004" s="279"/>
      <c r="DD1004" s="279"/>
      <c r="DE1004" s="279"/>
      <c r="DF1004" s="279"/>
      <c r="DG1004" s="279"/>
      <c r="DH1004" s="279"/>
      <c r="DI1004" s="279"/>
      <c r="DJ1004" s="279"/>
      <c r="DK1004" s="279"/>
      <c r="DL1004" s="279"/>
      <c r="DM1004" s="279"/>
      <c r="DN1004" s="279"/>
      <c r="DO1004" s="279"/>
      <c r="DP1004" s="279"/>
      <c r="DQ1004" s="279"/>
      <c r="DR1004" s="279"/>
      <c r="DS1004" s="279"/>
      <c r="DT1004" s="279"/>
      <c r="DU1004" s="279"/>
    </row>
    <row r="1005" spans="40:125">
      <c r="AN1005" s="203" t="str">
        <f t="shared" si="50"/>
        <v>EMA--</v>
      </c>
      <c r="AO1005" s="279"/>
      <c r="AP1005" s="279"/>
      <c r="AQ1005" s="279"/>
      <c r="AR1005" s="279"/>
      <c r="AS1005" s="279"/>
      <c r="AT1005" s="279"/>
      <c r="AU1005" s="279"/>
      <c r="AV1005" s="279"/>
      <c r="AW1005" s="279"/>
      <c r="AX1005" s="279"/>
      <c r="AY1005" s="279"/>
      <c r="AZ1005" s="279"/>
      <c r="BA1005" s="279"/>
      <c r="BB1005" s="279"/>
      <c r="BC1005" s="279"/>
      <c r="BD1005" s="279"/>
      <c r="BE1005" s="279"/>
      <c r="BF1005" s="279"/>
      <c r="BG1005" s="279"/>
      <c r="BH1005" s="279"/>
      <c r="BI1005" s="279"/>
      <c r="BJ1005" s="279"/>
      <c r="BK1005" s="279"/>
      <c r="BL1005" s="279"/>
      <c r="BM1005" s="279"/>
      <c r="BN1005" s="279"/>
      <c r="BO1005" s="279"/>
      <c r="BP1005" s="279"/>
      <c r="BQ1005" s="279"/>
      <c r="BR1005" s="279"/>
      <c r="BS1005" s="279"/>
      <c r="BT1005" s="279"/>
      <c r="BU1005" s="279"/>
      <c r="BV1005" s="279"/>
      <c r="BW1005" s="279"/>
      <c r="BX1005" s="279"/>
      <c r="BY1005" s="279"/>
      <c r="BZ1005" s="279"/>
      <c r="CA1005" s="279"/>
      <c r="CB1005" s="279"/>
      <c r="CC1005" s="279"/>
      <c r="CD1005" s="279"/>
      <c r="CE1005" s="279"/>
      <c r="CF1005" s="279"/>
      <c r="CG1005" s="279"/>
      <c r="CH1005" s="279"/>
      <c r="CI1005" s="279"/>
      <c r="CJ1005" s="279"/>
      <c r="CK1005" s="279"/>
      <c r="CL1005" s="279"/>
      <c r="CM1005" s="279"/>
      <c r="CN1005" s="279"/>
      <c r="CO1005" s="279"/>
      <c r="CP1005" s="279"/>
      <c r="CQ1005" s="279"/>
      <c r="CR1005" s="279"/>
      <c r="CS1005" s="279"/>
      <c r="CT1005" s="279"/>
      <c r="CU1005" s="279"/>
      <c r="CV1005" s="279"/>
      <c r="CW1005" s="279"/>
      <c r="CX1005" s="279"/>
      <c r="CY1005" s="279"/>
      <c r="CZ1005" s="279"/>
      <c r="DA1005" s="279"/>
      <c r="DB1005" s="279"/>
      <c r="DC1005" s="279"/>
      <c r="DD1005" s="279"/>
      <c r="DE1005" s="279"/>
      <c r="DF1005" s="279"/>
      <c r="DG1005" s="279"/>
      <c r="DH1005" s="279"/>
      <c r="DI1005" s="279"/>
      <c r="DJ1005" s="279"/>
      <c r="DK1005" s="279"/>
      <c r="DL1005" s="279"/>
      <c r="DM1005" s="279"/>
      <c r="DN1005" s="279"/>
      <c r="DO1005" s="279"/>
      <c r="DP1005" s="279"/>
      <c r="DQ1005" s="279"/>
      <c r="DR1005" s="279"/>
      <c r="DS1005" s="279"/>
      <c r="DT1005" s="279"/>
      <c r="DU1005" s="279"/>
    </row>
    <row r="1006" spans="40:125">
      <c r="AN1006" s="203" t="str">
        <f t="shared" si="50"/>
        <v>EMA--</v>
      </c>
      <c r="AO1006" s="279"/>
      <c r="AP1006" s="279"/>
      <c r="AQ1006" s="279"/>
      <c r="AR1006" s="279"/>
      <c r="AS1006" s="279"/>
      <c r="AT1006" s="279"/>
      <c r="AU1006" s="279"/>
      <c r="AV1006" s="279"/>
      <c r="AW1006" s="279"/>
      <c r="AX1006" s="279"/>
      <c r="AY1006" s="279"/>
      <c r="AZ1006" s="279"/>
      <c r="BA1006" s="279"/>
      <c r="BB1006" s="279"/>
      <c r="BC1006" s="279"/>
      <c r="BD1006" s="279"/>
      <c r="BE1006" s="279"/>
      <c r="BF1006" s="279"/>
      <c r="BG1006" s="279"/>
      <c r="BH1006" s="279"/>
      <c r="BI1006" s="279"/>
      <c r="BJ1006" s="279"/>
      <c r="BK1006" s="279"/>
      <c r="BL1006" s="279"/>
      <c r="BM1006" s="279"/>
      <c r="BN1006" s="279"/>
      <c r="BO1006" s="279"/>
      <c r="BP1006" s="279"/>
      <c r="BQ1006" s="279"/>
      <c r="BR1006" s="279"/>
      <c r="BS1006" s="279"/>
      <c r="BT1006" s="279"/>
      <c r="BU1006" s="279"/>
      <c r="BV1006" s="279"/>
      <c r="BW1006" s="279"/>
      <c r="BX1006" s="279"/>
      <c r="BY1006" s="279"/>
      <c r="BZ1006" s="279"/>
      <c r="CA1006" s="279"/>
      <c r="CB1006" s="279"/>
      <c r="CC1006" s="279"/>
      <c r="CD1006" s="279"/>
      <c r="CE1006" s="279"/>
      <c r="CF1006" s="279"/>
      <c r="CG1006" s="279"/>
      <c r="CH1006" s="279"/>
      <c r="CI1006" s="279"/>
      <c r="CJ1006" s="279"/>
      <c r="CK1006" s="279"/>
      <c r="CL1006" s="279"/>
      <c r="CM1006" s="279"/>
      <c r="CN1006" s="279"/>
      <c r="CO1006" s="279"/>
      <c r="CP1006" s="279"/>
      <c r="CQ1006" s="279"/>
      <c r="CR1006" s="279"/>
      <c r="CS1006" s="279"/>
      <c r="CT1006" s="279"/>
      <c r="CU1006" s="279"/>
      <c r="CV1006" s="279"/>
      <c r="CW1006" s="279"/>
      <c r="CX1006" s="279"/>
      <c r="CY1006" s="279"/>
      <c r="CZ1006" s="279"/>
      <c r="DA1006" s="279"/>
      <c r="DB1006" s="279"/>
      <c r="DC1006" s="279"/>
      <c r="DD1006" s="279"/>
      <c r="DE1006" s="279"/>
      <c r="DF1006" s="279"/>
      <c r="DG1006" s="279"/>
      <c r="DH1006" s="279"/>
      <c r="DI1006" s="279"/>
      <c r="DJ1006" s="279"/>
      <c r="DK1006" s="279"/>
      <c r="DL1006" s="279"/>
      <c r="DM1006" s="279"/>
      <c r="DN1006" s="279"/>
      <c r="DO1006" s="279"/>
      <c r="DP1006" s="279"/>
      <c r="DQ1006" s="279"/>
      <c r="DR1006" s="279"/>
      <c r="DS1006" s="279"/>
      <c r="DT1006" s="279"/>
      <c r="DU1006" s="279"/>
    </row>
    <row r="1007" spans="40:125">
      <c r="AN1007" s="203" t="str">
        <f t="shared" si="50"/>
        <v>EMA--</v>
      </c>
      <c r="AO1007" s="279"/>
      <c r="AP1007" s="279"/>
      <c r="AQ1007" s="279"/>
      <c r="AR1007" s="279"/>
      <c r="AS1007" s="279"/>
      <c r="AT1007" s="279"/>
      <c r="AU1007" s="279"/>
      <c r="AV1007" s="279"/>
      <c r="AW1007" s="279"/>
      <c r="AX1007" s="279"/>
      <c r="AY1007" s="279"/>
      <c r="AZ1007" s="279"/>
      <c r="BA1007" s="279"/>
      <c r="BB1007" s="279"/>
      <c r="BC1007" s="279"/>
      <c r="BD1007" s="279"/>
      <c r="BE1007" s="279"/>
      <c r="BF1007" s="279"/>
      <c r="BG1007" s="279"/>
      <c r="BH1007" s="279"/>
      <c r="BI1007" s="279"/>
      <c r="BJ1007" s="279"/>
      <c r="BK1007" s="279"/>
      <c r="BL1007" s="279"/>
      <c r="BM1007" s="279"/>
      <c r="BN1007" s="279"/>
      <c r="BO1007" s="279"/>
      <c r="BP1007" s="279"/>
      <c r="BQ1007" s="279"/>
      <c r="BR1007" s="279"/>
      <c r="BS1007" s="279"/>
      <c r="BT1007" s="279"/>
      <c r="BU1007" s="279"/>
      <c r="BV1007" s="279"/>
      <c r="BW1007" s="279"/>
      <c r="BX1007" s="279"/>
      <c r="BY1007" s="279"/>
      <c r="BZ1007" s="279"/>
      <c r="CA1007" s="279"/>
      <c r="CB1007" s="279"/>
      <c r="CC1007" s="279"/>
      <c r="CD1007" s="279"/>
      <c r="CE1007" s="279"/>
      <c r="CF1007" s="279"/>
      <c r="CG1007" s="279"/>
      <c r="CH1007" s="279"/>
      <c r="CI1007" s="279"/>
      <c r="CJ1007" s="279"/>
      <c r="CK1007" s="279"/>
      <c r="CL1007" s="279"/>
      <c r="CM1007" s="279"/>
      <c r="CN1007" s="279"/>
      <c r="CO1007" s="279"/>
      <c r="CP1007" s="279"/>
      <c r="CQ1007" s="279"/>
      <c r="CR1007" s="279"/>
      <c r="CS1007" s="279"/>
      <c r="CT1007" s="279"/>
      <c r="CU1007" s="279"/>
      <c r="CV1007" s="279"/>
      <c r="CW1007" s="279"/>
      <c r="CX1007" s="279"/>
      <c r="CY1007" s="279"/>
      <c r="CZ1007" s="279"/>
      <c r="DA1007" s="279"/>
      <c r="DB1007" s="279"/>
      <c r="DC1007" s="279"/>
      <c r="DD1007" s="279"/>
      <c r="DE1007" s="279"/>
      <c r="DF1007" s="279"/>
      <c r="DG1007" s="279"/>
      <c r="DH1007" s="279"/>
      <c r="DI1007" s="279"/>
      <c r="DJ1007" s="279"/>
      <c r="DK1007" s="279"/>
      <c r="DL1007" s="279"/>
      <c r="DM1007" s="279"/>
      <c r="DN1007" s="279"/>
      <c r="DO1007" s="279"/>
      <c r="DP1007" s="279"/>
      <c r="DQ1007" s="279"/>
      <c r="DR1007" s="279"/>
      <c r="DS1007" s="279"/>
      <c r="DT1007" s="279"/>
      <c r="DU1007" s="279"/>
    </row>
    <row r="1008" spans="40:125">
      <c r="AN1008" s="203" t="str">
        <f t="shared" si="50"/>
        <v>EMA--</v>
      </c>
      <c r="AO1008" s="279"/>
      <c r="AP1008" s="279"/>
      <c r="AQ1008" s="279"/>
      <c r="AR1008" s="279"/>
      <c r="AS1008" s="279"/>
      <c r="AT1008" s="279"/>
      <c r="AU1008" s="279"/>
      <c r="AV1008" s="279"/>
      <c r="AW1008" s="279"/>
      <c r="AX1008" s="279"/>
      <c r="AY1008" s="279"/>
      <c r="AZ1008" s="279"/>
      <c r="BA1008" s="279"/>
      <c r="BB1008" s="279"/>
      <c r="BC1008" s="279"/>
      <c r="BD1008" s="279"/>
      <c r="BE1008" s="279"/>
      <c r="BF1008" s="279"/>
      <c r="BG1008" s="279"/>
      <c r="BH1008" s="279"/>
      <c r="BI1008" s="279"/>
      <c r="BJ1008" s="279"/>
      <c r="BK1008" s="279"/>
      <c r="BL1008" s="279"/>
      <c r="BM1008" s="279"/>
      <c r="BN1008" s="279"/>
      <c r="BO1008" s="279"/>
      <c r="BP1008" s="279"/>
      <c r="BQ1008" s="279"/>
      <c r="BR1008" s="279"/>
      <c r="BS1008" s="279"/>
      <c r="BT1008" s="279"/>
      <c r="BU1008" s="279"/>
      <c r="BV1008" s="279"/>
      <c r="BW1008" s="279"/>
      <c r="BX1008" s="279"/>
      <c r="BY1008" s="279"/>
      <c r="BZ1008" s="279"/>
      <c r="CA1008" s="279"/>
      <c r="CB1008" s="279"/>
      <c r="CC1008" s="279"/>
      <c r="CD1008" s="279"/>
      <c r="CE1008" s="279"/>
      <c r="CF1008" s="279"/>
      <c r="CG1008" s="279"/>
      <c r="CH1008" s="279"/>
      <c r="CI1008" s="279"/>
      <c r="CJ1008" s="279"/>
      <c r="CK1008" s="279"/>
      <c r="CL1008" s="279"/>
      <c r="CM1008" s="279"/>
      <c r="CN1008" s="279"/>
      <c r="CO1008" s="279"/>
      <c r="CP1008" s="279"/>
      <c r="CQ1008" s="279"/>
      <c r="CR1008" s="279"/>
      <c r="CS1008" s="279"/>
      <c r="CT1008" s="279"/>
      <c r="CU1008" s="279"/>
      <c r="CV1008" s="279"/>
      <c r="CW1008" s="279"/>
      <c r="CX1008" s="279"/>
      <c r="CY1008" s="279"/>
      <c r="CZ1008" s="279"/>
      <c r="DA1008" s="279"/>
      <c r="DB1008" s="279"/>
      <c r="DC1008" s="279"/>
      <c r="DD1008" s="279"/>
      <c r="DE1008" s="279"/>
      <c r="DF1008" s="279"/>
      <c r="DG1008" s="279"/>
      <c r="DH1008" s="279"/>
      <c r="DI1008" s="279"/>
      <c r="DJ1008" s="279"/>
      <c r="DK1008" s="279"/>
      <c r="DL1008" s="279"/>
      <c r="DM1008" s="279"/>
      <c r="DN1008" s="279"/>
      <c r="DO1008" s="279"/>
      <c r="DP1008" s="279"/>
      <c r="DQ1008" s="279"/>
      <c r="DR1008" s="279"/>
      <c r="DS1008" s="279"/>
      <c r="DT1008" s="279"/>
      <c r="DU1008" s="279"/>
    </row>
    <row r="1009" spans="40:125">
      <c r="AN1009" s="203" t="str">
        <f t="shared" si="50"/>
        <v>EMA--</v>
      </c>
      <c r="AO1009" s="279"/>
      <c r="AP1009" s="279"/>
      <c r="AQ1009" s="279"/>
      <c r="AR1009" s="279"/>
      <c r="AS1009" s="279"/>
      <c r="AT1009" s="279"/>
      <c r="AU1009" s="279"/>
      <c r="AV1009" s="279"/>
      <c r="AW1009" s="279"/>
      <c r="AX1009" s="279"/>
      <c r="AY1009" s="279"/>
      <c r="AZ1009" s="279"/>
      <c r="BA1009" s="279"/>
      <c r="BB1009" s="279"/>
      <c r="BC1009" s="279"/>
      <c r="BD1009" s="279"/>
      <c r="BE1009" s="279"/>
      <c r="BF1009" s="279"/>
      <c r="BG1009" s="279"/>
      <c r="BH1009" s="279"/>
      <c r="BI1009" s="279"/>
      <c r="BJ1009" s="279"/>
      <c r="BK1009" s="279"/>
      <c r="BL1009" s="279"/>
      <c r="BM1009" s="279"/>
      <c r="BN1009" s="279"/>
      <c r="BO1009" s="279"/>
      <c r="BP1009" s="279"/>
      <c r="BQ1009" s="279"/>
      <c r="BR1009" s="279"/>
      <c r="BS1009" s="279"/>
      <c r="BT1009" s="279"/>
      <c r="BU1009" s="279"/>
      <c r="BV1009" s="279"/>
      <c r="BW1009" s="279"/>
      <c r="BX1009" s="279"/>
      <c r="BY1009" s="279"/>
      <c r="BZ1009" s="279"/>
      <c r="CA1009" s="279"/>
      <c r="CB1009" s="279"/>
      <c r="CC1009" s="279"/>
      <c r="CD1009" s="279"/>
      <c r="CE1009" s="279"/>
      <c r="CF1009" s="279"/>
      <c r="CG1009" s="279"/>
      <c r="CH1009" s="279"/>
      <c r="CI1009" s="279"/>
      <c r="CJ1009" s="279"/>
      <c r="CK1009" s="279"/>
      <c r="CL1009" s="279"/>
      <c r="CM1009" s="279"/>
      <c r="CN1009" s="279"/>
      <c r="CO1009" s="279"/>
      <c r="CP1009" s="279"/>
      <c r="CQ1009" s="279"/>
      <c r="CR1009" s="279"/>
      <c r="CS1009" s="279"/>
      <c r="CT1009" s="279"/>
      <c r="CU1009" s="279"/>
      <c r="CV1009" s="279"/>
      <c r="CW1009" s="279"/>
      <c r="CX1009" s="279"/>
      <c r="CY1009" s="279"/>
      <c r="CZ1009" s="279"/>
      <c r="DA1009" s="279"/>
      <c r="DB1009" s="279"/>
      <c r="DC1009" s="279"/>
      <c r="DD1009" s="279"/>
      <c r="DE1009" s="279"/>
      <c r="DF1009" s="279"/>
      <c r="DG1009" s="279"/>
      <c r="DH1009" s="279"/>
      <c r="DI1009" s="279"/>
      <c r="DJ1009" s="279"/>
      <c r="DK1009" s="279"/>
      <c r="DL1009" s="279"/>
      <c r="DM1009" s="279"/>
      <c r="DN1009" s="279"/>
      <c r="DO1009" s="279"/>
      <c r="DP1009" s="279"/>
      <c r="DQ1009" s="279"/>
      <c r="DR1009" s="279"/>
      <c r="DS1009" s="279"/>
      <c r="DT1009" s="279"/>
      <c r="DU1009" s="279"/>
    </row>
    <row r="1010" spans="40:125">
      <c r="AN1010" s="203" t="str">
        <f t="shared" si="50"/>
        <v>EMA--</v>
      </c>
      <c r="AO1010" s="279"/>
      <c r="AP1010" s="279"/>
      <c r="AQ1010" s="279"/>
      <c r="AR1010" s="279"/>
      <c r="AS1010" s="279"/>
      <c r="AT1010" s="279"/>
      <c r="AU1010" s="279"/>
      <c r="AV1010" s="279"/>
      <c r="AW1010" s="279"/>
      <c r="AX1010" s="279"/>
      <c r="AY1010" s="279"/>
      <c r="AZ1010" s="279"/>
      <c r="BA1010" s="279"/>
      <c r="BB1010" s="279"/>
      <c r="BC1010" s="279"/>
      <c r="BD1010" s="279"/>
      <c r="BE1010" s="279"/>
      <c r="BF1010" s="279"/>
      <c r="BG1010" s="279"/>
      <c r="BH1010" s="279"/>
      <c r="BI1010" s="279"/>
      <c r="BJ1010" s="279"/>
      <c r="BK1010" s="279"/>
      <c r="BL1010" s="279"/>
      <c r="BM1010" s="279"/>
      <c r="BN1010" s="279"/>
      <c r="BO1010" s="279"/>
      <c r="BP1010" s="279"/>
      <c r="BQ1010" s="279"/>
      <c r="BR1010" s="279"/>
      <c r="BS1010" s="279"/>
      <c r="BT1010" s="279"/>
      <c r="BU1010" s="279"/>
      <c r="BV1010" s="279"/>
      <c r="BW1010" s="279"/>
      <c r="BX1010" s="279"/>
      <c r="BY1010" s="279"/>
      <c r="BZ1010" s="279"/>
      <c r="CA1010" s="279"/>
      <c r="CB1010" s="279"/>
      <c r="CC1010" s="279"/>
      <c r="CD1010" s="279"/>
      <c r="CE1010" s="279"/>
      <c r="CF1010" s="279"/>
      <c r="CG1010" s="279"/>
      <c r="CH1010" s="279"/>
      <c r="CI1010" s="279"/>
      <c r="CJ1010" s="279"/>
      <c r="CK1010" s="279"/>
      <c r="CL1010" s="279"/>
      <c r="CM1010" s="279"/>
      <c r="CN1010" s="279"/>
      <c r="CO1010" s="279"/>
      <c r="CP1010" s="279"/>
      <c r="CQ1010" s="279"/>
      <c r="CR1010" s="279"/>
      <c r="CS1010" s="279"/>
      <c r="CT1010" s="279"/>
      <c r="CU1010" s="279"/>
      <c r="CV1010" s="279"/>
      <c r="CW1010" s="279"/>
      <c r="CX1010" s="279"/>
      <c r="CY1010" s="279"/>
      <c r="CZ1010" s="279"/>
      <c r="DA1010" s="279"/>
      <c r="DB1010" s="279"/>
      <c r="DC1010" s="279"/>
      <c r="DD1010" s="279"/>
      <c r="DE1010" s="279"/>
      <c r="DF1010" s="279"/>
      <c r="DG1010" s="279"/>
      <c r="DH1010" s="279"/>
      <c r="DI1010" s="279"/>
      <c r="DJ1010" s="279"/>
      <c r="DK1010" s="279"/>
      <c r="DL1010" s="279"/>
      <c r="DM1010" s="279"/>
      <c r="DN1010" s="279"/>
      <c r="DO1010" s="279"/>
      <c r="DP1010" s="279"/>
      <c r="DQ1010" s="279"/>
      <c r="DR1010" s="279"/>
      <c r="DS1010" s="279"/>
      <c r="DT1010" s="279"/>
      <c r="DU1010" s="279"/>
    </row>
    <row r="1011" spans="40:125">
      <c r="AN1011" s="203" t="str">
        <f t="shared" si="50"/>
        <v>EMA--</v>
      </c>
      <c r="AO1011" s="279"/>
      <c r="AP1011" s="279"/>
      <c r="AQ1011" s="279"/>
      <c r="AR1011" s="279"/>
      <c r="AS1011" s="279"/>
      <c r="AT1011" s="279"/>
      <c r="AU1011" s="279"/>
      <c r="AV1011" s="279"/>
      <c r="AW1011" s="279"/>
      <c r="AX1011" s="279"/>
      <c r="AY1011" s="279"/>
      <c r="AZ1011" s="279"/>
      <c r="BA1011" s="279"/>
      <c r="BB1011" s="279"/>
      <c r="BC1011" s="279"/>
      <c r="BD1011" s="279"/>
      <c r="BE1011" s="279"/>
      <c r="BF1011" s="279"/>
      <c r="BG1011" s="279"/>
      <c r="BH1011" s="279"/>
      <c r="BI1011" s="279"/>
      <c r="BJ1011" s="279"/>
      <c r="BK1011" s="279"/>
      <c r="BL1011" s="279"/>
      <c r="BM1011" s="279"/>
      <c r="BN1011" s="279"/>
      <c r="BO1011" s="279"/>
      <c r="BP1011" s="279"/>
      <c r="BQ1011" s="279"/>
      <c r="BR1011" s="279"/>
      <c r="BS1011" s="279"/>
      <c r="BT1011" s="279"/>
      <c r="BU1011" s="279"/>
      <c r="BV1011" s="279"/>
      <c r="BW1011" s="279"/>
      <c r="BX1011" s="279"/>
      <c r="BY1011" s="279"/>
      <c r="BZ1011" s="279"/>
      <c r="CA1011" s="279"/>
      <c r="CB1011" s="279"/>
      <c r="CC1011" s="279"/>
      <c r="CD1011" s="279"/>
      <c r="CE1011" s="279"/>
      <c r="CF1011" s="279"/>
      <c r="CG1011" s="279"/>
      <c r="CH1011" s="279"/>
      <c r="CI1011" s="279"/>
      <c r="CJ1011" s="279"/>
      <c r="CK1011" s="279"/>
      <c r="CL1011" s="279"/>
      <c r="CM1011" s="279"/>
      <c r="CN1011" s="279"/>
      <c r="CO1011" s="279"/>
      <c r="CP1011" s="279"/>
      <c r="CQ1011" s="279"/>
      <c r="CR1011" s="279"/>
      <c r="CS1011" s="279"/>
      <c r="CT1011" s="279"/>
      <c r="CU1011" s="279"/>
      <c r="CV1011" s="279"/>
      <c r="CW1011" s="279"/>
      <c r="CX1011" s="279"/>
      <c r="CY1011" s="279"/>
      <c r="CZ1011" s="279"/>
      <c r="DA1011" s="279"/>
      <c r="DB1011" s="279"/>
      <c r="DC1011" s="279"/>
      <c r="DD1011" s="279"/>
      <c r="DE1011" s="279"/>
      <c r="DF1011" s="279"/>
      <c r="DG1011" s="279"/>
      <c r="DH1011" s="279"/>
      <c r="DI1011" s="279"/>
      <c r="DJ1011" s="279"/>
      <c r="DK1011" s="279"/>
      <c r="DL1011" s="279"/>
      <c r="DM1011" s="279"/>
      <c r="DN1011" s="279"/>
      <c r="DO1011" s="279"/>
      <c r="DP1011" s="279"/>
      <c r="DQ1011" s="279"/>
      <c r="DR1011" s="279"/>
      <c r="DS1011" s="279"/>
      <c r="DT1011" s="279"/>
      <c r="DU1011" s="279"/>
    </row>
    <row r="1012" spans="40:125">
      <c r="AN1012" s="203" t="str">
        <f t="shared" si="50"/>
        <v>EMA--</v>
      </c>
      <c r="AO1012" s="279"/>
      <c r="AP1012" s="279"/>
      <c r="AQ1012" s="279"/>
      <c r="AR1012" s="279"/>
      <c r="AS1012" s="279"/>
      <c r="AT1012" s="279"/>
      <c r="AU1012" s="279"/>
      <c r="AV1012" s="279"/>
      <c r="AW1012" s="279"/>
      <c r="AX1012" s="279"/>
      <c r="AY1012" s="279"/>
      <c r="AZ1012" s="279"/>
      <c r="BA1012" s="279"/>
      <c r="BB1012" s="279"/>
      <c r="BC1012" s="279"/>
      <c r="BD1012" s="279"/>
      <c r="BE1012" s="279"/>
      <c r="BF1012" s="279"/>
      <c r="BG1012" s="279"/>
      <c r="BH1012" s="279"/>
      <c r="BI1012" s="279"/>
      <c r="BJ1012" s="279"/>
      <c r="BK1012" s="279"/>
      <c r="BL1012" s="279"/>
      <c r="BM1012" s="279"/>
      <c r="BN1012" s="279"/>
      <c r="BO1012" s="279"/>
      <c r="BP1012" s="279"/>
      <c r="BQ1012" s="279"/>
      <c r="BR1012" s="279"/>
      <c r="BS1012" s="279"/>
      <c r="BT1012" s="279"/>
      <c r="BU1012" s="279"/>
      <c r="BV1012" s="279"/>
      <c r="BW1012" s="279"/>
      <c r="BX1012" s="279"/>
      <c r="BY1012" s="279"/>
      <c r="BZ1012" s="279"/>
      <c r="CA1012" s="279"/>
      <c r="CB1012" s="279"/>
      <c r="CC1012" s="279"/>
      <c r="CD1012" s="279"/>
      <c r="CE1012" s="279"/>
      <c r="CF1012" s="279"/>
      <c r="CG1012" s="279"/>
      <c r="CH1012" s="279"/>
      <c r="CI1012" s="279"/>
      <c r="CJ1012" s="279"/>
      <c r="CK1012" s="279"/>
      <c r="CL1012" s="279"/>
      <c r="CM1012" s="279"/>
      <c r="CN1012" s="279"/>
      <c r="CO1012" s="279"/>
      <c r="CP1012" s="279"/>
      <c r="CQ1012" s="279"/>
      <c r="CR1012" s="279"/>
      <c r="CS1012" s="279"/>
      <c r="CT1012" s="279"/>
      <c r="CU1012" s="279"/>
      <c r="CV1012" s="279"/>
      <c r="CW1012" s="279"/>
      <c r="CX1012" s="279"/>
      <c r="CY1012" s="279"/>
      <c r="CZ1012" s="279"/>
      <c r="DA1012" s="279"/>
      <c r="DB1012" s="279"/>
      <c r="DC1012" s="279"/>
      <c r="DD1012" s="279"/>
      <c r="DE1012" s="279"/>
      <c r="DF1012" s="279"/>
      <c r="DG1012" s="279"/>
      <c r="DH1012" s="279"/>
      <c r="DI1012" s="279"/>
      <c r="DJ1012" s="279"/>
      <c r="DK1012" s="279"/>
      <c r="DL1012" s="279"/>
      <c r="DM1012" s="279"/>
      <c r="DN1012" s="279"/>
      <c r="DO1012" s="279"/>
      <c r="DP1012" s="279"/>
      <c r="DQ1012" s="279"/>
      <c r="DR1012" s="279"/>
      <c r="DS1012" s="279"/>
      <c r="DT1012" s="279"/>
      <c r="DU1012" s="279"/>
    </row>
    <row r="1013" spans="40:125">
      <c r="AN1013" s="203" t="str">
        <f t="shared" si="50"/>
        <v>EMA--</v>
      </c>
      <c r="AO1013" s="279"/>
      <c r="AP1013" s="279"/>
      <c r="AQ1013" s="279"/>
      <c r="AR1013" s="279"/>
      <c r="AS1013" s="279"/>
      <c r="AT1013" s="279"/>
      <c r="AU1013" s="279"/>
      <c r="AV1013" s="279"/>
      <c r="AW1013" s="279"/>
      <c r="AX1013" s="279"/>
      <c r="AY1013" s="279"/>
      <c r="AZ1013" s="279"/>
      <c r="BA1013" s="279"/>
      <c r="BB1013" s="279"/>
      <c r="BC1013" s="279"/>
      <c r="BD1013" s="279"/>
      <c r="BE1013" s="279"/>
      <c r="BF1013" s="279"/>
      <c r="BG1013" s="279"/>
      <c r="BH1013" s="279"/>
      <c r="BI1013" s="279"/>
      <c r="BJ1013" s="279"/>
      <c r="BK1013" s="279"/>
      <c r="BL1013" s="279"/>
      <c r="BM1013" s="279"/>
      <c r="BN1013" s="279"/>
      <c r="BO1013" s="279"/>
      <c r="BP1013" s="279"/>
      <c r="BQ1013" s="279"/>
      <c r="BR1013" s="279"/>
      <c r="BS1013" s="279"/>
      <c r="BT1013" s="279"/>
      <c r="BU1013" s="279"/>
      <c r="BV1013" s="279"/>
      <c r="BW1013" s="279"/>
      <c r="BX1013" s="279"/>
      <c r="BY1013" s="279"/>
      <c r="BZ1013" s="279"/>
      <c r="CA1013" s="279"/>
      <c r="CB1013" s="279"/>
      <c r="CC1013" s="279"/>
      <c r="CD1013" s="279"/>
      <c r="CE1013" s="279"/>
      <c r="CF1013" s="279"/>
      <c r="CG1013" s="279"/>
      <c r="CH1013" s="279"/>
      <c r="CI1013" s="279"/>
      <c r="CJ1013" s="279"/>
      <c r="CK1013" s="279"/>
      <c r="CL1013" s="279"/>
      <c r="CM1013" s="279"/>
      <c r="CN1013" s="279"/>
      <c r="CO1013" s="279"/>
      <c r="CP1013" s="279"/>
      <c r="CQ1013" s="279"/>
      <c r="CR1013" s="279"/>
      <c r="CS1013" s="279"/>
      <c r="CT1013" s="279"/>
      <c r="CU1013" s="279"/>
      <c r="CV1013" s="279"/>
      <c r="CW1013" s="279"/>
      <c r="CX1013" s="279"/>
      <c r="CY1013" s="279"/>
      <c r="CZ1013" s="279"/>
      <c r="DA1013" s="279"/>
      <c r="DB1013" s="279"/>
      <c r="DC1013" s="279"/>
      <c r="DD1013" s="279"/>
      <c r="DE1013" s="279"/>
      <c r="DF1013" s="279"/>
      <c r="DG1013" s="279"/>
      <c r="DH1013" s="279"/>
      <c r="DI1013" s="279"/>
      <c r="DJ1013" s="279"/>
      <c r="DK1013" s="279"/>
      <c r="DL1013" s="279"/>
      <c r="DM1013" s="279"/>
      <c r="DN1013" s="279"/>
      <c r="DO1013" s="279"/>
      <c r="DP1013" s="279"/>
      <c r="DQ1013" s="279"/>
      <c r="DR1013" s="279"/>
      <c r="DS1013" s="279"/>
      <c r="DT1013" s="279"/>
      <c r="DU1013" s="279"/>
    </row>
    <row r="1014" spans="40:125">
      <c r="AN1014" s="203" t="str">
        <f t="shared" si="50"/>
        <v>EMA--</v>
      </c>
      <c r="AO1014" s="279"/>
      <c r="AP1014" s="279"/>
      <c r="AQ1014" s="279"/>
      <c r="AR1014" s="279"/>
      <c r="AS1014" s="279"/>
      <c r="AT1014" s="279"/>
      <c r="AU1014" s="279"/>
      <c r="AV1014" s="279"/>
      <c r="AW1014" s="279"/>
      <c r="AX1014" s="279"/>
      <c r="AY1014" s="279"/>
      <c r="AZ1014" s="279"/>
      <c r="BA1014" s="279"/>
      <c r="BB1014" s="279"/>
      <c r="BC1014" s="279"/>
      <c r="BD1014" s="279"/>
      <c r="BE1014" s="279"/>
      <c r="BF1014" s="279"/>
      <c r="BG1014" s="279"/>
      <c r="BH1014" s="279"/>
      <c r="BI1014" s="279"/>
      <c r="BJ1014" s="279"/>
      <c r="BK1014" s="279"/>
      <c r="BL1014" s="279"/>
      <c r="BM1014" s="279"/>
      <c r="BN1014" s="279"/>
      <c r="BO1014" s="279"/>
      <c r="BP1014" s="279"/>
      <c r="BQ1014" s="279"/>
      <c r="BR1014" s="279"/>
      <c r="BS1014" s="279"/>
      <c r="BT1014" s="279"/>
      <c r="BU1014" s="279"/>
      <c r="BV1014" s="279"/>
      <c r="BW1014" s="279"/>
      <c r="BX1014" s="279"/>
      <c r="BY1014" s="279"/>
      <c r="BZ1014" s="279"/>
      <c r="CA1014" s="279"/>
      <c r="CB1014" s="279"/>
      <c r="CC1014" s="279"/>
      <c r="CD1014" s="279"/>
      <c r="CE1014" s="279"/>
      <c r="CF1014" s="279"/>
      <c r="CG1014" s="279"/>
      <c r="CH1014" s="279"/>
      <c r="CI1014" s="279"/>
      <c r="CJ1014" s="279"/>
      <c r="CK1014" s="279"/>
      <c r="CL1014" s="279"/>
      <c r="CM1014" s="279"/>
      <c r="CN1014" s="279"/>
      <c r="CO1014" s="279"/>
      <c r="CP1014" s="279"/>
      <c r="CQ1014" s="279"/>
      <c r="CR1014" s="279"/>
      <c r="CS1014" s="279"/>
      <c r="CT1014" s="279"/>
      <c r="CU1014" s="279"/>
      <c r="CV1014" s="279"/>
      <c r="CW1014" s="279"/>
      <c r="CX1014" s="279"/>
      <c r="CY1014" s="279"/>
      <c r="CZ1014" s="279"/>
      <c r="DA1014" s="279"/>
      <c r="DB1014" s="279"/>
      <c r="DC1014" s="279"/>
      <c r="DD1014" s="279"/>
      <c r="DE1014" s="279"/>
      <c r="DF1014" s="279"/>
      <c r="DG1014" s="279"/>
      <c r="DH1014" s="279"/>
      <c r="DI1014" s="279"/>
      <c r="DJ1014" s="279"/>
      <c r="DK1014" s="279"/>
      <c r="DL1014" s="279"/>
      <c r="DM1014" s="279"/>
      <c r="DN1014" s="279"/>
      <c r="DO1014" s="279"/>
      <c r="DP1014" s="279"/>
      <c r="DQ1014" s="279"/>
      <c r="DR1014" s="279"/>
      <c r="DS1014" s="279"/>
      <c r="DT1014" s="279"/>
      <c r="DU1014" s="279"/>
    </row>
    <row r="1015" spans="40:125">
      <c r="AN1015" s="203" t="str">
        <f t="shared" si="50"/>
        <v>EMA--</v>
      </c>
      <c r="AO1015" s="279"/>
      <c r="AP1015" s="279"/>
      <c r="AQ1015" s="279"/>
      <c r="AR1015" s="279"/>
      <c r="AS1015" s="279"/>
      <c r="AT1015" s="279"/>
      <c r="AU1015" s="279"/>
      <c r="AV1015" s="279"/>
      <c r="AW1015" s="279"/>
      <c r="AX1015" s="279"/>
      <c r="AY1015" s="279"/>
      <c r="AZ1015" s="279"/>
      <c r="BA1015" s="279"/>
      <c r="BB1015" s="279"/>
      <c r="BC1015" s="279"/>
      <c r="BD1015" s="279"/>
      <c r="BE1015" s="279"/>
      <c r="BF1015" s="279"/>
      <c r="BG1015" s="279"/>
      <c r="BH1015" s="279"/>
      <c r="BI1015" s="279"/>
      <c r="BJ1015" s="279"/>
      <c r="BK1015" s="279"/>
      <c r="BL1015" s="279"/>
      <c r="BM1015" s="279"/>
      <c r="BN1015" s="279"/>
      <c r="BO1015" s="279"/>
      <c r="BP1015" s="279"/>
      <c r="BQ1015" s="279"/>
      <c r="BR1015" s="279"/>
      <c r="BS1015" s="279"/>
      <c r="BT1015" s="279"/>
      <c r="BU1015" s="279"/>
      <c r="BV1015" s="279"/>
      <c r="BW1015" s="279"/>
      <c r="BX1015" s="279"/>
      <c r="BY1015" s="279"/>
      <c r="BZ1015" s="279"/>
      <c r="CA1015" s="279"/>
      <c r="CB1015" s="279"/>
      <c r="CC1015" s="279"/>
      <c r="CD1015" s="279"/>
      <c r="CE1015" s="279"/>
      <c r="CF1015" s="279"/>
      <c r="CG1015" s="279"/>
      <c r="CH1015" s="279"/>
      <c r="CI1015" s="279"/>
      <c r="CJ1015" s="279"/>
      <c r="CK1015" s="279"/>
      <c r="CL1015" s="279"/>
      <c r="CM1015" s="279"/>
      <c r="CN1015" s="279"/>
      <c r="CO1015" s="279"/>
      <c r="CP1015" s="279"/>
      <c r="CQ1015" s="279"/>
      <c r="CR1015" s="279"/>
      <c r="CS1015" s="279"/>
      <c r="CT1015" s="279"/>
      <c r="CU1015" s="279"/>
      <c r="CV1015" s="279"/>
      <c r="CW1015" s="279"/>
      <c r="CX1015" s="279"/>
      <c r="CY1015" s="279"/>
      <c r="CZ1015" s="279"/>
      <c r="DA1015" s="279"/>
      <c r="DB1015" s="279"/>
      <c r="DC1015" s="279"/>
      <c r="DD1015" s="279"/>
      <c r="DE1015" s="279"/>
      <c r="DF1015" s="279"/>
      <c r="DG1015" s="279"/>
      <c r="DH1015" s="279"/>
      <c r="DI1015" s="279"/>
      <c r="DJ1015" s="279"/>
      <c r="DK1015" s="279"/>
      <c r="DL1015" s="279"/>
      <c r="DM1015" s="279"/>
      <c r="DN1015" s="279"/>
      <c r="DO1015" s="279"/>
      <c r="DP1015" s="279"/>
      <c r="DQ1015" s="279"/>
      <c r="DR1015" s="279"/>
      <c r="DS1015" s="279"/>
      <c r="DT1015" s="279"/>
      <c r="DU1015" s="279"/>
    </row>
    <row r="1016" spans="40:125">
      <c r="AN1016" s="203" t="str">
        <f t="shared" si="50"/>
        <v>EMA--</v>
      </c>
      <c r="AO1016" s="279"/>
      <c r="AP1016" s="279"/>
      <c r="AQ1016" s="279"/>
      <c r="AR1016" s="279"/>
      <c r="AS1016" s="279"/>
      <c r="AT1016" s="279"/>
      <c r="AU1016" s="279"/>
      <c r="AV1016" s="279"/>
      <c r="AW1016" s="279"/>
      <c r="AX1016" s="279"/>
      <c r="AY1016" s="279"/>
      <c r="AZ1016" s="279"/>
      <c r="BA1016" s="279"/>
      <c r="BB1016" s="279"/>
      <c r="BC1016" s="279"/>
      <c r="BD1016" s="279"/>
      <c r="BE1016" s="279"/>
      <c r="BF1016" s="279"/>
      <c r="BG1016" s="279"/>
      <c r="BH1016" s="279"/>
      <c r="BI1016" s="279"/>
      <c r="BJ1016" s="279"/>
      <c r="BK1016" s="279"/>
      <c r="BL1016" s="279"/>
      <c r="BM1016" s="279"/>
      <c r="BN1016" s="279"/>
      <c r="BO1016" s="279"/>
      <c r="BP1016" s="279"/>
      <c r="BQ1016" s="279"/>
      <c r="BR1016" s="279"/>
      <c r="BS1016" s="279"/>
      <c r="BT1016" s="279"/>
      <c r="BU1016" s="279"/>
      <c r="BV1016" s="279"/>
      <c r="BW1016" s="279"/>
      <c r="BX1016" s="279"/>
      <c r="BY1016" s="279"/>
      <c r="BZ1016" s="279"/>
      <c r="CA1016" s="279"/>
      <c r="CB1016" s="279"/>
      <c r="CC1016" s="279"/>
      <c r="CD1016" s="279"/>
      <c r="CE1016" s="279"/>
      <c r="CF1016" s="279"/>
      <c r="CG1016" s="279"/>
      <c r="CH1016" s="279"/>
      <c r="CI1016" s="279"/>
      <c r="CJ1016" s="279"/>
      <c r="CK1016" s="279"/>
      <c r="CL1016" s="279"/>
      <c r="CM1016" s="279"/>
      <c r="CN1016" s="279"/>
      <c r="CO1016" s="279"/>
      <c r="CP1016" s="279"/>
      <c r="CQ1016" s="279"/>
      <c r="CR1016" s="279"/>
      <c r="CS1016" s="279"/>
      <c r="CT1016" s="279"/>
      <c r="CU1016" s="279"/>
      <c r="CV1016" s="279"/>
      <c r="CW1016" s="279"/>
      <c r="CX1016" s="279"/>
      <c r="CY1016" s="279"/>
      <c r="CZ1016" s="279"/>
      <c r="DA1016" s="279"/>
      <c r="DB1016" s="279"/>
      <c r="DC1016" s="279"/>
      <c r="DD1016" s="279"/>
      <c r="DE1016" s="279"/>
      <c r="DF1016" s="279"/>
      <c r="DG1016" s="279"/>
      <c r="DH1016" s="279"/>
      <c r="DI1016" s="279"/>
      <c r="DJ1016" s="279"/>
      <c r="DK1016" s="279"/>
      <c r="DL1016" s="279"/>
      <c r="DM1016" s="279"/>
      <c r="DN1016" s="279"/>
      <c r="DO1016" s="279"/>
      <c r="DP1016" s="279"/>
      <c r="DQ1016" s="279"/>
      <c r="DR1016" s="279"/>
      <c r="DS1016" s="279"/>
      <c r="DT1016" s="279"/>
      <c r="DU1016" s="279"/>
    </row>
    <row r="1017" spans="40:125">
      <c r="AN1017" s="203" t="str">
        <f t="shared" ref="AN1017:AN1080" si="51">$F$4&amp;TEXT("-",1)&amp;F1017&amp;TEXT("-",1)&amp;G1017</f>
        <v>EMA--</v>
      </c>
      <c r="AO1017" s="279"/>
      <c r="AP1017" s="279"/>
      <c r="AQ1017" s="279"/>
      <c r="AR1017" s="279"/>
      <c r="AS1017" s="279"/>
      <c r="AT1017" s="279"/>
      <c r="AU1017" s="279"/>
      <c r="AV1017" s="279"/>
      <c r="AW1017" s="279"/>
      <c r="AX1017" s="279"/>
      <c r="AY1017" s="279"/>
      <c r="AZ1017" s="279"/>
      <c r="BA1017" s="279"/>
      <c r="BB1017" s="279"/>
      <c r="BC1017" s="279"/>
      <c r="BD1017" s="279"/>
      <c r="BE1017" s="279"/>
      <c r="BF1017" s="279"/>
      <c r="BG1017" s="279"/>
      <c r="BH1017" s="279"/>
      <c r="BI1017" s="279"/>
      <c r="BJ1017" s="279"/>
      <c r="BK1017" s="279"/>
      <c r="BL1017" s="279"/>
      <c r="BM1017" s="279"/>
      <c r="BN1017" s="279"/>
      <c r="BO1017" s="279"/>
      <c r="BP1017" s="279"/>
      <c r="BQ1017" s="279"/>
      <c r="BR1017" s="279"/>
      <c r="BS1017" s="279"/>
      <c r="BT1017" s="279"/>
      <c r="BU1017" s="279"/>
      <c r="BV1017" s="279"/>
      <c r="BW1017" s="279"/>
      <c r="BX1017" s="279"/>
      <c r="BY1017" s="279"/>
      <c r="BZ1017" s="279"/>
      <c r="CA1017" s="279"/>
      <c r="CB1017" s="279"/>
      <c r="CC1017" s="279"/>
      <c r="CD1017" s="279"/>
      <c r="CE1017" s="279"/>
      <c r="CF1017" s="279"/>
      <c r="CG1017" s="279"/>
      <c r="CH1017" s="279"/>
      <c r="CI1017" s="279"/>
      <c r="CJ1017" s="279"/>
      <c r="CK1017" s="279"/>
      <c r="CL1017" s="279"/>
      <c r="CM1017" s="279"/>
      <c r="CN1017" s="279"/>
      <c r="CO1017" s="279"/>
      <c r="CP1017" s="279"/>
      <c r="CQ1017" s="279"/>
      <c r="CR1017" s="279"/>
      <c r="CS1017" s="279"/>
      <c r="CT1017" s="279"/>
      <c r="CU1017" s="279"/>
      <c r="CV1017" s="279"/>
      <c r="CW1017" s="279"/>
      <c r="CX1017" s="279"/>
      <c r="CY1017" s="279"/>
      <c r="CZ1017" s="279"/>
      <c r="DA1017" s="279"/>
      <c r="DB1017" s="279"/>
      <c r="DC1017" s="279"/>
      <c r="DD1017" s="279"/>
      <c r="DE1017" s="279"/>
      <c r="DF1017" s="279"/>
      <c r="DG1017" s="279"/>
      <c r="DH1017" s="279"/>
      <c r="DI1017" s="279"/>
      <c r="DJ1017" s="279"/>
      <c r="DK1017" s="279"/>
      <c r="DL1017" s="279"/>
      <c r="DM1017" s="279"/>
      <c r="DN1017" s="279"/>
      <c r="DO1017" s="279"/>
      <c r="DP1017" s="279"/>
      <c r="DQ1017" s="279"/>
      <c r="DR1017" s="279"/>
      <c r="DS1017" s="279"/>
      <c r="DT1017" s="279"/>
      <c r="DU1017" s="279"/>
    </row>
    <row r="1018" spans="40:125">
      <c r="AN1018" s="203" t="str">
        <f t="shared" si="51"/>
        <v>EMA--</v>
      </c>
      <c r="AO1018" s="279"/>
      <c r="AP1018" s="279"/>
      <c r="AQ1018" s="279"/>
      <c r="AR1018" s="279"/>
      <c r="AS1018" s="279"/>
      <c r="AT1018" s="279"/>
      <c r="AU1018" s="279"/>
      <c r="AV1018" s="279"/>
      <c r="AW1018" s="279"/>
      <c r="AX1018" s="279"/>
      <c r="AY1018" s="279"/>
      <c r="AZ1018" s="279"/>
      <c r="BA1018" s="279"/>
      <c r="BB1018" s="279"/>
      <c r="BC1018" s="279"/>
      <c r="BD1018" s="279"/>
      <c r="BE1018" s="279"/>
      <c r="BF1018" s="279"/>
      <c r="BG1018" s="279"/>
      <c r="BH1018" s="279"/>
      <c r="BI1018" s="279"/>
      <c r="BJ1018" s="279"/>
      <c r="BK1018" s="279"/>
      <c r="BL1018" s="279"/>
      <c r="BM1018" s="279"/>
      <c r="BN1018" s="279"/>
      <c r="BO1018" s="279"/>
      <c r="BP1018" s="279"/>
      <c r="BQ1018" s="279"/>
      <c r="BR1018" s="279"/>
      <c r="BS1018" s="279"/>
      <c r="BT1018" s="279"/>
      <c r="BU1018" s="279"/>
      <c r="BV1018" s="279"/>
      <c r="BW1018" s="279"/>
      <c r="BX1018" s="279"/>
      <c r="BY1018" s="279"/>
      <c r="BZ1018" s="279"/>
      <c r="CA1018" s="279"/>
      <c r="CB1018" s="279"/>
      <c r="CC1018" s="279"/>
      <c r="CD1018" s="279"/>
      <c r="CE1018" s="279"/>
      <c r="CF1018" s="279"/>
      <c r="CG1018" s="279"/>
      <c r="CH1018" s="279"/>
      <c r="CI1018" s="279"/>
      <c r="CJ1018" s="279"/>
      <c r="CK1018" s="279"/>
      <c r="CL1018" s="279"/>
      <c r="CM1018" s="279"/>
      <c r="CN1018" s="279"/>
      <c r="CO1018" s="279"/>
      <c r="CP1018" s="279"/>
      <c r="CQ1018" s="279"/>
      <c r="CR1018" s="279"/>
      <c r="CS1018" s="279"/>
      <c r="CT1018" s="279"/>
      <c r="CU1018" s="279"/>
      <c r="CV1018" s="279"/>
      <c r="CW1018" s="279"/>
      <c r="CX1018" s="279"/>
      <c r="CY1018" s="279"/>
      <c r="CZ1018" s="279"/>
      <c r="DA1018" s="279"/>
      <c r="DB1018" s="279"/>
      <c r="DC1018" s="279"/>
      <c r="DD1018" s="279"/>
      <c r="DE1018" s="279"/>
      <c r="DF1018" s="279"/>
      <c r="DG1018" s="279"/>
      <c r="DH1018" s="279"/>
      <c r="DI1018" s="279"/>
      <c r="DJ1018" s="279"/>
      <c r="DK1018" s="279"/>
      <c r="DL1018" s="279"/>
      <c r="DM1018" s="279"/>
      <c r="DN1018" s="279"/>
      <c r="DO1018" s="279"/>
      <c r="DP1018" s="279"/>
      <c r="DQ1018" s="279"/>
      <c r="DR1018" s="279"/>
      <c r="DS1018" s="279"/>
      <c r="DT1018" s="279"/>
      <c r="DU1018" s="279"/>
    </row>
    <row r="1019" spans="40:125">
      <c r="AN1019" s="203" t="str">
        <f t="shared" si="51"/>
        <v>EMA--</v>
      </c>
      <c r="AO1019" s="279"/>
      <c r="AP1019" s="279"/>
      <c r="AQ1019" s="279"/>
      <c r="AR1019" s="279"/>
      <c r="AS1019" s="279"/>
      <c r="AT1019" s="279"/>
      <c r="AU1019" s="279"/>
      <c r="AV1019" s="279"/>
      <c r="AW1019" s="279"/>
      <c r="AX1019" s="279"/>
      <c r="AY1019" s="279"/>
      <c r="AZ1019" s="279"/>
      <c r="BA1019" s="279"/>
      <c r="BB1019" s="279"/>
      <c r="BC1019" s="279"/>
      <c r="BD1019" s="279"/>
      <c r="BE1019" s="279"/>
      <c r="BF1019" s="279"/>
      <c r="BG1019" s="279"/>
      <c r="BH1019" s="279"/>
      <c r="BI1019" s="279"/>
      <c r="BJ1019" s="279"/>
      <c r="BK1019" s="279"/>
      <c r="BL1019" s="279"/>
      <c r="BM1019" s="279"/>
      <c r="BN1019" s="279"/>
      <c r="BO1019" s="279"/>
      <c r="BP1019" s="279"/>
      <c r="BQ1019" s="279"/>
      <c r="BR1019" s="279"/>
      <c r="BS1019" s="279"/>
      <c r="BT1019" s="279"/>
      <c r="BU1019" s="279"/>
      <c r="BV1019" s="279"/>
      <c r="BW1019" s="279"/>
      <c r="BX1019" s="279"/>
      <c r="BY1019" s="279"/>
      <c r="BZ1019" s="279"/>
      <c r="CA1019" s="279"/>
      <c r="CB1019" s="279"/>
      <c r="CC1019" s="279"/>
      <c r="CD1019" s="279"/>
      <c r="CE1019" s="279"/>
      <c r="CF1019" s="279"/>
      <c r="CG1019" s="279"/>
      <c r="CH1019" s="279"/>
      <c r="CI1019" s="279"/>
      <c r="CJ1019" s="279"/>
      <c r="CK1019" s="279"/>
      <c r="CL1019" s="279"/>
      <c r="CM1019" s="279"/>
      <c r="CN1019" s="279"/>
      <c r="CO1019" s="279"/>
      <c r="CP1019" s="279"/>
      <c r="CQ1019" s="279"/>
      <c r="CR1019" s="279"/>
      <c r="CS1019" s="279"/>
      <c r="CT1019" s="279"/>
      <c r="CU1019" s="279"/>
      <c r="CV1019" s="279"/>
      <c r="CW1019" s="279"/>
      <c r="CX1019" s="279"/>
      <c r="CY1019" s="279"/>
      <c r="CZ1019" s="279"/>
      <c r="DA1019" s="279"/>
      <c r="DB1019" s="279"/>
      <c r="DC1019" s="279"/>
      <c r="DD1019" s="279"/>
      <c r="DE1019" s="279"/>
      <c r="DF1019" s="279"/>
      <c r="DG1019" s="279"/>
      <c r="DH1019" s="279"/>
      <c r="DI1019" s="279"/>
      <c r="DJ1019" s="279"/>
      <c r="DK1019" s="279"/>
      <c r="DL1019" s="279"/>
      <c r="DM1019" s="279"/>
      <c r="DN1019" s="279"/>
      <c r="DO1019" s="279"/>
      <c r="DP1019" s="279"/>
      <c r="DQ1019" s="279"/>
      <c r="DR1019" s="279"/>
      <c r="DS1019" s="279"/>
      <c r="DT1019" s="279"/>
      <c r="DU1019" s="279"/>
    </row>
    <row r="1020" spans="40:125">
      <c r="AN1020" s="203" t="str">
        <f t="shared" si="51"/>
        <v>EMA--</v>
      </c>
      <c r="AO1020" s="279"/>
      <c r="AP1020" s="279"/>
      <c r="AQ1020" s="279"/>
      <c r="AR1020" s="279"/>
      <c r="AS1020" s="279"/>
      <c r="AT1020" s="279"/>
      <c r="AU1020" s="279"/>
      <c r="AV1020" s="279"/>
      <c r="AW1020" s="279"/>
      <c r="AX1020" s="279"/>
      <c r="AY1020" s="279"/>
      <c r="AZ1020" s="279"/>
      <c r="BA1020" s="279"/>
      <c r="BB1020" s="279"/>
      <c r="BC1020" s="279"/>
      <c r="BD1020" s="279"/>
      <c r="BE1020" s="279"/>
      <c r="BF1020" s="279"/>
      <c r="BG1020" s="279"/>
      <c r="BH1020" s="279"/>
      <c r="BI1020" s="279"/>
      <c r="BJ1020" s="279"/>
      <c r="BK1020" s="279"/>
      <c r="BL1020" s="279"/>
      <c r="BM1020" s="279"/>
      <c r="BN1020" s="279"/>
      <c r="BO1020" s="279"/>
      <c r="BP1020" s="279"/>
      <c r="BQ1020" s="279"/>
      <c r="BR1020" s="279"/>
      <c r="BS1020" s="279"/>
      <c r="BT1020" s="279"/>
      <c r="BU1020" s="279"/>
      <c r="BV1020" s="279"/>
      <c r="BW1020" s="279"/>
      <c r="BX1020" s="279"/>
      <c r="BY1020" s="279"/>
      <c r="BZ1020" s="279"/>
      <c r="CA1020" s="279"/>
      <c r="CB1020" s="279"/>
      <c r="CC1020" s="279"/>
      <c r="CD1020" s="279"/>
      <c r="CE1020" s="279"/>
      <c r="CF1020" s="279"/>
      <c r="CG1020" s="279"/>
      <c r="CH1020" s="279"/>
      <c r="CI1020" s="279"/>
      <c r="CJ1020" s="279"/>
      <c r="CK1020" s="279"/>
      <c r="CL1020" s="279"/>
      <c r="CM1020" s="279"/>
      <c r="CN1020" s="279"/>
      <c r="CO1020" s="279"/>
      <c r="CP1020" s="279"/>
      <c r="CQ1020" s="279"/>
      <c r="CR1020" s="279"/>
      <c r="CS1020" s="279"/>
      <c r="CT1020" s="279"/>
      <c r="CU1020" s="279"/>
      <c r="CV1020" s="279"/>
      <c r="CW1020" s="279"/>
      <c r="CX1020" s="279"/>
      <c r="CY1020" s="279"/>
      <c r="CZ1020" s="279"/>
      <c r="DA1020" s="279"/>
      <c r="DB1020" s="279"/>
      <c r="DC1020" s="279"/>
      <c r="DD1020" s="279"/>
      <c r="DE1020" s="279"/>
      <c r="DF1020" s="279"/>
      <c r="DG1020" s="279"/>
      <c r="DH1020" s="279"/>
      <c r="DI1020" s="279"/>
      <c r="DJ1020" s="279"/>
      <c r="DK1020" s="279"/>
      <c r="DL1020" s="279"/>
      <c r="DM1020" s="279"/>
      <c r="DN1020" s="279"/>
      <c r="DO1020" s="279"/>
      <c r="DP1020" s="279"/>
      <c r="DQ1020" s="279"/>
      <c r="DR1020" s="279"/>
      <c r="DS1020" s="279"/>
      <c r="DT1020" s="279"/>
      <c r="DU1020" s="279"/>
    </row>
    <row r="1021" spans="40:125">
      <c r="AN1021" s="203" t="str">
        <f t="shared" si="51"/>
        <v>EMA--</v>
      </c>
      <c r="AO1021" s="279"/>
      <c r="AP1021" s="279"/>
      <c r="AQ1021" s="279"/>
      <c r="AR1021" s="279"/>
      <c r="AS1021" s="279"/>
      <c r="AT1021" s="279"/>
      <c r="AU1021" s="279"/>
      <c r="AV1021" s="279"/>
      <c r="AW1021" s="279"/>
      <c r="AX1021" s="279"/>
      <c r="AY1021" s="279"/>
      <c r="AZ1021" s="279"/>
      <c r="BA1021" s="279"/>
      <c r="BB1021" s="279"/>
      <c r="BC1021" s="279"/>
      <c r="BD1021" s="279"/>
      <c r="BE1021" s="279"/>
      <c r="BF1021" s="279"/>
      <c r="BG1021" s="279"/>
      <c r="BH1021" s="279"/>
      <c r="BI1021" s="279"/>
      <c r="BJ1021" s="279"/>
      <c r="BK1021" s="279"/>
      <c r="BL1021" s="279"/>
      <c r="BM1021" s="279"/>
      <c r="BN1021" s="279"/>
      <c r="BO1021" s="279"/>
      <c r="BP1021" s="279"/>
      <c r="BQ1021" s="279"/>
      <c r="BR1021" s="279"/>
      <c r="BS1021" s="279"/>
      <c r="BT1021" s="279"/>
      <c r="BU1021" s="279"/>
      <c r="BV1021" s="279"/>
      <c r="BW1021" s="279"/>
      <c r="BX1021" s="279"/>
      <c r="BY1021" s="279"/>
      <c r="BZ1021" s="279"/>
      <c r="CA1021" s="279"/>
      <c r="CB1021" s="279"/>
      <c r="CC1021" s="279"/>
      <c r="CD1021" s="279"/>
      <c r="CE1021" s="279"/>
      <c r="CF1021" s="279"/>
      <c r="CG1021" s="279"/>
      <c r="CH1021" s="279"/>
      <c r="CI1021" s="279"/>
      <c r="CJ1021" s="279"/>
      <c r="CK1021" s="279"/>
      <c r="CL1021" s="279"/>
      <c r="CM1021" s="279"/>
      <c r="CN1021" s="279"/>
      <c r="CO1021" s="279"/>
      <c r="CP1021" s="279"/>
      <c r="CQ1021" s="279"/>
      <c r="CR1021" s="279"/>
      <c r="CS1021" s="279"/>
      <c r="CT1021" s="279"/>
      <c r="CU1021" s="279"/>
      <c r="CV1021" s="279"/>
      <c r="CW1021" s="279"/>
      <c r="CX1021" s="279"/>
      <c r="CY1021" s="279"/>
      <c r="CZ1021" s="279"/>
      <c r="DA1021" s="279"/>
      <c r="DB1021" s="279"/>
      <c r="DC1021" s="279"/>
      <c r="DD1021" s="279"/>
      <c r="DE1021" s="279"/>
      <c r="DF1021" s="279"/>
      <c r="DG1021" s="279"/>
      <c r="DH1021" s="279"/>
      <c r="DI1021" s="279"/>
      <c r="DJ1021" s="279"/>
      <c r="DK1021" s="279"/>
      <c r="DL1021" s="279"/>
      <c r="DM1021" s="279"/>
      <c r="DN1021" s="279"/>
      <c r="DO1021" s="279"/>
      <c r="DP1021" s="279"/>
      <c r="DQ1021" s="279"/>
      <c r="DR1021" s="279"/>
      <c r="DS1021" s="279"/>
      <c r="DT1021" s="279"/>
      <c r="DU1021" s="279"/>
    </row>
    <row r="1022" spans="40:125">
      <c r="AN1022" s="203" t="str">
        <f t="shared" si="51"/>
        <v>EMA--</v>
      </c>
      <c r="AO1022" s="279"/>
      <c r="AP1022" s="279"/>
      <c r="AQ1022" s="279"/>
      <c r="AR1022" s="279"/>
      <c r="AS1022" s="279"/>
      <c r="AT1022" s="279"/>
      <c r="AU1022" s="279"/>
      <c r="AV1022" s="279"/>
      <c r="AW1022" s="279"/>
      <c r="AX1022" s="279"/>
      <c r="AY1022" s="279"/>
      <c r="AZ1022" s="279"/>
      <c r="BA1022" s="279"/>
      <c r="BB1022" s="279"/>
      <c r="BC1022" s="279"/>
      <c r="BD1022" s="279"/>
      <c r="BE1022" s="279"/>
      <c r="BF1022" s="279"/>
      <c r="BG1022" s="279"/>
      <c r="BH1022" s="279"/>
      <c r="BI1022" s="279"/>
      <c r="BJ1022" s="279"/>
      <c r="BK1022" s="279"/>
      <c r="BL1022" s="279"/>
      <c r="BM1022" s="279"/>
      <c r="BN1022" s="279"/>
      <c r="BO1022" s="279"/>
      <c r="BP1022" s="279"/>
      <c r="BQ1022" s="279"/>
      <c r="BR1022" s="279"/>
      <c r="BS1022" s="279"/>
      <c r="BT1022" s="279"/>
      <c r="BU1022" s="279"/>
      <c r="BV1022" s="279"/>
      <c r="BW1022" s="279"/>
      <c r="BX1022" s="279"/>
      <c r="BY1022" s="279"/>
      <c r="BZ1022" s="279"/>
      <c r="CA1022" s="279"/>
      <c r="CB1022" s="279"/>
      <c r="CC1022" s="279"/>
      <c r="CD1022" s="279"/>
      <c r="CE1022" s="279"/>
      <c r="CF1022" s="279"/>
      <c r="CG1022" s="279"/>
      <c r="CH1022" s="279"/>
      <c r="CI1022" s="279"/>
      <c r="CJ1022" s="279"/>
      <c r="CK1022" s="279"/>
      <c r="CL1022" s="279"/>
      <c r="CM1022" s="279"/>
      <c r="CN1022" s="279"/>
      <c r="CO1022" s="279"/>
      <c r="CP1022" s="279"/>
      <c r="CQ1022" s="279"/>
      <c r="CR1022" s="279"/>
      <c r="CS1022" s="279"/>
      <c r="CT1022" s="279"/>
      <c r="CU1022" s="279"/>
      <c r="CV1022" s="279"/>
      <c r="CW1022" s="279"/>
      <c r="CX1022" s="279"/>
      <c r="CY1022" s="279"/>
      <c r="CZ1022" s="279"/>
      <c r="DA1022" s="279"/>
      <c r="DB1022" s="279"/>
      <c r="DC1022" s="279"/>
      <c r="DD1022" s="279"/>
      <c r="DE1022" s="279"/>
      <c r="DF1022" s="279"/>
      <c r="DG1022" s="279"/>
      <c r="DH1022" s="279"/>
      <c r="DI1022" s="279"/>
      <c r="DJ1022" s="279"/>
      <c r="DK1022" s="279"/>
      <c r="DL1022" s="279"/>
      <c r="DM1022" s="279"/>
      <c r="DN1022" s="279"/>
      <c r="DO1022" s="279"/>
      <c r="DP1022" s="279"/>
      <c r="DQ1022" s="279"/>
      <c r="DR1022" s="279"/>
      <c r="DS1022" s="279"/>
      <c r="DT1022" s="279"/>
      <c r="DU1022" s="279"/>
    </row>
    <row r="1023" spans="40:125">
      <c r="AN1023" s="203" t="str">
        <f t="shared" si="51"/>
        <v>EMA--</v>
      </c>
      <c r="AO1023" s="279"/>
      <c r="AP1023" s="279"/>
      <c r="AQ1023" s="279"/>
      <c r="AR1023" s="279"/>
      <c r="AS1023" s="279"/>
      <c r="AT1023" s="279"/>
      <c r="AU1023" s="279"/>
      <c r="AV1023" s="279"/>
      <c r="AW1023" s="279"/>
      <c r="AX1023" s="279"/>
      <c r="AY1023" s="279"/>
      <c r="AZ1023" s="279"/>
      <c r="BA1023" s="279"/>
      <c r="BB1023" s="279"/>
      <c r="BC1023" s="279"/>
      <c r="BD1023" s="279"/>
      <c r="BE1023" s="279"/>
      <c r="BF1023" s="279"/>
      <c r="BG1023" s="279"/>
      <c r="BH1023" s="279"/>
      <c r="BI1023" s="279"/>
      <c r="BJ1023" s="279"/>
      <c r="BK1023" s="279"/>
      <c r="BL1023" s="279"/>
      <c r="BM1023" s="279"/>
      <c r="BN1023" s="279"/>
      <c r="BO1023" s="279"/>
      <c r="BP1023" s="279"/>
      <c r="BQ1023" s="279"/>
      <c r="BR1023" s="279"/>
      <c r="BS1023" s="279"/>
      <c r="BT1023" s="279"/>
      <c r="BU1023" s="279"/>
      <c r="BV1023" s="279"/>
      <c r="BW1023" s="279"/>
      <c r="BX1023" s="279"/>
      <c r="BY1023" s="279"/>
      <c r="BZ1023" s="279"/>
      <c r="CA1023" s="279"/>
      <c r="CB1023" s="279"/>
      <c r="CC1023" s="279"/>
      <c r="CD1023" s="279"/>
      <c r="CE1023" s="279"/>
      <c r="CF1023" s="279"/>
      <c r="CG1023" s="279"/>
      <c r="CH1023" s="279"/>
      <c r="CI1023" s="279"/>
      <c r="CJ1023" s="279"/>
      <c r="CK1023" s="279"/>
      <c r="CL1023" s="279"/>
      <c r="CM1023" s="279"/>
      <c r="CN1023" s="279"/>
      <c r="CO1023" s="279"/>
      <c r="CP1023" s="279"/>
      <c r="CQ1023" s="279"/>
      <c r="CR1023" s="279"/>
      <c r="CS1023" s="279"/>
      <c r="CT1023" s="279"/>
      <c r="CU1023" s="279"/>
      <c r="CV1023" s="279"/>
      <c r="CW1023" s="279"/>
      <c r="CX1023" s="279"/>
      <c r="CY1023" s="279"/>
      <c r="CZ1023" s="279"/>
      <c r="DA1023" s="279"/>
      <c r="DB1023" s="279"/>
      <c r="DC1023" s="279"/>
      <c r="DD1023" s="279"/>
      <c r="DE1023" s="279"/>
      <c r="DF1023" s="279"/>
      <c r="DG1023" s="279"/>
      <c r="DH1023" s="279"/>
      <c r="DI1023" s="279"/>
      <c r="DJ1023" s="279"/>
      <c r="DK1023" s="279"/>
      <c r="DL1023" s="279"/>
      <c r="DM1023" s="279"/>
      <c r="DN1023" s="279"/>
      <c r="DO1023" s="279"/>
      <c r="DP1023" s="279"/>
      <c r="DQ1023" s="279"/>
      <c r="DR1023" s="279"/>
      <c r="DS1023" s="279"/>
      <c r="DT1023" s="279"/>
      <c r="DU1023" s="279"/>
    </row>
    <row r="1024" spans="40:125">
      <c r="AN1024" s="203" t="str">
        <f t="shared" si="51"/>
        <v>EMA--</v>
      </c>
      <c r="AO1024" s="279"/>
      <c r="AP1024" s="279"/>
      <c r="AQ1024" s="279"/>
      <c r="AR1024" s="279"/>
      <c r="AS1024" s="279"/>
      <c r="AT1024" s="279"/>
      <c r="AU1024" s="279"/>
      <c r="AV1024" s="279"/>
      <c r="AW1024" s="279"/>
      <c r="AX1024" s="279"/>
      <c r="AY1024" s="279"/>
      <c r="AZ1024" s="279"/>
      <c r="BA1024" s="279"/>
      <c r="BB1024" s="279"/>
      <c r="BC1024" s="279"/>
      <c r="BD1024" s="279"/>
      <c r="BE1024" s="279"/>
      <c r="BF1024" s="279"/>
      <c r="BG1024" s="279"/>
      <c r="BH1024" s="279"/>
      <c r="BI1024" s="279"/>
      <c r="BJ1024" s="279"/>
      <c r="BK1024" s="279"/>
      <c r="BL1024" s="279"/>
      <c r="BM1024" s="279"/>
      <c r="BN1024" s="279"/>
      <c r="BO1024" s="279"/>
      <c r="BP1024" s="279"/>
      <c r="BQ1024" s="279"/>
      <c r="BR1024" s="279"/>
      <c r="BS1024" s="279"/>
      <c r="BT1024" s="279"/>
      <c r="BU1024" s="279"/>
      <c r="BV1024" s="279"/>
      <c r="BW1024" s="279"/>
      <c r="BX1024" s="279"/>
      <c r="BY1024" s="279"/>
      <c r="BZ1024" s="279"/>
      <c r="CA1024" s="279"/>
      <c r="CB1024" s="279"/>
      <c r="CC1024" s="279"/>
      <c r="CD1024" s="279"/>
      <c r="CE1024" s="279"/>
      <c r="CF1024" s="279"/>
      <c r="CG1024" s="279"/>
      <c r="CH1024" s="279"/>
      <c r="CI1024" s="279"/>
      <c r="CJ1024" s="279"/>
      <c r="CK1024" s="279"/>
      <c r="CL1024" s="279"/>
      <c r="CM1024" s="279"/>
      <c r="CN1024" s="279"/>
      <c r="CO1024" s="279"/>
      <c r="CP1024" s="279"/>
      <c r="CQ1024" s="279"/>
      <c r="CR1024" s="279"/>
      <c r="CS1024" s="279"/>
      <c r="CT1024" s="279"/>
      <c r="CU1024" s="279"/>
      <c r="CV1024" s="279"/>
      <c r="CW1024" s="279"/>
      <c r="CX1024" s="279"/>
      <c r="CY1024" s="279"/>
      <c r="CZ1024" s="279"/>
      <c r="DA1024" s="279"/>
      <c r="DB1024" s="279"/>
      <c r="DC1024" s="279"/>
      <c r="DD1024" s="279"/>
      <c r="DE1024" s="279"/>
      <c r="DF1024" s="279"/>
      <c r="DG1024" s="279"/>
      <c r="DH1024" s="279"/>
      <c r="DI1024" s="279"/>
      <c r="DJ1024" s="279"/>
      <c r="DK1024" s="279"/>
      <c r="DL1024" s="279"/>
      <c r="DM1024" s="279"/>
      <c r="DN1024" s="279"/>
      <c r="DO1024" s="279"/>
      <c r="DP1024" s="279"/>
      <c r="DQ1024" s="279"/>
      <c r="DR1024" s="279"/>
      <c r="DS1024" s="279"/>
      <c r="DT1024" s="279"/>
      <c r="DU1024" s="279"/>
    </row>
    <row r="1025" spans="40:125">
      <c r="AN1025" s="203" t="str">
        <f t="shared" si="51"/>
        <v>EMA--</v>
      </c>
      <c r="AO1025" s="279"/>
      <c r="AP1025" s="279"/>
      <c r="AQ1025" s="279"/>
      <c r="AR1025" s="279"/>
      <c r="AS1025" s="279"/>
      <c r="AT1025" s="279"/>
      <c r="AU1025" s="279"/>
      <c r="AV1025" s="279"/>
      <c r="AW1025" s="279"/>
      <c r="AX1025" s="279"/>
      <c r="AY1025" s="279"/>
      <c r="AZ1025" s="279"/>
      <c r="BA1025" s="279"/>
      <c r="BB1025" s="279"/>
      <c r="BC1025" s="279"/>
      <c r="BD1025" s="279"/>
      <c r="BE1025" s="279"/>
      <c r="BF1025" s="279"/>
      <c r="BG1025" s="279"/>
      <c r="BH1025" s="279"/>
      <c r="BI1025" s="279"/>
      <c r="BJ1025" s="279"/>
      <c r="BK1025" s="279"/>
      <c r="BL1025" s="279"/>
      <c r="BM1025" s="279"/>
      <c r="BN1025" s="279"/>
      <c r="BO1025" s="279"/>
      <c r="BP1025" s="279"/>
      <c r="BQ1025" s="279"/>
      <c r="BR1025" s="279"/>
      <c r="BS1025" s="279"/>
      <c r="BT1025" s="279"/>
      <c r="BU1025" s="279"/>
      <c r="BV1025" s="279"/>
      <c r="BW1025" s="279"/>
      <c r="BX1025" s="279"/>
      <c r="BY1025" s="279"/>
      <c r="BZ1025" s="279"/>
      <c r="CA1025" s="279"/>
      <c r="CB1025" s="279"/>
      <c r="CC1025" s="279"/>
      <c r="CD1025" s="279"/>
      <c r="CE1025" s="279"/>
      <c r="CF1025" s="279"/>
      <c r="CG1025" s="279"/>
      <c r="CH1025" s="279"/>
      <c r="CI1025" s="279"/>
      <c r="CJ1025" s="279"/>
      <c r="CK1025" s="279"/>
      <c r="CL1025" s="279"/>
      <c r="CM1025" s="279"/>
      <c r="CN1025" s="279"/>
      <c r="CO1025" s="279"/>
      <c r="CP1025" s="279"/>
      <c r="CQ1025" s="279"/>
      <c r="CR1025" s="279"/>
      <c r="CS1025" s="279"/>
      <c r="CT1025" s="279"/>
      <c r="CU1025" s="279"/>
      <c r="CV1025" s="279"/>
      <c r="CW1025" s="279"/>
      <c r="CX1025" s="279"/>
      <c r="CY1025" s="279"/>
      <c r="CZ1025" s="279"/>
      <c r="DA1025" s="279"/>
      <c r="DB1025" s="279"/>
      <c r="DC1025" s="279"/>
      <c r="DD1025" s="279"/>
      <c r="DE1025" s="279"/>
      <c r="DF1025" s="279"/>
      <c r="DG1025" s="279"/>
      <c r="DH1025" s="279"/>
      <c r="DI1025" s="279"/>
      <c r="DJ1025" s="279"/>
      <c r="DK1025" s="279"/>
      <c r="DL1025" s="279"/>
      <c r="DM1025" s="279"/>
      <c r="DN1025" s="279"/>
      <c r="DO1025" s="279"/>
      <c r="DP1025" s="279"/>
      <c r="DQ1025" s="279"/>
      <c r="DR1025" s="279"/>
      <c r="DS1025" s="279"/>
      <c r="DT1025" s="279"/>
      <c r="DU1025" s="279"/>
    </row>
    <row r="1026" spans="40:125">
      <c r="AN1026" s="203" t="str">
        <f t="shared" si="51"/>
        <v>EMA--</v>
      </c>
      <c r="AO1026" s="279"/>
      <c r="AP1026" s="279"/>
      <c r="AQ1026" s="279"/>
      <c r="AR1026" s="279"/>
      <c r="AS1026" s="279"/>
      <c r="AT1026" s="279"/>
      <c r="AU1026" s="279"/>
      <c r="AV1026" s="279"/>
      <c r="AW1026" s="279"/>
      <c r="AX1026" s="279"/>
      <c r="AY1026" s="279"/>
      <c r="AZ1026" s="279"/>
      <c r="BA1026" s="279"/>
      <c r="BB1026" s="279"/>
      <c r="BC1026" s="279"/>
      <c r="BD1026" s="279"/>
      <c r="BE1026" s="279"/>
      <c r="BF1026" s="279"/>
      <c r="BG1026" s="279"/>
      <c r="BH1026" s="279"/>
      <c r="BI1026" s="279"/>
      <c r="BJ1026" s="279"/>
      <c r="BK1026" s="279"/>
      <c r="BL1026" s="279"/>
      <c r="BM1026" s="279"/>
      <c r="BN1026" s="279"/>
      <c r="BO1026" s="279"/>
      <c r="BP1026" s="279"/>
      <c r="BQ1026" s="279"/>
      <c r="BR1026" s="279"/>
      <c r="BS1026" s="279"/>
      <c r="BT1026" s="279"/>
      <c r="BU1026" s="279"/>
      <c r="BV1026" s="279"/>
      <c r="BW1026" s="279"/>
      <c r="BX1026" s="279"/>
      <c r="BY1026" s="279"/>
      <c r="BZ1026" s="279"/>
      <c r="CA1026" s="279"/>
      <c r="CB1026" s="279"/>
      <c r="CC1026" s="279"/>
      <c r="CD1026" s="279"/>
      <c r="CE1026" s="279"/>
      <c r="CF1026" s="279"/>
      <c r="CG1026" s="279"/>
      <c r="CH1026" s="279"/>
      <c r="CI1026" s="279"/>
      <c r="CJ1026" s="279"/>
      <c r="CK1026" s="279"/>
      <c r="CL1026" s="279"/>
      <c r="CM1026" s="279"/>
      <c r="CN1026" s="279"/>
      <c r="CO1026" s="279"/>
      <c r="CP1026" s="279"/>
      <c r="CQ1026" s="279"/>
      <c r="CR1026" s="279"/>
      <c r="CS1026" s="279"/>
      <c r="CT1026" s="279"/>
      <c r="CU1026" s="279"/>
      <c r="CV1026" s="279"/>
      <c r="CW1026" s="279"/>
      <c r="CX1026" s="279"/>
      <c r="CY1026" s="279"/>
      <c r="CZ1026" s="279"/>
      <c r="DA1026" s="279"/>
      <c r="DB1026" s="279"/>
      <c r="DC1026" s="279"/>
      <c r="DD1026" s="279"/>
      <c r="DE1026" s="279"/>
      <c r="DF1026" s="279"/>
      <c r="DG1026" s="279"/>
      <c r="DH1026" s="279"/>
      <c r="DI1026" s="279"/>
      <c r="DJ1026" s="279"/>
      <c r="DK1026" s="279"/>
      <c r="DL1026" s="279"/>
      <c r="DM1026" s="279"/>
      <c r="DN1026" s="279"/>
      <c r="DO1026" s="279"/>
      <c r="DP1026" s="279"/>
      <c r="DQ1026" s="279"/>
      <c r="DR1026" s="279"/>
      <c r="DS1026" s="279"/>
      <c r="DT1026" s="279"/>
      <c r="DU1026" s="279"/>
    </row>
    <row r="1027" spans="40:125">
      <c r="AN1027" s="203" t="str">
        <f t="shared" si="51"/>
        <v>EMA--</v>
      </c>
      <c r="AO1027" s="279"/>
      <c r="AP1027" s="279"/>
      <c r="AQ1027" s="279"/>
      <c r="AR1027" s="279"/>
      <c r="AS1027" s="279"/>
      <c r="AT1027" s="279"/>
      <c r="AU1027" s="279"/>
      <c r="AV1027" s="279"/>
      <c r="AW1027" s="279"/>
      <c r="AX1027" s="279"/>
      <c r="AY1027" s="279"/>
      <c r="AZ1027" s="279"/>
      <c r="BA1027" s="279"/>
      <c r="BB1027" s="279"/>
      <c r="BC1027" s="279"/>
      <c r="BD1027" s="279"/>
      <c r="BE1027" s="279"/>
      <c r="BF1027" s="279"/>
      <c r="BG1027" s="279"/>
      <c r="BH1027" s="279"/>
      <c r="BI1027" s="279"/>
      <c r="BJ1027" s="279"/>
      <c r="BK1027" s="279"/>
      <c r="BL1027" s="279"/>
      <c r="BM1027" s="279"/>
      <c r="BN1027" s="279"/>
      <c r="BO1027" s="279"/>
      <c r="BP1027" s="279"/>
      <c r="BQ1027" s="279"/>
      <c r="BR1027" s="279"/>
      <c r="BS1027" s="279"/>
      <c r="BT1027" s="279"/>
      <c r="BU1027" s="279"/>
      <c r="BV1027" s="279"/>
      <c r="BW1027" s="279"/>
      <c r="BX1027" s="279"/>
      <c r="BY1027" s="279"/>
      <c r="BZ1027" s="279"/>
      <c r="CA1027" s="279"/>
      <c r="CB1027" s="279"/>
      <c r="CC1027" s="279"/>
      <c r="CD1027" s="279"/>
      <c r="CE1027" s="279"/>
      <c r="CF1027" s="279"/>
      <c r="CG1027" s="279"/>
      <c r="CH1027" s="279"/>
      <c r="CI1027" s="279"/>
      <c r="CJ1027" s="279"/>
      <c r="CK1027" s="279"/>
      <c r="CL1027" s="279"/>
      <c r="CM1027" s="279"/>
      <c r="CN1027" s="279"/>
      <c r="CO1027" s="279"/>
      <c r="CP1027" s="279"/>
      <c r="CQ1027" s="279"/>
      <c r="CR1027" s="279"/>
      <c r="CS1027" s="279"/>
      <c r="CT1027" s="279"/>
      <c r="CU1027" s="279"/>
      <c r="CV1027" s="279"/>
      <c r="CW1027" s="279"/>
      <c r="CX1027" s="279"/>
      <c r="CY1027" s="279"/>
      <c r="CZ1027" s="279"/>
      <c r="DA1027" s="279"/>
      <c r="DB1027" s="279"/>
      <c r="DC1027" s="279"/>
      <c r="DD1027" s="279"/>
      <c r="DE1027" s="279"/>
      <c r="DF1027" s="279"/>
      <c r="DG1027" s="279"/>
      <c r="DH1027" s="279"/>
      <c r="DI1027" s="279"/>
      <c r="DJ1027" s="279"/>
      <c r="DK1027" s="279"/>
      <c r="DL1027" s="279"/>
      <c r="DM1027" s="279"/>
      <c r="DN1027" s="279"/>
      <c r="DO1027" s="279"/>
      <c r="DP1027" s="279"/>
      <c r="DQ1027" s="279"/>
      <c r="DR1027" s="279"/>
      <c r="DS1027" s="279"/>
      <c r="DT1027" s="279"/>
      <c r="DU1027" s="279"/>
    </row>
    <row r="1028" spans="40:125">
      <c r="AN1028" s="203" t="str">
        <f t="shared" si="51"/>
        <v>EMA--</v>
      </c>
      <c r="AO1028" s="279"/>
      <c r="AP1028" s="279"/>
      <c r="AQ1028" s="279"/>
      <c r="AR1028" s="279"/>
      <c r="AS1028" s="279"/>
      <c r="AT1028" s="279"/>
      <c r="AU1028" s="279"/>
      <c r="AV1028" s="279"/>
      <c r="AW1028" s="279"/>
      <c r="AX1028" s="279"/>
      <c r="AY1028" s="279"/>
      <c r="AZ1028" s="279"/>
      <c r="BA1028" s="279"/>
      <c r="BB1028" s="279"/>
      <c r="BC1028" s="279"/>
      <c r="BD1028" s="279"/>
      <c r="BE1028" s="279"/>
      <c r="BF1028" s="279"/>
      <c r="BG1028" s="279"/>
      <c r="BH1028" s="279"/>
      <c r="BI1028" s="279"/>
      <c r="BJ1028" s="279"/>
      <c r="BK1028" s="279"/>
      <c r="BL1028" s="279"/>
      <c r="BM1028" s="279"/>
      <c r="BN1028" s="279"/>
      <c r="BO1028" s="279"/>
      <c r="BP1028" s="279"/>
      <c r="BQ1028" s="279"/>
      <c r="BR1028" s="279"/>
      <c r="BS1028" s="279"/>
      <c r="BT1028" s="279"/>
      <c r="BU1028" s="279"/>
      <c r="BV1028" s="279"/>
      <c r="BW1028" s="279"/>
      <c r="BX1028" s="279"/>
      <c r="BY1028" s="279"/>
      <c r="BZ1028" s="279"/>
      <c r="CA1028" s="279"/>
      <c r="CB1028" s="279"/>
      <c r="CC1028" s="279"/>
      <c r="CD1028" s="279"/>
      <c r="CE1028" s="279"/>
      <c r="CF1028" s="279"/>
      <c r="CG1028" s="279"/>
      <c r="CH1028" s="279"/>
      <c r="CI1028" s="279"/>
      <c r="CJ1028" s="279"/>
      <c r="CK1028" s="279"/>
      <c r="CL1028" s="279"/>
      <c r="CM1028" s="279"/>
      <c r="CN1028" s="279"/>
      <c r="CO1028" s="279"/>
      <c r="CP1028" s="279"/>
      <c r="CQ1028" s="279"/>
      <c r="CR1028" s="279"/>
      <c r="CS1028" s="279"/>
      <c r="CT1028" s="279"/>
      <c r="CU1028" s="279"/>
      <c r="CV1028" s="279"/>
      <c r="CW1028" s="279"/>
      <c r="CX1028" s="279"/>
      <c r="CY1028" s="279"/>
      <c r="CZ1028" s="279"/>
      <c r="DA1028" s="279"/>
      <c r="DB1028" s="279"/>
      <c r="DC1028" s="279"/>
      <c r="DD1028" s="279"/>
      <c r="DE1028" s="279"/>
      <c r="DF1028" s="279"/>
      <c r="DG1028" s="279"/>
      <c r="DH1028" s="279"/>
      <c r="DI1028" s="279"/>
      <c r="DJ1028" s="279"/>
      <c r="DK1028" s="279"/>
      <c r="DL1028" s="279"/>
      <c r="DM1028" s="279"/>
      <c r="DN1028" s="279"/>
      <c r="DO1028" s="279"/>
      <c r="DP1028" s="279"/>
      <c r="DQ1028" s="279"/>
      <c r="DR1028" s="279"/>
      <c r="DS1028" s="279"/>
      <c r="DT1028" s="279"/>
      <c r="DU1028" s="279"/>
    </row>
    <row r="1029" spans="40:125">
      <c r="AN1029" s="203" t="str">
        <f t="shared" si="51"/>
        <v>EMA--</v>
      </c>
      <c r="AO1029" s="279"/>
      <c r="AP1029" s="279"/>
      <c r="AQ1029" s="279"/>
      <c r="AR1029" s="279"/>
      <c r="AS1029" s="279"/>
      <c r="AT1029" s="279"/>
      <c r="AU1029" s="279"/>
      <c r="AV1029" s="279"/>
      <c r="AW1029" s="279"/>
      <c r="AX1029" s="279"/>
      <c r="AY1029" s="279"/>
      <c r="AZ1029" s="279"/>
      <c r="BA1029" s="279"/>
      <c r="BB1029" s="279"/>
      <c r="BC1029" s="279"/>
      <c r="BD1029" s="279"/>
      <c r="BE1029" s="279"/>
      <c r="BF1029" s="279"/>
      <c r="BG1029" s="279"/>
      <c r="BH1029" s="279"/>
      <c r="BI1029" s="279"/>
      <c r="BJ1029" s="279"/>
      <c r="BK1029" s="279"/>
      <c r="BL1029" s="279"/>
      <c r="BM1029" s="279"/>
      <c r="BN1029" s="279"/>
      <c r="BO1029" s="279"/>
      <c r="BP1029" s="279"/>
      <c r="BQ1029" s="279"/>
      <c r="BR1029" s="279"/>
      <c r="BS1029" s="279"/>
      <c r="BT1029" s="279"/>
      <c r="BU1029" s="279"/>
      <c r="BV1029" s="279"/>
      <c r="BW1029" s="279"/>
      <c r="BX1029" s="279"/>
      <c r="BY1029" s="279"/>
      <c r="BZ1029" s="279"/>
      <c r="CA1029" s="279"/>
      <c r="CB1029" s="279"/>
      <c r="CC1029" s="279"/>
      <c r="CD1029" s="279"/>
      <c r="CE1029" s="279"/>
      <c r="CF1029" s="279"/>
      <c r="CG1029" s="279"/>
      <c r="CH1029" s="279"/>
      <c r="CI1029" s="279"/>
      <c r="CJ1029" s="279"/>
      <c r="CK1029" s="279"/>
      <c r="CL1029" s="279"/>
      <c r="CM1029" s="279"/>
      <c r="CN1029" s="279"/>
      <c r="CO1029" s="279"/>
      <c r="CP1029" s="279"/>
      <c r="CQ1029" s="279"/>
      <c r="CR1029" s="279"/>
      <c r="CS1029" s="279"/>
      <c r="CT1029" s="279"/>
      <c r="CU1029" s="279"/>
      <c r="CV1029" s="279"/>
      <c r="CW1029" s="279"/>
      <c r="CX1029" s="279"/>
      <c r="CY1029" s="279"/>
      <c r="CZ1029" s="279"/>
      <c r="DA1029" s="279"/>
      <c r="DB1029" s="279"/>
      <c r="DC1029" s="279"/>
      <c r="DD1029" s="279"/>
      <c r="DE1029" s="279"/>
      <c r="DF1029" s="279"/>
      <c r="DG1029" s="279"/>
      <c r="DH1029" s="279"/>
      <c r="DI1029" s="279"/>
      <c r="DJ1029" s="279"/>
      <c r="DK1029" s="279"/>
      <c r="DL1029" s="279"/>
      <c r="DM1029" s="279"/>
      <c r="DN1029" s="279"/>
      <c r="DO1029" s="279"/>
      <c r="DP1029" s="279"/>
      <c r="DQ1029" s="279"/>
      <c r="DR1029" s="279"/>
      <c r="DS1029" s="279"/>
      <c r="DT1029" s="279"/>
      <c r="DU1029" s="279"/>
    </row>
    <row r="1030" spans="40:125">
      <c r="AN1030" s="203" t="str">
        <f t="shared" si="51"/>
        <v>EMA--</v>
      </c>
      <c r="AO1030" s="279"/>
      <c r="AP1030" s="279"/>
      <c r="AQ1030" s="279"/>
      <c r="AR1030" s="279"/>
      <c r="AS1030" s="279"/>
      <c r="AT1030" s="279"/>
      <c r="AU1030" s="279"/>
      <c r="AV1030" s="279"/>
      <c r="AW1030" s="279"/>
      <c r="AX1030" s="279"/>
      <c r="AY1030" s="279"/>
      <c r="AZ1030" s="279"/>
      <c r="BA1030" s="279"/>
      <c r="BB1030" s="279"/>
      <c r="BC1030" s="279"/>
      <c r="BD1030" s="279"/>
      <c r="BE1030" s="279"/>
      <c r="BF1030" s="279"/>
      <c r="BG1030" s="279"/>
      <c r="BH1030" s="279"/>
      <c r="BI1030" s="279"/>
      <c r="BJ1030" s="279"/>
      <c r="BK1030" s="279"/>
      <c r="BL1030" s="279"/>
      <c r="BM1030" s="279"/>
      <c r="BN1030" s="279"/>
      <c r="BO1030" s="279"/>
      <c r="BP1030" s="279"/>
      <c r="BQ1030" s="279"/>
      <c r="BR1030" s="279"/>
      <c r="BS1030" s="279"/>
      <c r="BT1030" s="279"/>
      <c r="BU1030" s="279"/>
      <c r="BV1030" s="279"/>
      <c r="BW1030" s="279"/>
      <c r="BX1030" s="279"/>
      <c r="BY1030" s="279"/>
      <c r="BZ1030" s="279"/>
      <c r="CA1030" s="279"/>
      <c r="CB1030" s="279"/>
      <c r="CC1030" s="279"/>
      <c r="CD1030" s="279"/>
      <c r="CE1030" s="279"/>
      <c r="CF1030" s="279"/>
      <c r="CG1030" s="279"/>
      <c r="CH1030" s="279"/>
      <c r="CI1030" s="279"/>
      <c r="CJ1030" s="279"/>
      <c r="CK1030" s="279"/>
      <c r="CL1030" s="279"/>
      <c r="CM1030" s="279"/>
      <c r="CN1030" s="279"/>
      <c r="CO1030" s="279"/>
      <c r="CP1030" s="279"/>
      <c r="CQ1030" s="279"/>
      <c r="CR1030" s="279"/>
      <c r="CS1030" s="279"/>
      <c r="CT1030" s="279"/>
      <c r="CU1030" s="279"/>
      <c r="CV1030" s="279"/>
      <c r="CW1030" s="279"/>
      <c r="CX1030" s="279"/>
      <c r="CY1030" s="279"/>
      <c r="CZ1030" s="279"/>
      <c r="DA1030" s="279"/>
      <c r="DB1030" s="279"/>
      <c r="DC1030" s="279"/>
      <c r="DD1030" s="279"/>
      <c r="DE1030" s="279"/>
      <c r="DF1030" s="279"/>
      <c r="DG1030" s="279"/>
      <c r="DH1030" s="279"/>
      <c r="DI1030" s="279"/>
      <c r="DJ1030" s="279"/>
      <c r="DK1030" s="279"/>
      <c r="DL1030" s="279"/>
      <c r="DM1030" s="279"/>
      <c r="DN1030" s="279"/>
      <c r="DO1030" s="279"/>
      <c r="DP1030" s="279"/>
      <c r="DQ1030" s="279"/>
      <c r="DR1030" s="279"/>
      <c r="DS1030" s="279"/>
      <c r="DT1030" s="279"/>
      <c r="DU1030" s="279"/>
    </row>
    <row r="1031" spans="40:125">
      <c r="AN1031" s="203" t="str">
        <f t="shared" si="51"/>
        <v>EMA--</v>
      </c>
      <c r="AO1031" s="279"/>
      <c r="AP1031" s="279"/>
      <c r="AQ1031" s="279"/>
      <c r="AR1031" s="279"/>
      <c r="AS1031" s="279"/>
      <c r="AT1031" s="279"/>
      <c r="AU1031" s="279"/>
      <c r="AV1031" s="279"/>
      <c r="AW1031" s="279"/>
      <c r="AX1031" s="279"/>
      <c r="AY1031" s="279"/>
      <c r="AZ1031" s="279"/>
      <c r="BA1031" s="279"/>
      <c r="BB1031" s="279"/>
      <c r="BC1031" s="279"/>
      <c r="BD1031" s="279"/>
      <c r="BE1031" s="279"/>
      <c r="BF1031" s="279"/>
      <c r="BG1031" s="279"/>
      <c r="BH1031" s="279"/>
      <c r="BI1031" s="279"/>
      <c r="BJ1031" s="279"/>
      <c r="BK1031" s="279"/>
      <c r="BL1031" s="279"/>
      <c r="BM1031" s="279"/>
      <c r="BN1031" s="279"/>
      <c r="BO1031" s="279"/>
      <c r="BP1031" s="279"/>
      <c r="BQ1031" s="279"/>
      <c r="BR1031" s="279"/>
      <c r="BS1031" s="279"/>
      <c r="BT1031" s="279"/>
      <c r="BU1031" s="279"/>
      <c r="BV1031" s="279"/>
      <c r="BW1031" s="279"/>
      <c r="BX1031" s="279"/>
      <c r="BY1031" s="279"/>
      <c r="BZ1031" s="279"/>
      <c r="CA1031" s="279"/>
      <c r="CB1031" s="279"/>
      <c r="CC1031" s="279"/>
      <c r="CD1031" s="279"/>
      <c r="CE1031" s="279"/>
      <c r="CF1031" s="279"/>
      <c r="CG1031" s="279"/>
      <c r="CH1031" s="279"/>
      <c r="CI1031" s="279"/>
      <c r="CJ1031" s="279"/>
      <c r="CK1031" s="279"/>
      <c r="CL1031" s="279"/>
      <c r="CM1031" s="279"/>
      <c r="CN1031" s="279"/>
      <c r="CO1031" s="279"/>
      <c r="CP1031" s="279"/>
      <c r="CQ1031" s="279"/>
      <c r="CR1031" s="279"/>
      <c r="CS1031" s="279"/>
      <c r="CT1031" s="279"/>
      <c r="CU1031" s="279"/>
      <c r="CV1031" s="279"/>
      <c r="CW1031" s="279"/>
      <c r="CX1031" s="279"/>
      <c r="CY1031" s="279"/>
      <c r="CZ1031" s="279"/>
      <c r="DA1031" s="279"/>
      <c r="DB1031" s="279"/>
      <c r="DC1031" s="279"/>
      <c r="DD1031" s="279"/>
      <c r="DE1031" s="279"/>
      <c r="DF1031" s="279"/>
      <c r="DG1031" s="279"/>
      <c r="DH1031" s="279"/>
      <c r="DI1031" s="279"/>
      <c r="DJ1031" s="279"/>
      <c r="DK1031" s="279"/>
      <c r="DL1031" s="279"/>
      <c r="DM1031" s="279"/>
      <c r="DN1031" s="279"/>
      <c r="DO1031" s="279"/>
      <c r="DP1031" s="279"/>
      <c r="DQ1031" s="279"/>
      <c r="DR1031" s="279"/>
      <c r="DS1031" s="279"/>
      <c r="DT1031" s="279"/>
      <c r="DU1031" s="279"/>
    </row>
    <row r="1032" spans="40:125">
      <c r="AN1032" s="203" t="str">
        <f t="shared" si="51"/>
        <v>EMA--</v>
      </c>
      <c r="AO1032" s="279"/>
      <c r="AP1032" s="279"/>
      <c r="AQ1032" s="279"/>
      <c r="AR1032" s="279"/>
      <c r="AS1032" s="279"/>
      <c r="AT1032" s="279"/>
      <c r="AU1032" s="279"/>
      <c r="AV1032" s="279"/>
      <c r="AW1032" s="279"/>
      <c r="AX1032" s="279"/>
      <c r="AY1032" s="279"/>
      <c r="AZ1032" s="279"/>
      <c r="BA1032" s="279"/>
      <c r="BB1032" s="279"/>
      <c r="BC1032" s="279"/>
      <c r="BD1032" s="279"/>
      <c r="BE1032" s="279"/>
      <c r="BF1032" s="279"/>
      <c r="BG1032" s="279"/>
      <c r="BH1032" s="279"/>
      <c r="BI1032" s="279"/>
      <c r="BJ1032" s="279"/>
      <c r="BK1032" s="279"/>
      <c r="BL1032" s="279"/>
      <c r="BM1032" s="279"/>
      <c r="BN1032" s="279"/>
      <c r="BO1032" s="279"/>
      <c r="BP1032" s="279"/>
      <c r="BQ1032" s="279"/>
      <c r="BR1032" s="279"/>
      <c r="BS1032" s="279"/>
      <c r="BT1032" s="279"/>
      <c r="BU1032" s="279"/>
      <c r="BV1032" s="279"/>
      <c r="BW1032" s="279"/>
      <c r="BX1032" s="279"/>
      <c r="BY1032" s="279"/>
      <c r="BZ1032" s="279"/>
      <c r="CA1032" s="279"/>
      <c r="CB1032" s="279"/>
      <c r="CC1032" s="279"/>
      <c r="CD1032" s="279"/>
      <c r="CE1032" s="279"/>
      <c r="CF1032" s="279"/>
      <c r="CG1032" s="279"/>
      <c r="CH1032" s="279"/>
      <c r="CI1032" s="279"/>
      <c r="CJ1032" s="279"/>
      <c r="CK1032" s="279"/>
      <c r="CL1032" s="279"/>
      <c r="CM1032" s="279"/>
      <c r="CN1032" s="279"/>
      <c r="CO1032" s="279"/>
      <c r="CP1032" s="279"/>
      <c r="CQ1032" s="279"/>
      <c r="CR1032" s="279"/>
      <c r="CS1032" s="279"/>
      <c r="CT1032" s="279"/>
      <c r="CU1032" s="279"/>
      <c r="CV1032" s="279"/>
      <c r="CW1032" s="279"/>
      <c r="CX1032" s="279"/>
      <c r="CY1032" s="279"/>
      <c r="CZ1032" s="279"/>
      <c r="DA1032" s="279"/>
      <c r="DB1032" s="279"/>
      <c r="DC1032" s="279"/>
      <c r="DD1032" s="279"/>
      <c r="DE1032" s="279"/>
      <c r="DF1032" s="279"/>
      <c r="DG1032" s="279"/>
      <c r="DH1032" s="279"/>
      <c r="DI1032" s="279"/>
      <c r="DJ1032" s="279"/>
      <c r="DK1032" s="279"/>
      <c r="DL1032" s="279"/>
      <c r="DM1032" s="279"/>
      <c r="DN1032" s="279"/>
      <c r="DO1032" s="279"/>
      <c r="DP1032" s="279"/>
      <c r="DQ1032" s="279"/>
      <c r="DR1032" s="279"/>
      <c r="DS1032" s="279"/>
      <c r="DT1032" s="279"/>
      <c r="DU1032" s="279"/>
    </row>
    <row r="1033" spans="40:125">
      <c r="AN1033" s="203" t="str">
        <f t="shared" si="51"/>
        <v>EMA--</v>
      </c>
      <c r="AO1033" s="279"/>
      <c r="AP1033" s="279"/>
      <c r="AQ1033" s="279"/>
      <c r="AR1033" s="279"/>
      <c r="AS1033" s="279"/>
      <c r="AT1033" s="279"/>
      <c r="AU1033" s="279"/>
      <c r="AV1033" s="279"/>
      <c r="AW1033" s="279"/>
      <c r="AX1033" s="279"/>
      <c r="AY1033" s="279"/>
      <c r="AZ1033" s="279"/>
      <c r="BA1033" s="279"/>
      <c r="BB1033" s="279"/>
      <c r="BC1033" s="279"/>
      <c r="BD1033" s="279"/>
      <c r="BE1033" s="279"/>
      <c r="BF1033" s="279"/>
      <c r="BG1033" s="279"/>
      <c r="BH1033" s="279"/>
      <c r="BI1033" s="279"/>
      <c r="BJ1033" s="279"/>
      <c r="BK1033" s="279"/>
      <c r="BL1033" s="279"/>
      <c r="BM1033" s="279"/>
      <c r="BN1033" s="279"/>
      <c r="BO1033" s="279"/>
      <c r="BP1033" s="279"/>
      <c r="BQ1033" s="279"/>
      <c r="BR1033" s="279"/>
      <c r="BS1033" s="279"/>
      <c r="BT1033" s="279"/>
      <c r="BU1033" s="279"/>
      <c r="BV1033" s="279"/>
      <c r="BW1033" s="279"/>
      <c r="BX1033" s="279"/>
      <c r="BY1033" s="279"/>
      <c r="BZ1033" s="279"/>
      <c r="CA1033" s="279"/>
      <c r="CB1033" s="279"/>
      <c r="CC1033" s="279"/>
      <c r="CD1033" s="279"/>
      <c r="CE1033" s="279"/>
      <c r="CF1033" s="279"/>
      <c r="CG1033" s="279"/>
      <c r="CH1033" s="279"/>
      <c r="CI1033" s="279"/>
      <c r="CJ1033" s="279"/>
      <c r="CK1033" s="279"/>
      <c r="CL1033" s="279"/>
      <c r="CM1033" s="279"/>
      <c r="CN1033" s="279"/>
      <c r="CO1033" s="279"/>
      <c r="CP1033" s="279"/>
      <c r="CQ1033" s="279"/>
      <c r="CR1033" s="279"/>
      <c r="CS1033" s="279"/>
      <c r="CT1033" s="279"/>
      <c r="CU1033" s="279"/>
      <c r="CV1033" s="279"/>
      <c r="CW1033" s="279"/>
      <c r="CX1033" s="279"/>
      <c r="CY1033" s="279"/>
      <c r="CZ1033" s="279"/>
      <c r="DA1033" s="279"/>
      <c r="DB1033" s="279"/>
      <c r="DC1033" s="279"/>
      <c r="DD1033" s="279"/>
      <c r="DE1033" s="279"/>
      <c r="DF1033" s="279"/>
      <c r="DG1033" s="279"/>
      <c r="DH1033" s="279"/>
      <c r="DI1033" s="279"/>
      <c r="DJ1033" s="279"/>
      <c r="DK1033" s="279"/>
      <c r="DL1033" s="279"/>
      <c r="DM1033" s="279"/>
      <c r="DN1033" s="279"/>
      <c r="DO1033" s="279"/>
      <c r="DP1033" s="279"/>
      <c r="DQ1033" s="279"/>
      <c r="DR1033" s="279"/>
      <c r="DS1033" s="279"/>
      <c r="DT1033" s="279"/>
      <c r="DU1033" s="279"/>
    </row>
    <row r="1034" spans="40:125">
      <c r="AN1034" s="203" t="str">
        <f t="shared" si="51"/>
        <v>EMA--</v>
      </c>
      <c r="AO1034" s="279"/>
      <c r="AP1034" s="279"/>
      <c r="AQ1034" s="279"/>
      <c r="AR1034" s="279"/>
      <c r="AS1034" s="279"/>
      <c r="AT1034" s="279"/>
      <c r="AU1034" s="279"/>
      <c r="AV1034" s="279"/>
      <c r="AW1034" s="279"/>
      <c r="AX1034" s="279"/>
      <c r="AY1034" s="279"/>
      <c r="AZ1034" s="279"/>
      <c r="BA1034" s="279"/>
      <c r="BB1034" s="279"/>
      <c r="BC1034" s="279"/>
      <c r="BD1034" s="279"/>
      <c r="BE1034" s="279"/>
      <c r="BF1034" s="279"/>
      <c r="BG1034" s="279"/>
      <c r="BH1034" s="279"/>
      <c r="BI1034" s="279"/>
      <c r="BJ1034" s="279"/>
      <c r="BK1034" s="279"/>
      <c r="BL1034" s="279"/>
      <c r="BM1034" s="279"/>
      <c r="BN1034" s="279"/>
      <c r="BO1034" s="279"/>
      <c r="BP1034" s="279"/>
      <c r="BQ1034" s="279"/>
      <c r="BR1034" s="279"/>
      <c r="BS1034" s="279"/>
      <c r="BT1034" s="279"/>
      <c r="BU1034" s="279"/>
      <c r="BV1034" s="279"/>
      <c r="BW1034" s="279"/>
      <c r="BX1034" s="279"/>
      <c r="BY1034" s="279"/>
      <c r="BZ1034" s="279"/>
      <c r="CA1034" s="279"/>
      <c r="CB1034" s="279"/>
      <c r="CC1034" s="279"/>
      <c r="CD1034" s="279"/>
      <c r="CE1034" s="279"/>
      <c r="CF1034" s="279"/>
      <c r="CG1034" s="279"/>
      <c r="CH1034" s="279"/>
      <c r="CI1034" s="279"/>
      <c r="CJ1034" s="279"/>
      <c r="CK1034" s="279"/>
      <c r="CL1034" s="279"/>
      <c r="CM1034" s="279"/>
      <c r="CN1034" s="279"/>
      <c r="CO1034" s="279"/>
      <c r="CP1034" s="279"/>
      <c r="CQ1034" s="279"/>
      <c r="CR1034" s="279"/>
      <c r="CS1034" s="279"/>
      <c r="CT1034" s="279"/>
      <c r="CU1034" s="279"/>
      <c r="CV1034" s="279"/>
      <c r="CW1034" s="279"/>
      <c r="CX1034" s="279"/>
      <c r="CY1034" s="279"/>
      <c r="CZ1034" s="279"/>
      <c r="DA1034" s="279"/>
      <c r="DB1034" s="279"/>
      <c r="DC1034" s="279"/>
      <c r="DD1034" s="279"/>
      <c r="DE1034" s="279"/>
      <c r="DF1034" s="279"/>
      <c r="DG1034" s="279"/>
      <c r="DH1034" s="279"/>
      <c r="DI1034" s="279"/>
      <c r="DJ1034" s="279"/>
      <c r="DK1034" s="279"/>
      <c r="DL1034" s="279"/>
      <c r="DM1034" s="279"/>
      <c r="DN1034" s="279"/>
      <c r="DO1034" s="279"/>
      <c r="DP1034" s="279"/>
      <c r="DQ1034" s="279"/>
      <c r="DR1034" s="279"/>
      <c r="DS1034" s="279"/>
      <c r="DT1034" s="279"/>
      <c r="DU1034" s="279"/>
    </row>
    <row r="1035" spans="40:125">
      <c r="AN1035" s="203" t="str">
        <f t="shared" si="51"/>
        <v>EMA--</v>
      </c>
      <c r="AO1035" s="279"/>
      <c r="AP1035" s="279"/>
      <c r="AQ1035" s="279"/>
      <c r="AR1035" s="279"/>
      <c r="AS1035" s="279"/>
      <c r="AT1035" s="279"/>
      <c r="AU1035" s="279"/>
      <c r="AV1035" s="279"/>
      <c r="AW1035" s="279"/>
      <c r="AX1035" s="279"/>
      <c r="AY1035" s="279"/>
      <c r="AZ1035" s="279"/>
      <c r="BA1035" s="279"/>
      <c r="BB1035" s="279"/>
      <c r="BC1035" s="279"/>
      <c r="BD1035" s="279"/>
      <c r="BE1035" s="279"/>
      <c r="BF1035" s="279"/>
      <c r="BG1035" s="279"/>
      <c r="BH1035" s="279"/>
      <c r="BI1035" s="279"/>
      <c r="BJ1035" s="279"/>
      <c r="BK1035" s="279"/>
      <c r="BL1035" s="279"/>
      <c r="BM1035" s="279"/>
      <c r="BN1035" s="279"/>
      <c r="BO1035" s="279"/>
      <c r="BP1035" s="279"/>
      <c r="BQ1035" s="279"/>
      <c r="BR1035" s="279"/>
      <c r="BS1035" s="279"/>
      <c r="BT1035" s="279"/>
      <c r="BU1035" s="279"/>
      <c r="BV1035" s="279"/>
      <c r="BW1035" s="279"/>
      <c r="BX1035" s="279"/>
      <c r="BY1035" s="279"/>
      <c r="BZ1035" s="279"/>
      <c r="CA1035" s="279"/>
      <c r="CB1035" s="279"/>
      <c r="CC1035" s="279"/>
      <c r="CD1035" s="279"/>
      <c r="CE1035" s="279"/>
      <c r="CF1035" s="279"/>
      <c r="CG1035" s="279"/>
      <c r="CH1035" s="279"/>
      <c r="CI1035" s="279"/>
      <c r="CJ1035" s="279"/>
      <c r="CK1035" s="279"/>
      <c r="CL1035" s="279"/>
      <c r="CM1035" s="279"/>
      <c r="CN1035" s="279"/>
      <c r="CO1035" s="279"/>
      <c r="CP1035" s="279"/>
      <c r="CQ1035" s="279"/>
      <c r="CR1035" s="279"/>
      <c r="CS1035" s="279"/>
      <c r="CT1035" s="279"/>
      <c r="CU1035" s="279"/>
      <c r="CV1035" s="279"/>
      <c r="CW1035" s="279"/>
      <c r="CX1035" s="279"/>
      <c r="CY1035" s="279"/>
      <c r="CZ1035" s="279"/>
      <c r="DA1035" s="279"/>
      <c r="DB1035" s="279"/>
      <c r="DC1035" s="279"/>
      <c r="DD1035" s="279"/>
      <c r="DE1035" s="279"/>
      <c r="DF1035" s="279"/>
      <c r="DG1035" s="279"/>
      <c r="DH1035" s="279"/>
      <c r="DI1035" s="279"/>
      <c r="DJ1035" s="279"/>
      <c r="DK1035" s="279"/>
      <c r="DL1035" s="279"/>
      <c r="DM1035" s="279"/>
      <c r="DN1035" s="279"/>
      <c r="DO1035" s="279"/>
      <c r="DP1035" s="279"/>
      <c r="DQ1035" s="279"/>
      <c r="DR1035" s="279"/>
      <c r="DS1035" s="279"/>
      <c r="DT1035" s="279"/>
      <c r="DU1035" s="279"/>
    </row>
    <row r="1036" spans="40:125">
      <c r="AN1036" s="203" t="str">
        <f t="shared" si="51"/>
        <v>EMA--</v>
      </c>
      <c r="AO1036" s="279"/>
      <c r="AP1036" s="279"/>
      <c r="AQ1036" s="279"/>
      <c r="AR1036" s="279"/>
      <c r="AS1036" s="279"/>
      <c r="AT1036" s="279"/>
      <c r="AU1036" s="279"/>
      <c r="AV1036" s="279"/>
      <c r="AW1036" s="279"/>
      <c r="AX1036" s="279"/>
      <c r="AY1036" s="279"/>
      <c r="AZ1036" s="279"/>
      <c r="BA1036" s="279"/>
      <c r="BB1036" s="279"/>
      <c r="BC1036" s="279"/>
      <c r="BD1036" s="279"/>
      <c r="BE1036" s="279"/>
      <c r="BF1036" s="279"/>
      <c r="BG1036" s="279"/>
      <c r="BH1036" s="279"/>
      <c r="BI1036" s="279"/>
      <c r="BJ1036" s="279"/>
      <c r="BK1036" s="279"/>
      <c r="BL1036" s="279"/>
      <c r="BM1036" s="279"/>
      <c r="BN1036" s="279"/>
      <c r="BO1036" s="279"/>
      <c r="BP1036" s="279"/>
      <c r="BQ1036" s="279"/>
      <c r="BR1036" s="279"/>
      <c r="BS1036" s="279"/>
      <c r="BT1036" s="279"/>
      <c r="BU1036" s="279"/>
      <c r="BV1036" s="279"/>
      <c r="BW1036" s="279"/>
      <c r="BX1036" s="279"/>
      <c r="BY1036" s="279"/>
      <c r="BZ1036" s="279"/>
      <c r="CA1036" s="279"/>
      <c r="CB1036" s="279"/>
      <c r="CC1036" s="279"/>
      <c r="CD1036" s="279"/>
      <c r="CE1036" s="279"/>
      <c r="CF1036" s="279"/>
      <c r="CG1036" s="279"/>
      <c r="CH1036" s="279"/>
      <c r="CI1036" s="279"/>
      <c r="CJ1036" s="279"/>
      <c r="CK1036" s="279"/>
      <c r="CL1036" s="279"/>
      <c r="CM1036" s="279"/>
      <c r="CN1036" s="279"/>
      <c r="CO1036" s="279"/>
      <c r="CP1036" s="279"/>
      <c r="CQ1036" s="279"/>
      <c r="CR1036" s="279"/>
      <c r="CS1036" s="279"/>
      <c r="CT1036" s="279"/>
      <c r="CU1036" s="279"/>
      <c r="CV1036" s="279"/>
      <c r="CW1036" s="279"/>
      <c r="CX1036" s="279"/>
      <c r="CY1036" s="279"/>
      <c r="CZ1036" s="279"/>
      <c r="DA1036" s="279"/>
      <c r="DB1036" s="279"/>
      <c r="DC1036" s="279"/>
      <c r="DD1036" s="279"/>
      <c r="DE1036" s="279"/>
      <c r="DF1036" s="279"/>
      <c r="DG1036" s="279"/>
      <c r="DH1036" s="279"/>
      <c r="DI1036" s="279"/>
      <c r="DJ1036" s="279"/>
      <c r="DK1036" s="279"/>
      <c r="DL1036" s="279"/>
      <c r="DM1036" s="279"/>
      <c r="DN1036" s="279"/>
      <c r="DO1036" s="279"/>
      <c r="DP1036" s="279"/>
      <c r="DQ1036" s="279"/>
      <c r="DR1036" s="279"/>
      <c r="DS1036" s="279"/>
      <c r="DT1036" s="279"/>
      <c r="DU1036" s="279"/>
    </row>
    <row r="1037" spans="40:125">
      <c r="AN1037" s="203" t="str">
        <f t="shared" si="51"/>
        <v>EMA--</v>
      </c>
      <c r="AO1037" s="279"/>
      <c r="AP1037" s="279"/>
      <c r="AQ1037" s="279"/>
      <c r="AR1037" s="279"/>
      <c r="AS1037" s="279"/>
      <c r="AT1037" s="279"/>
      <c r="AU1037" s="279"/>
      <c r="AV1037" s="279"/>
      <c r="AW1037" s="279"/>
      <c r="AX1037" s="279"/>
      <c r="AY1037" s="279"/>
      <c r="AZ1037" s="279"/>
      <c r="BA1037" s="279"/>
      <c r="BB1037" s="279"/>
      <c r="BC1037" s="279"/>
      <c r="BD1037" s="279"/>
      <c r="BE1037" s="279"/>
      <c r="BF1037" s="279"/>
      <c r="BG1037" s="279"/>
      <c r="BH1037" s="279"/>
      <c r="BI1037" s="279"/>
      <c r="BJ1037" s="279"/>
      <c r="BK1037" s="279"/>
      <c r="BL1037" s="279"/>
      <c r="BM1037" s="279"/>
      <c r="BN1037" s="279"/>
      <c r="BO1037" s="279"/>
      <c r="BP1037" s="279"/>
      <c r="BQ1037" s="279"/>
      <c r="BR1037" s="279"/>
      <c r="BS1037" s="279"/>
      <c r="BT1037" s="279"/>
      <c r="BU1037" s="279"/>
      <c r="BV1037" s="279"/>
      <c r="BW1037" s="279"/>
      <c r="BX1037" s="279"/>
      <c r="BY1037" s="279"/>
      <c r="BZ1037" s="279"/>
      <c r="CA1037" s="279"/>
      <c r="CB1037" s="279"/>
      <c r="CC1037" s="279"/>
      <c r="CD1037" s="279"/>
      <c r="CE1037" s="279"/>
      <c r="CF1037" s="279"/>
      <c r="CG1037" s="279"/>
      <c r="CH1037" s="279"/>
      <c r="CI1037" s="279"/>
      <c r="CJ1037" s="279"/>
      <c r="CK1037" s="279"/>
      <c r="CL1037" s="279"/>
      <c r="CM1037" s="279"/>
      <c r="CN1037" s="279"/>
      <c r="CO1037" s="279"/>
      <c r="CP1037" s="279"/>
      <c r="CQ1037" s="279"/>
      <c r="CR1037" s="279"/>
      <c r="CS1037" s="279"/>
      <c r="CT1037" s="279"/>
      <c r="CU1037" s="279"/>
      <c r="CV1037" s="279"/>
      <c r="CW1037" s="279"/>
      <c r="CX1037" s="279"/>
      <c r="CY1037" s="279"/>
      <c r="CZ1037" s="279"/>
      <c r="DA1037" s="279"/>
      <c r="DB1037" s="279"/>
      <c r="DC1037" s="279"/>
      <c r="DD1037" s="279"/>
      <c r="DE1037" s="279"/>
      <c r="DF1037" s="279"/>
      <c r="DG1037" s="279"/>
      <c r="DH1037" s="279"/>
      <c r="DI1037" s="279"/>
      <c r="DJ1037" s="279"/>
      <c r="DK1037" s="279"/>
      <c r="DL1037" s="279"/>
      <c r="DM1037" s="279"/>
      <c r="DN1037" s="279"/>
      <c r="DO1037" s="279"/>
      <c r="DP1037" s="279"/>
      <c r="DQ1037" s="279"/>
      <c r="DR1037" s="279"/>
      <c r="DS1037" s="279"/>
      <c r="DT1037" s="279"/>
      <c r="DU1037" s="279"/>
    </row>
    <row r="1038" spans="40:125">
      <c r="AN1038" s="203" t="str">
        <f t="shared" si="51"/>
        <v>EMA--</v>
      </c>
      <c r="AO1038" s="279"/>
      <c r="AP1038" s="279"/>
      <c r="AQ1038" s="279"/>
      <c r="AR1038" s="279"/>
      <c r="AS1038" s="279"/>
      <c r="AT1038" s="279"/>
      <c r="AU1038" s="279"/>
      <c r="AV1038" s="279"/>
      <c r="AW1038" s="279"/>
      <c r="AX1038" s="279"/>
      <c r="AY1038" s="279"/>
      <c r="AZ1038" s="279"/>
      <c r="BA1038" s="279"/>
      <c r="BB1038" s="279"/>
      <c r="BC1038" s="279"/>
      <c r="BD1038" s="279"/>
      <c r="BE1038" s="279"/>
      <c r="BF1038" s="279"/>
      <c r="BG1038" s="279"/>
      <c r="BH1038" s="279"/>
      <c r="BI1038" s="279"/>
      <c r="BJ1038" s="279"/>
      <c r="BK1038" s="279"/>
      <c r="BL1038" s="279"/>
      <c r="BM1038" s="279"/>
      <c r="BN1038" s="279"/>
      <c r="BO1038" s="279"/>
      <c r="BP1038" s="279"/>
      <c r="BQ1038" s="279"/>
      <c r="BR1038" s="279"/>
      <c r="BS1038" s="279"/>
      <c r="BT1038" s="279"/>
      <c r="BU1038" s="279"/>
      <c r="BV1038" s="279"/>
      <c r="BW1038" s="279"/>
      <c r="BX1038" s="279"/>
      <c r="BY1038" s="279"/>
      <c r="BZ1038" s="279"/>
      <c r="CA1038" s="279"/>
      <c r="CB1038" s="279"/>
      <c r="CC1038" s="279"/>
      <c r="CD1038" s="279"/>
      <c r="CE1038" s="279"/>
      <c r="CF1038" s="279"/>
      <c r="CG1038" s="279"/>
      <c r="CH1038" s="279"/>
      <c r="CI1038" s="279"/>
      <c r="CJ1038" s="279"/>
      <c r="CK1038" s="279"/>
      <c r="CL1038" s="279"/>
      <c r="CM1038" s="279"/>
      <c r="CN1038" s="279"/>
      <c r="CO1038" s="279"/>
      <c r="CP1038" s="279"/>
      <c r="CQ1038" s="279"/>
      <c r="CR1038" s="279"/>
      <c r="CS1038" s="279"/>
      <c r="CT1038" s="279"/>
      <c r="CU1038" s="279"/>
      <c r="CV1038" s="279"/>
      <c r="CW1038" s="279"/>
      <c r="CX1038" s="279"/>
      <c r="CY1038" s="279"/>
      <c r="CZ1038" s="279"/>
      <c r="DA1038" s="279"/>
      <c r="DB1038" s="279"/>
      <c r="DC1038" s="279"/>
      <c r="DD1038" s="279"/>
      <c r="DE1038" s="279"/>
      <c r="DF1038" s="279"/>
      <c r="DG1038" s="279"/>
      <c r="DH1038" s="279"/>
      <c r="DI1038" s="279"/>
      <c r="DJ1038" s="279"/>
      <c r="DK1038" s="279"/>
      <c r="DL1038" s="279"/>
      <c r="DM1038" s="279"/>
      <c r="DN1038" s="279"/>
      <c r="DO1038" s="279"/>
      <c r="DP1038" s="279"/>
      <c r="DQ1038" s="279"/>
      <c r="DR1038" s="279"/>
      <c r="DS1038" s="279"/>
      <c r="DT1038" s="279"/>
      <c r="DU1038" s="279"/>
    </row>
    <row r="1039" spans="40:125">
      <c r="AN1039" s="203" t="str">
        <f t="shared" si="51"/>
        <v>EMA--</v>
      </c>
      <c r="AO1039" s="279"/>
      <c r="AP1039" s="279"/>
      <c r="AQ1039" s="279"/>
      <c r="AR1039" s="279"/>
      <c r="AS1039" s="279"/>
      <c r="AT1039" s="279"/>
      <c r="AU1039" s="279"/>
      <c r="AV1039" s="279"/>
      <c r="AW1039" s="279"/>
      <c r="AX1039" s="279"/>
      <c r="AY1039" s="279"/>
      <c r="AZ1039" s="279"/>
      <c r="BA1039" s="279"/>
      <c r="BB1039" s="279"/>
      <c r="BC1039" s="279"/>
      <c r="BD1039" s="279"/>
      <c r="BE1039" s="279"/>
      <c r="BF1039" s="279"/>
      <c r="BG1039" s="279"/>
      <c r="BH1039" s="279"/>
      <c r="BI1039" s="279"/>
      <c r="BJ1039" s="279"/>
      <c r="BK1039" s="279"/>
      <c r="BL1039" s="279"/>
      <c r="BM1039" s="279"/>
      <c r="BN1039" s="279"/>
      <c r="BO1039" s="279"/>
      <c r="BP1039" s="279"/>
      <c r="BQ1039" s="279"/>
      <c r="BR1039" s="279"/>
      <c r="BS1039" s="279"/>
      <c r="BT1039" s="279"/>
      <c r="BU1039" s="279"/>
      <c r="BV1039" s="279"/>
      <c r="BW1039" s="279"/>
      <c r="BX1039" s="279"/>
      <c r="BY1039" s="279"/>
      <c r="BZ1039" s="279"/>
      <c r="CA1039" s="279"/>
      <c r="CB1039" s="279"/>
      <c r="CC1039" s="279"/>
      <c r="CD1039" s="279"/>
      <c r="CE1039" s="279"/>
      <c r="CF1039" s="279"/>
      <c r="CG1039" s="279"/>
      <c r="CH1039" s="279"/>
      <c r="CI1039" s="279"/>
      <c r="CJ1039" s="279"/>
      <c r="CK1039" s="279"/>
      <c r="CL1039" s="279"/>
      <c r="CM1039" s="279"/>
      <c r="CN1039" s="279"/>
      <c r="CO1039" s="279"/>
      <c r="CP1039" s="279"/>
      <c r="CQ1039" s="279"/>
      <c r="CR1039" s="279"/>
      <c r="CS1039" s="279"/>
      <c r="CT1039" s="279"/>
      <c r="CU1039" s="279"/>
      <c r="CV1039" s="279"/>
      <c r="CW1039" s="279"/>
      <c r="CX1039" s="279"/>
      <c r="CY1039" s="279"/>
      <c r="CZ1039" s="279"/>
      <c r="DA1039" s="279"/>
      <c r="DB1039" s="279"/>
      <c r="DC1039" s="279"/>
      <c r="DD1039" s="279"/>
      <c r="DE1039" s="279"/>
      <c r="DF1039" s="279"/>
      <c r="DG1039" s="279"/>
      <c r="DH1039" s="279"/>
      <c r="DI1039" s="279"/>
      <c r="DJ1039" s="279"/>
      <c r="DK1039" s="279"/>
      <c r="DL1039" s="279"/>
      <c r="DM1039" s="279"/>
      <c r="DN1039" s="279"/>
      <c r="DO1039" s="279"/>
      <c r="DP1039" s="279"/>
      <c r="DQ1039" s="279"/>
      <c r="DR1039" s="279"/>
      <c r="DS1039" s="279"/>
      <c r="DT1039" s="279"/>
      <c r="DU1039" s="279"/>
    </row>
    <row r="1040" spans="40:125">
      <c r="AN1040" s="203" t="str">
        <f t="shared" si="51"/>
        <v>EMA--</v>
      </c>
      <c r="AO1040" s="279"/>
      <c r="AP1040" s="279"/>
      <c r="AQ1040" s="279"/>
      <c r="AR1040" s="279"/>
      <c r="AS1040" s="279"/>
      <c r="AT1040" s="279"/>
      <c r="AU1040" s="279"/>
      <c r="AV1040" s="279"/>
      <c r="AW1040" s="279"/>
      <c r="AX1040" s="279"/>
      <c r="AY1040" s="279"/>
      <c r="AZ1040" s="279"/>
      <c r="BA1040" s="279"/>
      <c r="BB1040" s="279"/>
      <c r="BC1040" s="279"/>
      <c r="BD1040" s="279"/>
      <c r="BE1040" s="279"/>
      <c r="BF1040" s="279"/>
      <c r="BG1040" s="279"/>
      <c r="BH1040" s="279"/>
      <c r="BI1040" s="279"/>
      <c r="BJ1040" s="279"/>
      <c r="BK1040" s="279"/>
      <c r="BL1040" s="279"/>
      <c r="BM1040" s="279"/>
      <c r="BN1040" s="279"/>
      <c r="BO1040" s="279"/>
      <c r="BP1040" s="279"/>
      <c r="BQ1040" s="279"/>
      <c r="BR1040" s="279"/>
      <c r="BS1040" s="279"/>
      <c r="BT1040" s="279"/>
      <c r="BU1040" s="279"/>
      <c r="BV1040" s="279"/>
      <c r="BW1040" s="279"/>
      <c r="BX1040" s="279"/>
      <c r="BY1040" s="279"/>
      <c r="BZ1040" s="279"/>
      <c r="CA1040" s="279"/>
      <c r="CB1040" s="279"/>
      <c r="CC1040" s="279"/>
      <c r="CD1040" s="279"/>
      <c r="CE1040" s="279"/>
      <c r="CF1040" s="279"/>
      <c r="CG1040" s="279"/>
      <c r="CH1040" s="279"/>
      <c r="CI1040" s="279"/>
      <c r="CJ1040" s="279"/>
      <c r="CK1040" s="279"/>
      <c r="CL1040" s="279"/>
      <c r="CM1040" s="279"/>
      <c r="CN1040" s="279"/>
      <c r="CO1040" s="279"/>
      <c r="CP1040" s="279"/>
      <c r="CQ1040" s="279"/>
      <c r="CR1040" s="279"/>
      <c r="CS1040" s="279"/>
      <c r="CT1040" s="279"/>
      <c r="CU1040" s="279"/>
      <c r="CV1040" s="279"/>
      <c r="CW1040" s="279"/>
      <c r="CX1040" s="279"/>
      <c r="CY1040" s="279"/>
      <c r="CZ1040" s="279"/>
      <c r="DA1040" s="279"/>
      <c r="DB1040" s="279"/>
      <c r="DC1040" s="279"/>
      <c r="DD1040" s="279"/>
      <c r="DE1040" s="279"/>
      <c r="DF1040" s="279"/>
      <c r="DG1040" s="279"/>
      <c r="DH1040" s="279"/>
      <c r="DI1040" s="279"/>
      <c r="DJ1040" s="279"/>
      <c r="DK1040" s="279"/>
      <c r="DL1040" s="279"/>
      <c r="DM1040" s="279"/>
      <c r="DN1040" s="279"/>
      <c r="DO1040" s="279"/>
      <c r="DP1040" s="279"/>
      <c r="DQ1040" s="279"/>
      <c r="DR1040" s="279"/>
      <c r="DS1040" s="279"/>
      <c r="DT1040" s="279"/>
      <c r="DU1040" s="279"/>
    </row>
    <row r="1041" spans="40:125">
      <c r="AN1041" s="203" t="str">
        <f t="shared" si="51"/>
        <v>EMA--</v>
      </c>
      <c r="AO1041" s="279"/>
      <c r="AP1041" s="279"/>
      <c r="AQ1041" s="279"/>
      <c r="AR1041" s="279"/>
      <c r="AS1041" s="279"/>
      <c r="AT1041" s="279"/>
      <c r="AU1041" s="279"/>
      <c r="AV1041" s="279"/>
      <c r="AW1041" s="279"/>
      <c r="AX1041" s="279"/>
      <c r="AY1041" s="279"/>
      <c r="AZ1041" s="279"/>
      <c r="BA1041" s="279"/>
      <c r="BB1041" s="279"/>
      <c r="BC1041" s="279"/>
      <c r="BD1041" s="279"/>
      <c r="BE1041" s="279"/>
      <c r="BF1041" s="279"/>
      <c r="BG1041" s="279"/>
      <c r="BH1041" s="279"/>
      <c r="BI1041" s="279"/>
      <c r="BJ1041" s="279"/>
      <c r="BK1041" s="279"/>
      <c r="BL1041" s="279"/>
      <c r="BM1041" s="279"/>
      <c r="BN1041" s="279"/>
      <c r="BO1041" s="279"/>
      <c r="BP1041" s="279"/>
      <c r="BQ1041" s="279"/>
      <c r="BR1041" s="279"/>
      <c r="BS1041" s="279"/>
      <c r="BT1041" s="279"/>
      <c r="BU1041" s="279"/>
      <c r="BV1041" s="279"/>
      <c r="BW1041" s="279"/>
      <c r="BX1041" s="279"/>
      <c r="BY1041" s="279"/>
      <c r="BZ1041" s="279"/>
      <c r="CA1041" s="279"/>
      <c r="CB1041" s="279"/>
      <c r="CC1041" s="279"/>
      <c r="CD1041" s="279"/>
      <c r="CE1041" s="279"/>
      <c r="CF1041" s="279"/>
      <c r="CG1041" s="279"/>
      <c r="CH1041" s="279"/>
      <c r="CI1041" s="279"/>
      <c r="CJ1041" s="279"/>
      <c r="CK1041" s="279"/>
      <c r="CL1041" s="279"/>
      <c r="CM1041" s="279"/>
      <c r="CN1041" s="279"/>
      <c r="CO1041" s="279"/>
      <c r="CP1041" s="279"/>
      <c r="CQ1041" s="279"/>
      <c r="CR1041" s="279"/>
      <c r="CS1041" s="279"/>
      <c r="CT1041" s="279"/>
      <c r="CU1041" s="279"/>
      <c r="CV1041" s="279"/>
      <c r="CW1041" s="279"/>
      <c r="CX1041" s="279"/>
      <c r="CY1041" s="279"/>
      <c r="CZ1041" s="279"/>
      <c r="DA1041" s="279"/>
      <c r="DB1041" s="279"/>
      <c r="DC1041" s="279"/>
      <c r="DD1041" s="279"/>
      <c r="DE1041" s="279"/>
      <c r="DF1041" s="279"/>
      <c r="DG1041" s="279"/>
      <c r="DH1041" s="279"/>
      <c r="DI1041" s="279"/>
      <c r="DJ1041" s="279"/>
      <c r="DK1041" s="279"/>
      <c r="DL1041" s="279"/>
      <c r="DM1041" s="279"/>
      <c r="DN1041" s="279"/>
      <c r="DO1041" s="279"/>
      <c r="DP1041" s="279"/>
      <c r="DQ1041" s="279"/>
      <c r="DR1041" s="279"/>
      <c r="DS1041" s="279"/>
      <c r="DT1041" s="279"/>
      <c r="DU1041" s="279"/>
    </row>
    <row r="1042" spans="40:125">
      <c r="AN1042" s="203" t="str">
        <f t="shared" si="51"/>
        <v>EMA--</v>
      </c>
      <c r="AO1042" s="279"/>
      <c r="AP1042" s="279"/>
      <c r="AQ1042" s="279"/>
      <c r="AR1042" s="279"/>
      <c r="AS1042" s="279"/>
      <c r="AT1042" s="279"/>
      <c r="AU1042" s="279"/>
      <c r="AV1042" s="279"/>
      <c r="AW1042" s="279"/>
      <c r="AX1042" s="279"/>
      <c r="AY1042" s="279"/>
      <c r="AZ1042" s="279"/>
      <c r="BA1042" s="279"/>
      <c r="BB1042" s="279"/>
      <c r="BC1042" s="279"/>
      <c r="BD1042" s="279"/>
      <c r="BE1042" s="279"/>
      <c r="BF1042" s="279"/>
      <c r="BG1042" s="279"/>
      <c r="BH1042" s="279"/>
      <c r="BI1042" s="279"/>
      <c r="BJ1042" s="279"/>
      <c r="BK1042" s="279"/>
      <c r="BL1042" s="279"/>
      <c r="BM1042" s="279"/>
      <c r="BN1042" s="279"/>
      <c r="BO1042" s="279"/>
      <c r="BP1042" s="279"/>
      <c r="BQ1042" s="279"/>
      <c r="BR1042" s="279"/>
      <c r="BS1042" s="279"/>
      <c r="BT1042" s="279"/>
      <c r="BU1042" s="279"/>
      <c r="BV1042" s="279"/>
      <c r="BW1042" s="279"/>
      <c r="BX1042" s="279"/>
      <c r="BY1042" s="279"/>
      <c r="BZ1042" s="279"/>
      <c r="CA1042" s="279"/>
      <c r="CB1042" s="279"/>
      <c r="CC1042" s="279"/>
      <c r="CD1042" s="279"/>
      <c r="CE1042" s="279"/>
      <c r="CF1042" s="279"/>
      <c r="CG1042" s="279"/>
      <c r="CH1042" s="279"/>
      <c r="CI1042" s="279"/>
      <c r="CJ1042" s="279"/>
      <c r="CK1042" s="279"/>
      <c r="CL1042" s="279"/>
      <c r="CM1042" s="279"/>
      <c r="CN1042" s="279"/>
      <c r="CO1042" s="279"/>
      <c r="CP1042" s="279"/>
      <c r="CQ1042" s="279"/>
      <c r="CR1042" s="279"/>
      <c r="CS1042" s="279"/>
      <c r="CT1042" s="279"/>
      <c r="CU1042" s="279"/>
      <c r="CV1042" s="279"/>
      <c r="CW1042" s="279"/>
      <c r="CX1042" s="279"/>
      <c r="CY1042" s="279"/>
      <c r="CZ1042" s="279"/>
      <c r="DA1042" s="279"/>
      <c r="DB1042" s="279"/>
      <c r="DC1042" s="279"/>
      <c r="DD1042" s="279"/>
      <c r="DE1042" s="279"/>
      <c r="DF1042" s="279"/>
      <c r="DG1042" s="279"/>
      <c r="DH1042" s="279"/>
      <c r="DI1042" s="279"/>
      <c r="DJ1042" s="279"/>
      <c r="DK1042" s="279"/>
      <c r="DL1042" s="279"/>
      <c r="DM1042" s="279"/>
      <c r="DN1042" s="279"/>
      <c r="DO1042" s="279"/>
      <c r="DP1042" s="279"/>
      <c r="DQ1042" s="279"/>
      <c r="DR1042" s="279"/>
      <c r="DS1042" s="279"/>
      <c r="DT1042" s="279"/>
      <c r="DU1042" s="279"/>
    </row>
    <row r="1043" spans="40:125">
      <c r="AN1043" s="203" t="str">
        <f t="shared" si="51"/>
        <v>EMA--</v>
      </c>
      <c r="AO1043" s="279"/>
      <c r="AP1043" s="279"/>
      <c r="AQ1043" s="279"/>
      <c r="AR1043" s="279"/>
      <c r="AS1043" s="279"/>
      <c r="AT1043" s="279"/>
      <c r="AU1043" s="279"/>
      <c r="AV1043" s="279"/>
      <c r="AW1043" s="279"/>
      <c r="AX1043" s="279"/>
      <c r="AY1043" s="279"/>
      <c r="AZ1043" s="279"/>
      <c r="BA1043" s="279"/>
      <c r="BB1043" s="279"/>
      <c r="BC1043" s="279"/>
      <c r="BD1043" s="279"/>
      <c r="BE1043" s="279"/>
      <c r="BF1043" s="279"/>
      <c r="BG1043" s="279"/>
      <c r="BH1043" s="279"/>
      <c r="BI1043" s="279"/>
      <c r="BJ1043" s="279"/>
      <c r="BK1043" s="279"/>
      <c r="BL1043" s="279"/>
      <c r="BM1043" s="279"/>
      <c r="BN1043" s="279"/>
      <c r="BO1043" s="279"/>
      <c r="BP1043" s="279"/>
      <c r="BQ1043" s="279"/>
      <c r="BR1043" s="279"/>
      <c r="BS1043" s="279"/>
      <c r="BT1043" s="279"/>
      <c r="BU1043" s="279"/>
      <c r="BV1043" s="279"/>
      <c r="BW1043" s="279"/>
      <c r="BX1043" s="279"/>
      <c r="BY1043" s="279"/>
      <c r="BZ1043" s="279"/>
      <c r="CA1043" s="279"/>
      <c r="CB1043" s="279"/>
      <c r="CC1043" s="279"/>
      <c r="CD1043" s="279"/>
      <c r="CE1043" s="279"/>
      <c r="CF1043" s="279"/>
      <c r="CG1043" s="279"/>
      <c r="CH1043" s="279"/>
      <c r="CI1043" s="279"/>
      <c r="CJ1043" s="279"/>
      <c r="CK1043" s="279"/>
      <c r="CL1043" s="279"/>
      <c r="CM1043" s="279"/>
      <c r="CN1043" s="279"/>
      <c r="CO1043" s="279"/>
      <c r="CP1043" s="279"/>
      <c r="CQ1043" s="279"/>
      <c r="CR1043" s="279"/>
      <c r="CS1043" s="279"/>
      <c r="CT1043" s="279"/>
      <c r="CU1043" s="279"/>
      <c r="CV1043" s="279"/>
      <c r="CW1043" s="279"/>
      <c r="CX1043" s="279"/>
      <c r="CY1043" s="279"/>
      <c r="CZ1043" s="279"/>
      <c r="DA1043" s="279"/>
      <c r="DB1043" s="279"/>
      <c r="DC1043" s="279"/>
      <c r="DD1043" s="279"/>
      <c r="DE1043" s="279"/>
      <c r="DF1043" s="279"/>
      <c r="DG1043" s="279"/>
      <c r="DH1043" s="279"/>
      <c r="DI1043" s="279"/>
      <c r="DJ1043" s="279"/>
      <c r="DK1043" s="279"/>
      <c r="DL1043" s="279"/>
      <c r="DM1043" s="279"/>
      <c r="DN1043" s="279"/>
      <c r="DO1043" s="279"/>
      <c r="DP1043" s="279"/>
      <c r="DQ1043" s="279"/>
      <c r="DR1043" s="279"/>
      <c r="DS1043" s="279"/>
      <c r="DT1043" s="279"/>
      <c r="DU1043" s="279"/>
    </row>
    <row r="1044" spans="40:125">
      <c r="AN1044" s="203" t="str">
        <f t="shared" si="51"/>
        <v>EMA--</v>
      </c>
      <c r="AO1044" s="279"/>
      <c r="AP1044" s="279"/>
      <c r="AQ1044" s="279"/>
      <c r="AR1044" s="279"/>
      <c r="AS1044" s="279"/>
      <c r="AT1044" s="279"/>
      <c r="AU1044" s="279"/>
      <c r="AV1044" s="279"/>
      <c r="AW1044" s="279"/>
      <c r="AX1044" s="279"/>
      <c r="AY1044" s="279"/>
      <c r="AZ1044" s="279"/>
      <c r="BA1044" s="279"/>
      <c r="BB1044" s="279"/>
      <c r="BC1044" s="279"/>
      <c r="BD1044" s="279"/>
      <c r="BE1044" s="279"/>
      <c r="BF1044" s="279"/>
      <c r="BG1044" s="279"/>
      <c r="BH1044" s="279"/>
      <c r="BI1044" s="279"/>
      <c r="BJ1044" s="279"/>
      <c r="BK1044" s="279"/>
      <c r="BL1044" s="279"/>
      <c r="BM1044" s="279"/>
      <c r="BN1044" s="279"/>
      <c r="BO1044" s="279"/>
      <c r="BP1044" s="279"/>
      <c r="BQ1044" s="279"/>
      <c r="BR1044" s="279"/>
      <c r="BS1044" s="279"/>
      <c r="BT1044" s="279"/>
      <c r="BU1044" s="279"/>
      <c r="BV1044" s="279"/>
      <c r="BW1044" s="279"/>
      <c r="BX1044" s="279"/>
      <c r="BY1044" s="279"/>
      <c r="BZ1044" s="279"/>
      <c r="CA1044" s="279"/>
      <c r="CB1044" s="279"/>
      <c r="CC1044" s="279"/>
      <c r="CD1044" s="279"/>
      <c r="CE1044" s="279"/>
      <c r="CF1044" s="279"/>
      <c r="CG1044" s="279"/>
      <c r="CH1044" s="279"/>
      <c r="CI1044" s="279"/>
      <c r="CJ1044" s="279"/>
      <c r="CK1044" s="279"/>
      <c r="CL1044" s="279"/>
      <c r="CM1044" s="279"/>
      <c r="CN1044" s="279"/>
      <c r="CO1044" s="279"/>
      <c r="CP1044" s="279"/>
      <c r="CQ1044" s="279"/>
      <c r="CR1044" s="279"/>
      <c r="CS1044" s="279"/>
      <c r="CT1044" s="279"/>
      <c r="CU1044" s="279"/>
      <c r="CV1044" s="279"/>
      <c r="CW1044" s="279"/>
      <c r="CX1044" s="279"/>
      <c r="CY1044" s="279"/>
      <c r="CZ1044" s="279"/>
      <c r="DA1044" s="279"/>
      <c r="DB1044" s="279"/>
      <c r="DC1044" s="279"/>
      <c r="DD1044" s="279"/>
      <c r="DE1044" s="279"/>
      <c r="DF1044" s="279"/>
      <c r="DG1044" s="279"/>
      <c r="DH1044" s="279"/>
      <c r="DI1044" s="279"/>
      <c r="DJ1044" s="279"/>
      <c r="DK1044" s="279"/>
      <c r="DL1044" s="279"/>
      <c r="DM1044" s="279"/>
      <c r="DN1044" s="279"/>
      <c r="DO1044" s="279"/>
      <c r="DP1044" s="279"/>
      <c r="DQ1044" s="279"/>
      <c r="DR1044" s="279"/>
      <c r="DS1044" s="279"/>
      <c r="DT1044" s="279"/>
      <c r="DU1044" s="279"/>
    </row>
    <row r="1045" spans="40:125">
      <c r="AN1045" s="203" t="str">
        <f t="shared" si="51"/>
        <v>EMA--</v>
      </c>
      <c r="AO1045" s="279"/>
      <c r="AP1045" s="279"/>
      <c r="AQ1045" s="279"/>
      <c r="AR1045" s="279"/>
      <c r="AS1045" s="279"/>
      <c r="AT1045" s="279"/>
      <c r="AU1045" s="279"/>
      <c r="AV1045" s="279"/>
      <c r="AW1045" s="279"/>
      <c r="AX1045" s="279"/>
      <c r="AY1045" s="279"/>
      <c r="AZ1045" s="279"/>
      <c r="BA1045" s="279"/>
      <c r="BB1045" s="279"/>
      <c r="BC1045" s="279"/>
      <c r="BD1045" s="279"/>
      <c r="BE1045" s="279"/>
      <c r="BF1045" s="279"/>
      <c r="BG1045" s="279"/>
      <c r="BH1045" s="279"/>
      <c r="BI1045" s="279"/>
      <c r="BJ1045" s="279"/>
      <c r="BK1045" s="279"/>
      <c r="BL1045" s="279"/>
      <c r="BM1045" s="279"/>
      <c r="BN1045" s="279"/>
      <c r="BO1045" s="279"/>
      <c r="BP1045" s="279"/>
      <c r="BQ1045" s="279"/>
      <c r="BR1045" s="279"/>
      <c r="BS1045" s="279"/>
      <c r="BT1045" s="279"/>
      <c r="BU1045" s="279"/>
      <c r="BV1045" s="279"/>
      <c r="BW1045" s="279"/>
      <c r="BX1045" s="279"/>
      <c r="BY1045" s="279"/>
      <c r="BZ1045" s="279"/>
      <c r="CA1045" s="279"/>
      <c r="CB1045" s="279"/>
      <c r="CC1045" s="279"/>
      <c r="CD1045" s="279"/>
      <c r="CE1045" s="279"/>
      <c r="CF1045" s="279"/>
      <c r="CG1045" s="279"/>
      <c r="CH1045" s="279"/>
      <c r="CI1045" s="279"/>
      <c r="CJ1045" s="279"/>
      <c r="CK1045" s="279"/>
      <c r="CL1045" s="279"/>
      <c r="CM1045" s="279"/>
      <c r="CN1045" s="279"/>
      <c r="CO1045" s="279"/>
      <c r="CP1045" s="279"/>
      <c r="CQ1045" s="279"/>
      <c r="CR1045" s="279"/>
      <c r="CS1045" s="279"/>
      <c r="CT1045" s="279"/>
      <c r="CU1045" s="279"/>
      <c r="CV1045" s="279"/>
      <c r="CW1045" s="279"/>
      <c r="CX1045" s="279"/>
      <c r="CY1045" s="279"/>
      <c r="CZ1045" s="279"/>
      <c r="DA1045" s="279"/>
      <c r="DB1045" s="279"/>
      <c r="DC1045" s="279"/>
      <c r="DD1045" s="279"/>
      <c r="DE1045" s="279"/>
      <c r="DF1045" s="279"/>
      <c r="DG1045" s="279"/>
      <c r="DH1045" s="279"/>
      <c r="DI1045" s="279"/>
      <c r="DJ1045" s="279"/>
      <c r="DK1045" s="279"/>
      <c r="DL1045" s="279"/>
      <c r="DM1045" s="279"/>
      <c r="DN1045" s="279"/>
      <c r="DO1045" s="279"/>
      <c r="DP1045" s="279"/>
      <c r="DQ1045" s="279"/>
      <c r="DR1045" s="279"/>
      <c r="DS1045" s="279"/>
      <c r="DT1045" s="279"/>
      <c r="DU1045" s="279"/>
    </row>
    <row r="1046" spans="40:125">
      <c r="AN1046" s="203" t="str">
        <f t="shared" si="51"/>
        <v>EMA--</v>
      </c>
      <c r="AO1046" s="279"/>
      <c r="AP1046" s="279"/>
      <c r="AQ1046" s="279"/>
      <c r="AR1046" s="279"/>
      <c r="AS1046" s="279"/>
      <c r="AT1046" s="279"/>
      <c r="AU1046" s="279"/>
      <c r="AV1046" s="279"/>
      <c r="AW1046" s="279"/>
      <c r="AX1046" s="279"/>
      <c r="AY1046" s="279"/>
      <c r="AZ1046" s="279"/>
      <c r="BA1046" s="279"/>
      <c r="BB1046" s="279"/>
      <c r="BC1046" s="279"/>
      <c r="BD1046" s="279"/>
      <c r="BE1046" s="279"/>
      <c r="BF1046" s="279"/>
      <c r="BG1046" s="279"/>
      <c r="BH1046" s="279"/>
      <c r="BI1046" s="279"/>
      <c r="BJ1046" s="279"/>
      <c r="BK1046" s="279"/>
      <c r="BL1046" s="279"/>
      <c r="BM1046" s="279"/>
      <c r="BN1046" s="279"/>
      <c r="BO1046" s="279"/>
      <c r="BP1046" s="279"/>
      <c r="BQ1046" s="279"/>
      <c r="BR1046" s="279"/>
      <c r="BS1046" s="279"/>
      <c r="BT1046" s="279"/>
      <c r="BU1046" s="279"/>
      <c r="BV1046" s="279"/>
      <c r="BW1046" s="279"/>
      <c r="BX1046" s="279"/>
      <c r="BY1046" s="279"/>
      <c r="BZ1046" s="279"/>
      <c r="CA1046" s="279"/>
      <c r="CB1046" s="279"/>
      <c r="CC1046" s="279"/>
      <c r="CD1046" s="279"/>
      <c r="CE1046" s="279"/>
      <c r="CF1046" s="279"/>
      <c r="CG1046" s="279"/>
      <c r="CH1046" s="279"/>
      <c r="CI1046" s="279"/>
      <c r="CJ1046" s="279"/>
      <c r="CK1046" s="279"/>
      <c r="CL1046" s="279"/>
      <c r="CM1046" s="279"/>
      <c r="CN1046" s="279"/>
      <c r="CO1046" s="279"/>
      <c r="CP1046" s="279"/>
      <c r="CQ1046" s="279"/>
      <c r="CR1046" s="279"/>
      <c r="CS1046" s="279"/>
      <c r="CT1046" s="279"/>
      <c r="CU1046" s="279"/>
      <c r="CV1046" s="279"/>
      <c r="CW1046" s="279"/>
      <c r="CX1046" s="279"/>
      <c r="CY1046" s="279"/>
      <c r="CZ1046" s="279"/>
      <c r="DA1046" s="279"/>
      <c r="DB1046" s="279"/>
      <c r="DC1046" s="279"/>
      <c r="DD1046" s="279"/>
      <c r="DE1046" s="279"/>
      <c r="DF1046" s="279"/>
      <c r="DG1046" s="279"/>
      <c r="DH1046" s="279"/>
      <c r="DI1046" s="279"/>
      <c r="DJ1046" s="279"/>
      <c r="DK1046" s="279"/>
      <c r="DL1046" s="279"/>
      <c r="DM1046" s="279"/>
      <c r="DN1046" s="279"/>
      <c r="DO1046" s="279"/>
      <c r="DP1046" s="279"/>
      <c r="DQ1046" s="279"/>
      <c r="DR1046" s="279"/>
      <c r="DS1046" s="279"/>
      <c r="DT1046" s="279"/>
      <c r="DU1046" s="279"/>
    </row>
    <row r="1047" spans="40:125">
      <c r="AN1047" s="203" t="str">
        <f t="shared" si="51"/>
        <v>EMA--</v>
      </c>
      <c r="AO1047" s="279"/>
      <c r="AP1047" s="279"/>
      <c r="AQ1047" s="279"/>
      <c r="AR1047" s="279"/>
      <c r="AS1047" s="279"/>
      <c r="AT1047" s="279"/>
      <c r="AU1047" s="279"/>
      <c r="AV1047" s="279"/>
      <c r="AW1047" s="279"/>
      <c r="AX1047" s="279"/>
      <c r="AY1047" s="279"/>
      <c r="AZ1047" s="279"/>
      <c r="BA1047" s="279"/>
      <c r="BB1047" s="279"/>
      <c r="BC1047" s="279"/>
      <c r="BD1047" s="279"/>
      <c r="BE1047" s="279"/>
      <c r="BF1047" s="279"/>
      <c r="BG1047" s="279"/>
      <c r="BH1047" s="279"/>
      <c r="BI1047" s="279"/>
      <c r="BJ1047" s="279"/>
      <c r="BK1047" s="279"/>
      <c r="BL1047" s="279"/>
      <c r="BM1047" s="279"/>
      <c r="BN1047" s="279"/>
      <c r="BO1047" s="279"/>
      <c r="BP1047" s="279"/>
      <c r="BQ1047" s="279"/>
      <c r="BR1047" s="279"/>
      <c r="BS1047" s="279"/>
      <c r="BT1047" s="279"/>
      <c r="BU1047" s="279"/>
      <c r="BV1047" s="279"/>
      <c r="BW1047" s="279"/>
      <c r="BX1047" s="279"/>
      <c r="BY1047" s="279"/>
      <c r="BZ1047" s="279"/>
      <c r="CA1047" s="279"/>
      <c r="CB1047" s="279"/>
      <c r="CC1047" s="279"/>
      <c r="CD1047" s="279"/>
      <c r="CE1047" s="279"/>
      <c r="CF1047" s="279"/>
      <c r="CG1047" s="279"/>
      <c r="CH1047" s="279"/>
      <c r="CI1047" s="279"/>
      <c r="CJ1047" s="279"/>
      <c r="CK1047" s="279"/>
      <c r="CL1047" s="279"/>
      <c r="CM1047" s="279"/>
      <c r="CN1047" s="279"/>
      <c r="CO1047" s="279"/>
      <c r="CP1047" s="279"/>
      <c r="CQ1047" s="279"/>
      <c r="CR1047" s="279"/>
      <c r="CS1047" s="279"/>
      <c r="CT1047" s="279"/>
      <c r="CU1047" s="279"/>
      <c r="CV1047" s="279"/>
      <c r="CW1047" s="279"/>
      <c r="CX1047" s="279"/>
      <c r="CY1047" s="279"/>
      <c r="CZ1047" s="279"/>
      <c r="DA1047" s="279"/>
      <c r="DB1047" s="279"/>
      <c r="DC1047" s="279"/>
      <c r="DD1047" s="279"/>
      <c r="DE1047" s="279"/>
      <c r="DF1047" s="279"/>
      <c r="DG1047" s="279"/>
      <c r="DH1047" s="279"/>
      <c r="DI1047" s="279"/>
      <c r="DJ1047" s="279"/>
      <c r="DK1047" s="279"/>
      <c r="DL1047" s="279"/>
      <c r="DM1047" s="279"/>
      <c r="DN1047" s="279"/>
      <c r="DO1047" s="279"/>
      <c r="DP1047" s="279"/>
      <c r="DQ1047" s="279"/>
      <c r="DR1047" s="279"/>
      <c r="DS1047" s="279"/>
      <c r="DT1047" s="279"/>
      <c r="DU1047" s="279"/>
    </row>
    <row r="1048" spans="40:125">
      <c r="AN1048" s="203" t="str">
        <f t="shared" si="51"/>
        <v>EMA--</v>
      </c>
      <c r="AO1048" s="279"/>
      <c r="AP1048" s="279"/>
      <c r="AQ1048" s="279"/>
      <c r="AR1048" s="279"/>
      <c r="AS1048" s="279"/>
      <c r="AT1048" s="279"/>
      <c r="AU1048" s="279"/>
      <c r="AV1048" s="279"/>
      <c r="AW1048" s="279"/>
      <c r="AX1048" s="279"/>
      <c r="AY1048" s="279"/>
      <c r="AZ1048" s="279"/>
      <c r="BA1048" s="279"/>
      <c r="BB1048" s="279"/>
      <c r="BC1048" s="279"/>
      <c r="BD1048" s="279"/>
      <c r="BE1048" s="279"/>
      <c r="BF1048" s="279"/>
      <c r="BG1048" s="279"/>
      <c r="BH1048" s="279"/>
      <c r="BI1048" s="279"/>
      <c r="BJ1048" s="279"/>
      <c r="BK1048" s="279"/>
      <c r="BL1048" s="279"/>
      <c r="BM1048" s="279"/>
      <c r="BN1048" s="279"/>
      <c r="BO1048" s="279"/>
      <c r="BP1048" s="279"/>
      <c r="BQ1048" s="279"/>
      <c r="BR1048" s="279"/>
      <c r="BS1048" s="279"/>
      <c r="BT1048" s="279"/>
      <c r="BU1048" s="279"/>
      <c r="BV1048" s="279"/>
      <c r="BW1048" s="279"/>
      <c r="BX1048" s="279"/>
      <c r="BY1048" s="279"/>
      <c r="BZ1048" s="279"/>
      <c r="CA1048" s="279"/>
      <c r="CB1048" s="279"/>
      <c r="CC1048" s="279"/>
      <c r="CD1048" s="279"/>
      <c r="CE1048" s="279"/>
      <c r="CF1048" s="279"/>
      <c r="CG1048" s="279"/>
      <c r="CH1048" s="279"/>
      <c r="CI1048" s="279"/>
      <c r="CJ1048" s="279"/>
      <c r="CK1048" s="279"/>
      <c r="CL1048" s="279"/>
      <c r="CM1048" s="279"/>
      <c r="CN1048" s="279"/>
      <c r="CO1048" s="279"/>
      <c r="CP1048" s="279"/>
      <c r="CQ1048" s="279"/>
      <c r="CR1048" s="279"/>
      <c r="CS1048" s="279"/>
      <c r="CT1048" s="279"/>
      <c r="CU1048" s="279"/>
      <c r="CV1048" s="279"/>
      <c r="CW1048" s="279"/>
      <c r="CX1048" s="279"/>
      <c r="CY1048" s="279"/>
      <c r="CZ1048" s="279"/>
      <c r="DA1048" s="279"/>
      <c r="DB1048" s="279"/>
      <c r="DC1048" s="279"/>
      <c r="DD1048" s="279"/>
      <c r="DE1048" s="279"/>
      <c r="DF1048" s="279"/>
      <c r="DG1048" s="279"/>
      <c r="DH1048" s="279"/>
      <c r="DI1048" s="279"/>
      <c r="DJ1048" s="279"/>
      <c r="DK1048" s="279"/>
      <c r="DL1048" s="279"/>
      <c r="DM1048" s="279"/>
      <c r="DN1048" s="279"/>
      <c r="DO1048" s="279"/>
      <c r="DP1048" s="279"/>
      <c r="DQ1048" s="279"/>
      <c r="DR1048" s="279"/>
      <c r="DS1048" s="279"/>
      <c r="DT1048" s="279"/>
      <c r="DU1048" s="279"/>
    </row>
    <row r="1049" spans="40:125">
      <c r="AN1049" s="203" t="str">
        <f t="shared" si="51"/>
        <v>EMA--</v>
      </c>
      <c r="AO1049" s="279"/>
      <c r="AP1049" s="279"/>
      <c r="AQ1049" s="279"/>
      <c r="AR1049" s="279"/>
      <c r="AS1049" s="279"/>
      <c r="AT1049" s="279"/>
      <c r="AU1049" s="279"/>
      <c r="AV1049" s="279"/>
      <c r="AW1049" s="279"/>
      <c r="AX1049" s="279"/>
      <c r="AY1049" s="279"/>
      <c r="AZ1049" s="279"/>
      <c r="BA1049" s="279"/>
      <c r="BB1049" s="279"/>
      <c r="BC1049" s="279"/>
      <c r="BD1049" s="279"/>
      <c r="BE1049" s="279"/>
      <c r="BF1049" s="279"/>
      <c r="BG1049" s="279"/>
      <c r="BH1049" s="279"/>
      <c r="BI1049" s="279"/>
      <c r="BJ1049" s="279"/>
      <c r="BK1049" s="279"/>
      <c r="BL1049" s="279"/>
      <c r="BM1049" s="279"/>
      <c r="BN1049" s="279"/>
      <c r="BO1049" s="279"/>
      <c r="BP1049" s="279"/>
      <c r="BQ1049" s="279"/>
      <c r="BR1049" s="279"/>
      <c r="BS1049" s="279"/>
      <c r="BT1049" s="279"/>
      <c r="BU1049" s="279"/>
      <c r="BV1049" s="279"/>
      <c r="BW1049" s="279"/>
      <c r="BX1049" s="279"/>
      <c r="BY1049" s="279"/>
      <c r="BZ1049" s="279"/>
      <c r="CA1049" s="279"/>
      <c r="CB1049" s="279"/>
      <c r="CC1049" s="279"/>
      <c r="CD1049" s="279"/>
      <c r="CE1049" s="279"/>
      <c r="CF1049" s="279"/>
      <c r="CG1049" s="279"/>
      <c r="CH1049" s="279"/>
      <c r="CI1049" s="279"/>
      <c r="CJ1049" s="279"/>
      <c r="CK1049" s="279"/>
      <c r="CL1049" s="279"/>
      <c r="CM1049" s="279"/>
      <c r="CN1049" s="279"/>
      <c r="CO1049" s="279"/>
      <c r="CP1049" s="279"/>
      <c r="CQ1049" s="279"/>
      <c r="CR1049" s="279"/>
      <c r="CS1049" s="279"/>
      <c r="CT1049" s="279"/>
      <c r="CU1049" s="279"/>
      <c r="CV1049" s="279"/>
      <c r="CW1049" s="279"/>
      <c r="CX1049" s="279"/>
      <c r="CY1049" s="279"/>
      <c r="CZ1049" s="279"/>
      <c r="DA1049" s="279"/>
      <c r="DB1049" s="279"/>
      <c r="DC1049" s="279"/>
      <c r="DD1049" s="279"/>
      <c r="DE1049" s="279"/>
      <c r="DF1049" s="279"/>
      <c r="DG1049" s="279"/>
      <c r="DH1049" s="279"/>
      <c r="DI1049" s="279"/>
      <c r="DJ1049" s="279"/>
      <c r="DK1049" s="279"/>
      <c r="DL1049" s="279"/>
      <c r="DM1049" s="279"/>
      <c r="DN1049" s="279"/>
      <c r="DO1049" s="279"/>
      <c r="DP1049" s="279"/>
      <c r="DQ1049" s="279"/>
      <c r="DR1049" s="279"/>
      <c r="DS1049" s="279"/>
      <c r="DT1049" s="279"/>
      <c r="DU1049" s="279"/>
    </row>
    <row r="1050" spans="40:125">
      <c r="AN1050" s="203" t="str">
        <f t="shared" si="51"/>
        <v>EMA--</v>
      </c>
      <c r="AO1050" s="279"/>
      <c r="AP1050" s="279"/>
      <c r="AQ1050" s="279"/>
      <c r="AR1050" s="279"/>
      <c r="AS1050" s="279"/>
      <c r="AT1050" s="279"/>
      <c r="AU1050" s="279"/>
      <c r="AV1050" s="279"/>
      <c r="AW1050" s="279"/>
      <c r="AX1050" s="279"/>
      <c r="AY1050" s="279"/>
      <c r="AZ1050" s="279"/>
      <c r="BA1050" s="279"/>
      <c r="BB1050" s="279"/>
      <c r="BC1050" s="279"/>
      <c r="BD1050" s="279"/>
      <c r="BE1050" s="279"/>
      <c r="BF1050" s="279"/>
      <c r="BG1050" s="279"/>
      <c r="BH1050" s="279"/>
      <c r="BI1050" s="279"/>
      <c r="BJ1050" s="279"/>
      <c r="BK1050" s="279"/>
      <c r="BL1050" s="279"/>
      <c r="BM1050" s="279"/>
      <c r="BN1050" s="279"/>
      <c r="BO1050" s="279"/>
      <c r="BP1050" s="279"/>
      <c r="BQ1050" s="279"/>
      <c r="BR1050" s="279"/>
      <c r="BS1050" s="279"/>
      <c r="BT1050" s="279"/>
      <c r="BU1050" s="279"/>
      <c r="BV1050" s="279"/>
      <c r="BW1050" s="279"/>
      <c r="BX1050" s="279"/>
      <c r="BY1050" s="279"/>
      <c r="BZ1050" s="279"/>
      <c r="CA1050" s="279"/>
      <c r="CB1050" s="279"/>
      <c r="CC1050" s="279"/>
      <c r="CD1050" s="279"/>
      <c r="CE1050" s="279"/>
      <c r="CF1050" s="279"/>
      <c r="CG1050" s="279"/>
      <c r="CH1050" s="279"/>
      <c r="CI1050" s="279"/>
      <c r="CJ1050" s="279"/>
      <c r="CK1050" s="279"/>
      <c r="CL1050" s="279"/>
      <c r="CM1050" s="279"/>
      <c r="CN1050" s="279"/>
      <c r="CO1050" s="279"/>
      <c r="CP1050" s="279"/>
      <c r="CQ1050" s="279"/>
      <c r="CR1050" s="279"/>
      <c r="CS1050" s="279"/>
      <c r="CT1050" s="279"/>
      <c r="CU1050" s="279"/>
      <c r="CV1050" s="279"/>
      <c r="CW1050" s="279"/>
      <c r="CX1050" s="279"/>
      <c r="CY1050" s="279"/>
      <c r="CZ1050" s="279"/>
      <c r="DA1050" s="279"/>
      <c r="DB1050" s="279"/>
      <c r="DC1050" s="279"/>
      <c r="DD1050" s="279"/>
      <c r="DE1050" s="279"/>
      <c r="DF1050" s="279"/>
      <c r="DG1050" s="279"/>
      <c r="DH1050" s="279"/>
      <c r="DI1050" s="279"/>
      <c r="DJ1050" s="279"/>
      <c r="DK1050" s="279"/>
      <c r="DL1050" s="279"/>
      <c r="DM1050" s="279"/>
      <c r="DN1050" s="279"/>
      <c r="DO1050" s="279"/>
      <c r="DP1050" s="279"/>
      <c r="DQ1050" s="279"/>
      <c r="DR1050" s="279"/>
      <c r="DS1050" s="279"/>
      <c r="DT1050" s="279"/>
      <c r="DU1050" s="279"/>
    </row>
    <row r="1051" spans="40:125">
      <c r="AN1051" s="203" t="str">
        <f t="shared" si="51"/>
        <v>EMA--</v>
      </c>
      <c r="AO1051" s="279"/>
      <c r="AP1051" s="279"/>
      <c r="AQ1051" s="279"/>
      <c r="AR1051" s="279"/>
      <c r="AS1051" s="279"/>
      <c r="AT1051" s="279"/>
      <c r="AU1051" s="279"/>
      <c r="AV1051" s="279"/>
      <c r="AW1051" s="279"/>
      <c r="AX1051" s="279"/>
      <c r="AY1051" s="279"/>
      <c r="AZ1051" s="279"/>
      <c r="BA1051" s="279"/>
      <c r="BB1051" s="279"/>
      <c r="BC1051" s="279"/>
      <c r="BD1051" s="279"/>
      <c r="BE1051" s="279"/>
      <c r="BF1051" s="279"/>
      <c r="BG1051" s="279"/>
      <c r="BH1051" s="279"/>
      <c r="BI1051" s="279"/>
      <c r="BJ1051" s="279"/>
      <c r="BK1051" s="279"/>
      <c r="BL1051" s="279"/>
      <c r="BM1051" s="279"/>
      <c r="BN1051" s="279"/>
      <c r="BO1051" s="279"/>
      <c r="BP1051" s="279"/>
      <c r="BQ1051" s="279"/>
      <c r="BR1051" s="279"/>
      <c r="BS1051" s="279"/>
      <c r="BT1051" s="279"/>
      <c r="BU1051" s="279"/>
      <c r="BV1051" s="279"/>
      <c r="BW1051" s="279"/>
      <c r="BX1051" s="279"/>
      <c r="BY1051" s="279"/>
      <c r="BZ1051" s="279"/>
      <c r="CA1051" s="279"/>
      <c r="CB1051" s="279"/>
      <c r="CC1051" s="279"/>
      <c r="CD1051" s="279"/>
      <c r="CE1051" s="279"/>
      <c r="CF1051" s="279"/>
      <c r="CG1051" s="279"/>
      <c r="CH1051" s="279"/>
      <c r="CI1051" s="279"/>
      <c r="CJ1051" s="279"/>
      <c r="CK1051" s="279"/>
      <c r="CL1051" s="279"/>
      <c r="CM1051" s="279"/>
      <c r="CN1051" s="279"/>
      <c r="CO1051" s="279"/>
      <c r="CP1051" s="279"/>
      <c r="CQ1051" s="279"/>
      <c r="CR1051" s="279"/>
      <c r="CS1051" s="279"/>
      <c r="CT1051" s="279"/>
      <c r="CU1051" s="279"/>
      <c r="CV1051" s="279"/>
      <c r="CW1051" s="279"/>
      <c r="CX1051" s="279"/>
      <c r="CY1051" s="279"/>
      <c r="CZ1051" s="279"/>
      <c r="DA1051" s="279"/>
      <c r="DB1051" s="279"/>
      <c r="DC1051" s="279"/>
      <c r="DD1051" s="279"/>
      <c r="DE1051" s="279"/>
      <c r="DF1051" s="279"/>
      <c r="DG1051" s="279"/>
      <c r="DH1051" s="279"/>
      <c r="DI1051" s="279"/>
      <c r="DJ1051" s="279"/>
      <c r="DK1051" s="279"/>
      <c r="DL1051" s="279"/>
      <c r="DM1051" s="279"/>
      <c r="DN1051" s="279"/>
      <c r="DO1051" s="279"/>
      <c r="DP1051" s="279"/>
      <c r="DQ1051" s="279"/>
      <c r="DR1051" s="279"/>
      <c r="DS1051" s="279"/>
      <c r="DT1051" s="279"/>
      <c r="DU1051" s="279"/>
    </row>
    <row r="1052" spans="40:125">
      <c r="AN1052" s="203" t="str">
        <f t="shared" si="51"/>
        <v>EMA--</v>
      </c>
      <c r="AO1052" s="279"/>
      <c r="AP1052" s="279"/>
      <c r="AQ1052" s="279"/>
      <c r="AR1052" s="279"/>
      <c r="AS1052" s="279"/>
      <c r="AT1052" s="279"/>
      <c r="AU1052" s="279"/>
      <c r="AV1052" s="279"/>
      <c r="AW1052" s="279"/>
      <c r="AX1052" s="279"/>
      <c r="AY1052" s="279"/>
      <c r="AZ1052" s="279"/>
      <c r="BA1052" s="279"/>
      <c r="BB1052" s="279"/>
      <c r="BC1052" s="279"/>
      <c r="BD1052" s="279"/>
      <c r="BE1052" s="279"/>
      <c r="BF1052" s="279"/>
      <c r="BG1052" s="279"/>
      <c r="BH1052" s="279"/>
      <c r="BI1052" s="279"/>
      <c r="BJ1052" s="279"/>
      <c r="BK1052" s="279"/>
      <c r="BL1052" s="279"/>
      <c r="BM1052" s="279"/>
      <c r="BN1052" s="279"/>
      <c r="BO1052" s="279"/>
      <c r="BP1052" s="279"/>
      <c r="BQ1052" s="279"/>
      <c r="BR1052" s="279"/>
      <c r="BS1052" s="279"/>
      <c r="BT1052" s="279"/>
      <c r="BU1052" s="279"/>
      <c r="BV1052" s="279"/>
      <c r="BW1052" s="279"/>
      <c r="BX1052" s="279"/>
      <c r="BY1052" s="279"/>
      <c r="BZ1052" s="279"/>
      <c r="CA1052" s="279"/>
      <c r="CB1052" s="279"/>
      <c r="CC1052" s="279"/>
      <c r="CD1052" s="279"/>
      <c r="CE1052" s="279"/>
      <c r="CF1052" s="279"/>
      <c r="CG1052" s="279"/>
      <c r="CH1052" s="279"/>
      <c r="CI1052" s="279"/>
      <c r="CJ1052" s="279"/>
      <c r="CK1052" s="279"/>
      <c r="CL1052" s="279"/>
      <c r="CM1052" s="279"/>
      <c r="CN1052" s="279"/>
      <c r="CO1052" s="279"/>
      <c r="CP1052" s="279"/>
      <c r="CQ1052" s="279"/>
      <c r="CR1052" s="279"/>
      <c r="CS1052" s="279"/>
      <c r="CT1052" s="279"/>
      <c r="CU1052" s="279"/>
      <c r="CV1052" s="279"/>
      <c r="CW1052" s="279"/>
      <c r="CX1052" s="279"/>
      <c r="CY1052" s="279"/>
      <c r="CZ1052" s="279"/>
      <c r="DA1052" s="279"/>
      <c r="DB1052" s="279"/>
      <c r="DC1052" s="279"/>
      <c r="DD1052" s="279"/>
      <c r="DE1052" s="279"/>
      <c r="DF1052" s="279"/>
      <c r="DG1052" s="279"/>
      <c r="DH1052" s="279"/>
      <c r="DI1052" s="279"/>
      <c r="DJ1052" s="279"/>
      <c r="DK1052" s="279"/>
      <c r="DL1052" s="279"/>
      <c r="DM1052" s="279"/>
      <c r="DN1052" s="279"/>
      <c r="DO1052" s="279"/>
      <c r="DP1052" s="279"/>
      <c r="DQ1052" s="279"/>
      <c r="DR1052" s="279"/>
      <c r="DS1052" s="279"/>
      <c r="DT1052" s="279"/>
      <c r="DU1052" s="279"/>
    </row>
    <row r="1053" spans="40:125">
      <c r="AN1053" s="203" t="str">
        <f t="shared" si="51"/>
        <v>EMA--</v>
      </c>
      <c r="AO1053" s="279"/>
      <c r="AP1053" s="279"/>
      <c r="AQ1053" s="279"/>
      <c r="AR1053" s="279"/>
      <c r="AS1053" s="279"/>
      <c r="AT1053" s="279"/>
      <c r="AU1053" s="279"/>
      <c r="AV1053" s="279"/>
      <c r="AW1053" s="279"/>
      <c r="AX1053" s="279"/>
      <c r="AY1053" s="279"/>
      <c r="AZ1053" s="279"/>
      <c r="BA1053" s="279"/>
      <c r="BB1053" s="279"/>
      <c r="BC1053" s="279"/>
      <c r="BD1053" s="279"/>
      <c r="BE1053" s="279"/>
      <c r="BF1053" s="279"/>
      <c r="BG1053" s="279"/>
      <c r="BH1053" s="279"/>
      <c r="BI1053" s="279"/>
      <c r="BJ1053" s="279"/>
      <c r="BK1053" s="279"/>
      <c r="BL1053" s="279"/>
      <c r="BM1053" s="279"/>
      <c r="BN1053" s="279"/>
      <c r="BO1053" s="279"/>
      <c r="BP1053" s="279"/>
      <c r="BQ1053" s="279"/>
      <c r="BR1053" s="279"/>
      <c r="BS1053" s="279"/>
      <c r="BT1053" s="279"/>
      <c r="BU1053" s="279"/>
      <c r="BV1053" s="279"/>
      <c r="BW1053" s="279"/>
      <c r="BX1053" s="279"/>
      <c r="BY1053" s="279"/>
      <c r="BZ1053" s="279"/>
      <c r="CA1053" s="279"/>
      <c r="CB1053" s="279"/>
      <c r="CC1053" s="279"/>
      <c r="CD1053" s="279"/>
      <c r="CE1053" s="279"/>
      <c r="CF1053" s="279"/>
      <c r="CG1053" s="279"/>
      <c r="CH1053" s="279"/>
      <c r="CI1053" s="279"/>
      <c r="CJ1053" s="279"/>
      <c r="CK1053" s="279"/>
      <c r="CL1053" s="279"/>
      <c r="CM1053" s="279"/>
      <c r="CN1053" s="279"/>
      <c r="CO1053" s="279"/>
      <c r="CP1053" s="279"/>
      <c r="CQ1053" s="279"/>
      <c r="CR1053" s="279"/>
      <c r="CS1053" s="279"/>
      <c r="CT1053" s="279"/>
      <c r="CU1053" s="279"/>
      <c r="CV1053" s="279"/>
      <c r="CW1053" s="279"/>
      <c r="CX1053" s="279"/>
      <c r="CY1053" s="279"/>
      <c r="CZ1053" s="279"/>
      <c r="DA1053" s="279"/>
      <c r="DB1053" s="279"/>
      <c r="DC1053" s="279"/>
      <c r="DD1053" s="279"/>
      <c r="DE1053" s="279"/>
      <c r="DF1053" s="279"/>
      <c r="DG1053" s="279"/>
      <c r="DH1053" s="279"/>
      <c r="DI1053" s="279"/>
      <c r="DJ1053" s="279"/>
      <c r="DK1053" s="279"/>
      <c r="DL1053" s="279"/>
      <c r="DM1053" s="279"/>
      <c r="DN1053" s="279"/>
      <c r="DO1053" s="279"/>
      <c r="DP1053" s="279"/>
      <c r="DQ1053" s="279"/>
      <c r="DR1053" s="279"/>
      <c r="DS1053" s="279"/>
      <c r="DT1053" s="279"/>
      <c r="DU1053" s="279"/>
    </row>
    <row r="1054" spans="40:125">
      <c r="AN1054" s="203" t="str">
        <f t="shared" si="51"/>
        <v>EMA--</v>
      </c>
      <c r="AO1054" s="279"/>
      <c r="AP1054" s="279"/>
      <c r="AQ1054" s="279"/>
      <c r="AR1054" s="279"/>
      <c r="AS1054" s="279"/>
      <c r="AT1054" s="279"/>
      <c r="AU1054" s="279"/>
      <c r="AV1054" s="279"/>
      <c r="AW1054" s="279"/>
      <c r="AX1054" s="279"/>
      <c r="AY1054" s="279"/>
      <c r="AZ1054" s="279"/>
      <c r="BA1054" s="279"/>
      <c r="BB1054" s="279"/>
      <c r="BC1054" s="279"/>
      <c r="BD1054" s="279"/>
      <c r="BE1054" s="279"/>
      <c r="BF1054" s="279"/>
      <c r="BG1054" s="279"/>
      <c r="BH1054" s="279"/>
      <c r="BI1054" s="279"/>
      <c r="BJ1054" s="279"/>
      <c r="BK1054" s="279"/>
      <c r="BL1054" s="279"/>
      <c r="BM1054" s="279"/>
      <c r="BN1054" s="279"/>
      <c r="BO1054" s="279"/>
      <c r="BP1054" s="279"/>
      <c r="BQ1054" s="279"/>
      <c r="BR1054" s="279"/>
      <c r="BS1054" s="279"/>
      <c r="BT1054" s="279"/>
      <c r="BU1054" s="279"/>
      <c r="BV1054" s="279"/>
      <c r="BW1054" s="279"/>
      <c r="BX1054" s="279"/>
      <c r="BY1054" s="279"/>
      <c r="BZ1054" s="279"/>
      <c r="CA1054" s="279"/>
      <c r="CB1054" s="279"/>
      <c r="CC1054" s="279"/>
      <c r="CD1054" s="279"/>
      <c r="CE1054" s="279"/>
      <c r="CF1054" s="279"/>
      <c r="CG1054" s="279"/>
      <c r="CH1054" s="279"/>
      <c r="CI1054" s="279"/>
      <c r="CJ1054" s="279"/>
      <c r="CK1054" s="279"/>
      <c r="CL1054" s="279"/>
      <c r="CM1054" s="279"/>
      <c r="CN1054" s="279"/>
      <c r="CO1054" s="279"/>
      <c r="CP1054" s="279"/>
      <c r="CQ1054" s="279"/>
      <c r="CR1054" s="279"/>
      <c r="CS1054" s="279"/>
      <c r="CT1054" s="279"/>
      <c r="CU1054" s="279"/>
      <c r="CV1054" s="279"/>
      <c r="CW1054" s="279"/>
      <c r="CX1054" s="279"/>
      <c r="CY1054" s="279"/>
      <c r="CZ1054" s="279"/>
      <c r="DA1054" s="279"/>
      <c r="DB1054" s="279"/>
      <c r="DC1054" s="279"/>
      <c r="DD1054" s="279"/>
      <c r="DE1054" s="279"/>
      <c r="DF1054" s="279"/>
      <c r="DG1054" s="279"/>
      <c r="DH1054" s="279"/>
      <c r="DI1054" s="279"/>
      <c r="DJ1054" s="279"/>
      <c r="DK1054" s="279"/>
      <c r="DL1054" s="279"/>
      <c r="DM1054" s="279"/>
      <c r="DN1054" s="279"/>
      <c r="DO1054" s="279"/>
      <c r="DP1054" s="279"/>
      <c r="DQ1054" s="279"/>
      <c r="DR1054" s="279"/>
      <c r="DS1054" s="279"/>
      <c r="DT1054" s="279"/>
      <c r="DU1054" s="279"/>
    </row>
    <row r="1055" spans="40:125">
      <c r="AN1055" s="203" t="str">
        <f t="shared" si="51"/>
        <v>EMA--</v>
      </c>
      <c r="AO1055" s="279"/>
      <c r="AP1055" s="279"/>
      <c r="AQ1055" s="279"/>
      <c r="AR1055" s="279"/>
      <c r="AS1055" s="279"/>
      <c r="AT1055" s="279"/>
      <c r="AU1055" s="279"/>
      <c r="AV1055" s="279"/>
      <c r="AW1055" s="279"/>
      <c r="AX1055" s="279"/>
      <c r="AY1055" s="279"/>
      <c r="AZ1055" s="279"/>
      <c r="BA1055" s="279"/>
      <c r="BB1055" s="279"/>
      <c r="BC1055" s="279"/>
      <c r="BD1055" s="279"/>
      <c r="BE1055" s="279"/>
      <c r="BF1055" s="279"/>
      <c r="BG1055" s="279"/>
      <c r="BH1055" s="279"/>
      <c r="BI1055" s="279"/>
      <c r="BJ1055" s="279"/>
      <c r="BK1055" s="279"/>
      <c r="BL1055" s="279"/>
      <c r="BM1055" s="279"/>
      <c r="BN1055" s="279"/>
      <c r="BO1055" s="279"/>
      <c r="BP1055" s="279"/>
      <c r="BQ1055" s="279"/>
      <c r="BR1055" s="279"/>
      <c r="BS1055" s="279"/>
      <c r="BT1055" s="279"/>
      <c r="BU1055" s="279"/>
      <c r="BV1055" s="279"/>
      <c r="BW1055" s="279"/>
      <c r="BX1055" s="279"/>
      <c r="BY1055" s="279"/>
      <c r="BZ1055" s="279"/>
      <c r="CA1055" s="279"/>
      <c r="CB1055" s="279"/>
      <c r="CC1055" s="279"/>
      <c r="CD1055" s="279"/>
      <c r="CE1055" s="279"/>
      <c r="CF1055" s="279"/>
      <c r="CG1055" s="279"/>
      <c r="CH1055" s="279"/>
      <c r="CI1055" s="279"/>
      <c r="CJ1055" s="279"/>
      <c r="CK1055" s="279"/>
      <c r="CL1055" s="279"/>
      <c r="CM1055" s="279"/>
      <c r="CN1055" s="279"/>
      <c r="CO1055" s="279"/>
      <c r="CP1055" s="279"/>
      <c r="CQ1055" s="279"/>
      <c r="CR1055" s="279"/>
      <c r="CS1055" s="279"/>
      <c r="CT1055" s="279"/>
      <c r="CU1055" s="279"/>
      <c r="CV1055" s="279"/>
      <c r="CW1055" s="279"/>
      <c r="CX1055" s="279"/>
      <c r="CY1055" s="279"/>
      <c r="CZ1055" s="279"/>
      <c r="DA1055" s="279"/>
      <c r="DB1055" s="279"/>
      <c r="DC1055" s="279"/>
      <c r="DD1055" s="279"/>
      <c r="DE1055" s="279"/>
      <c r="DF1055" s="279"/>
      <c r="DG1055" s="279"/>
      <c r="DH1055" s="279"/>
      <c r="DI1055" s="279"/>
      <c r="DJ1055" s="279"/>
      <c r="DK1055" s="279"/>
      <c r="DL1055" s="279"/>
      <c r="DM1055" s="279"/>
      <c r="DN1055" s="279"/>
      <c r="DO1055" s="279"/>
      <c r="DP1055" s="279"/>
      <c r="DQ1055" s="279"/>
      <c r="DR1055" s="279"/>
      <c r="DS1055" s="279"/>
      <c r="DT1055" s="279"/>
      <c r="DU1055" s="279"/>
    </row>
    <row r="1056" spans="40:125">
      <c r="AN1056" s="203" t="str">
        <f t="shared" si="51"/>
        <v>EMA--</v>
      </c>
      <c r="AO1056" s="279"/>
      <c r="AP1056" s="279"/>
      <c r="AQ1056" s="279"/>
      <c r="AR1056" s="279"/>
      <c r="AS1056" s="279"/>
      <c r="AT1056" s="279"/>
      <c r="AU1056" s="279"/>
      <c r="AV1056" s="279"/>
      <c r="AW1056" s="279"/>
      <c r="AX1056" s="279"/>
      <c r="AY1056" s="279"/>
      <c r="AZ1056" s="279"/>
      <c r="BA1056" s="279"/>
      <c r="BB1056" s="279"/>
      <c r="BC1056" s="279"/>
      <c r="BD1056" s="279"/>
      <c r="BE1056" s="279"/>
      <c r="BF1056" s="279"/>
      <c r="BG1056" s="279"/>
      <c r="BH1056" s="279"/>
      <c r="BI1056" s="279"/>
      <c r="BJ1056" s="279"/>
      <c r="BK1056" s="279"/>
      <c r="BL1056" s="279"/>
      <c r="BM1056" s="279"/>
      <c r="BN1056" s="279"/>
      <c r="BO1056" s="279"/>
      <c r="BP1056" s="279"/>
      <c r="BQ1056" s="279"/>
      <c r="BR1056" s="279"/>
      <c r="BS1056" s="279"/>
      <c r="BT1056" s="279"/>
      <c r="BU1056" s="279"/>
      <c r="BV1056" s="279"/>
      <c r="BW1056" s="279"/>
      <c r="BX1056" s="279"/>
      <c r="BY1056" s="279"/>
      <c r="BZ1056" s="279"/>
      <c r="CA1056" s="279"/>
      <c r="CB1056" s="279"/>
      <c r="CC1056" s="279"/>
      <c r="CD1056" s="279"/>
      <c r="CE1056" s="279"/>
      <c r="CF1056" s="279"/>
      <c r="CG1056" s="279"/>
      <c r="CH1056" s="279"/>
      <c r="CI1056" s="279"/>
      <c r="CJ1056" s="279"/>
      <c r="CK1056" s="279"/>
      <c r="CL1056" s="279"/>
      <c r="CM1056" s="279"/>
      <c r="CN1056" s="279"/>
      <c r="CO1056" s="279"/>
      <c r="CP1056" s="279"/>
      <c r="CQ1056" s="279"/>
      <c r="CR1056" s="279"/>
      <c r="CS1056" s="279"/>
      <c r="CT1056" s="279"/>
      <c r="CU1056" s="279"/>
      <c r="CV1056" s="279"/>
      <c r="CW1056" s="279"/>
      <c r="CX1056" s="279"/>
      <c r="CY1056" s="279"/>
      <c r="CZ1056" s="279"/>
      <c r="DA1056" s="279"/>
      <c r="DB1056" s="279"/>
      <c r="DC1056" s="279"/>
      <c r="DD1056" s="279"/>
      <c r="DE1056" s="279"/>
      <c r="DF1056" s="279"/>
      <c r="DG1056" s="279"/>
      <c r="DH1056" s="279"/>
      <c r="DI1056" s="279"/>
      <c r="DJ1056" s="279"/>
      <c r="DK1056" s="279"/>
      <c r="DL1056" s="279"/>
      <c r="DM1056" s="279"/>
      <c r="DN1056" s="279"/>
      <c r="DO1056" s="279"/>
      <c r="DP1056" s="279"/>
      <c r="DQ1056" s="279"/>
      <c r="DR1056" s="279"/>
      <c r="DS1056" s="279"/>
      <c r="DT1056" s="279"/>
      <c r="DU1056" s="279"/>
    </row>
    <row r="1057" spans="40:125">
      <c r="AN1057" s="203" t="str">
        <f t="shared" si="51"/>
        <v>EMA--</v>
      </c>
      <c r="AO1057" s="279"/>
      <c r="AP1057" s="279"/>
      <c r="AQ1057" s="279"/>
      <c r="AR1057" s="279"/>
      <c r="AS1057" s="279"/>
      <c r="AT1057" s="279"/>
      <c r="AU1057" s="279"/>
      <c r="AV1057" s="279"/>
      <c r="AW1057" s="279"/>
      <c r="AX1057" s="279"/>
      <c r="AY1057" s="279"/>
      <c r="AZ1057" s="279"/>
      <c r="BA1057" s="279"/>
      <c r="BB1057" s="279"/>
      <c r="BC1057" s="279"/>
      <c r="BD1057" s="279"/>
      <c r="BE1057" s="279"/>
      <c r="BF1057" s="279"/>
      <c r="BG1057" s="279"/>
      <c r="BH1057" s="279"/>
      <c r="BI1057" s="279"/>
      <c r="BJ1057" s="279"/>
      <c r="BK1057" s="279"/>
      <c r="BL1057" s="279"/>
      <c r="BM1057" s="279"/>
      <c r="BN1057" s="279"/>
      <c r="BO1057" s="279"/>
      <c r="BP1057" s="279"/>
      <c r="BQ1057" s="279"/>
      <c r="BR1057" s="279"/>
      <c r="BS1057" s="279"/>
      <c r="BT1057" s="279"/>
      <c r="BU1057" s="279"/>
      <c r="BV1057" s="279"/>
      <c r="BW1057" s="279"/>
      <c r="BX1057" s="279"/>
      <c r="BY1057" s="279"/>
      <c r="BZ1057" s="279"/>
      <c r="CA1057" s="279"/>
      <c r="CB1057" s="279"/>
      <c r="CC1057" s="279"/>
      <c r="CD1057" s="279"/>
      <c r="CE1057" s="279"/>
      <c r="CF1057" s="279"/>
      <c r="CG1057" s="279"/>
      <c r="CH1057" s="279"/>
      <c r="CI1057" s="279"/>
      <c r="CJ1057" s="279"/>
      <c r="CK1057" s="279"/>
      <c r="CL1057" s="279"/>
      <c r="CM1057" s="279"/>
      <c r="CN1057" s="279"/>
      <c r="CO1057" s="279"/>
      <c r="CP1057" s="279"/>
      <c r="CQ1057" s="279"/>
      <c r="CR1057" s="279"/>
      <c r="CS1057" s="279"/>
      <c r="CT1057" s="279"/>
      <c r="CU1057" s="279"/>
      <c r="CV1057" s="279"/>
      <c r="CW1057" s="279"/>
      <c r="CX1057" s="279"/>
      <c r="CY1057" s="279"/>
      <c r="CZ1057" s="279"/>
      <c r="DA1057" s="279"/>
      <c r="DB1057" s="279"/>
      <c r="DC1057" s="279"/>
      <c r="DD1057" s="279"/>
      <c r="DE1057" s="279"/>
      <c r="DF1057" s="279"/>
      <c r="DG1057" s="279"/>
      <c r="DH1057" s="279"/>
      <c r="DI1057" s="279"/>
      <c r="DJ1057" s="279"/>
      <c r="DK1057" s="279"/>
      <c r="DL1057" s="279"/>
      <c r="DM1057" s="279"/>
      <c r="DN1057" s="279"/>
      <c r="DO1057" s="279"/>
      <c r="DP1057" s="279"/>
      <c r="DQ1057" s="279"/>
      <c r="DR1057" s="279"/>
      <c r="DS1057" s="279"/>
      <c r="DT1057" s="279"/>
      <c r="DU1057" s="279"/>
    </row>
    <row r="1058" spans="40:125">
      <c r="AN1058" s="203" t="str">
        <f t="shared" si="51"/>
        <v>EMA--</v>
      </c>
      <c r="AO1058" s="279"/>
      <c r="AP1058" s="279"/>
      <c r="AQ1058" s="279"/>
      <c r="AR1058" s="279"/>
      <c r="AS1058" s="279"/>
      <c r="AT1058" s="279"/>
      <c r="AU1058" s="279"/>
      <c r="AV1058" s="279"/>
      <c r="AW1058" s="279"/>
      <c r="AX1058" s="279"/>
      <c r="AY1058" s="279"/>
      <c r="AZ1058" s="279"/>
      <c r="BA1058" s="279"/>
      <c r="BB1058" s="279"/>
      <c r="BC1058" s="279"/>
      <c r="BD1058" s="279"/>
      <c r="BE1058" s="279"/>
      <c r="BF1058" s="279"/>
      <c r="BG1058" s="279"/>
      <c r="BH1058" s="279"/>
      <c r="BI1058" s="279"/>
      <c r="BJ1058" s="279"/>
      <c r="BK1058" s="279"/>
      <c r="BL1058" s="279"/>
      <c r="BM1058" s="279"/>
      <c r="BN1058" s="279"/>
      <c r="BO1058" s="279"/>
      <c r="BP1058" s="279"/>
      <c r="BQ1058" s="279"/>
      <c r="BR1058" s="279"/>
      <c r="BS1058" s="279"/>
      <c r="BT1058" s="279"/>
      <c r="BU1058" s="279"/>
      <c r="BV1058" s="279"/>
      <c r="BW1058" s="279"/>
      <c r="BX1058" s="279"/>
      <c r="BY1058" s="279"/>
      <c r="BZ1058" s="279"/>
      <c r="CA1058" s="279"/>
      <c r="CB1058" s="279"/>
      <c r="CC1058" s="279"/>
      <c r="CD1058" s="279"/>
      <c r="CE1058" s="279"/>
      <c r="CF1058" s="279"/>
      <c r="CG1058" s="279"/>
      <c r="CH1058" s="279"/>
      <c r="CI1058" s="279"/>
      <c r="CJ1058" s="279"/>
      <c r="CK1058" s="279"/>
      <c r="CL1058" s="279"/>
      <c r="CM1058" s="279"/>
      <c r="CN1058" s="279"/>
      <c r="CO1058" s="279"/>
      <c r="CP1058" s="279"/>
      <c r="CQ1058" s="279"/>
      <c r="CR1058" s="279"/>
      <c r="CS1058" s="279"/>
      <c r="CT1058" s="279"/>
      <c r="CU1058" s="279"/>
      <c r="CV1058" s="279"/>
      <c r="CW1058" s="279"/>
      <c r="CX1058" s="279"/>
      <c r="CY1058" s="279"/>
      <c r="CZ1058" s="279"/>
      <c r="DA1058" s="279"/>
      <c r="DB1058" s="279"/>
      <c r="DC1058" s="279"/>
      <c r="DD1058" s="279"/>
      <c r="DE1058" s="279"/>
      <c r="DF1058" s="279"/>
      <c r="DG1058" s="279"/>
      <c r="DH1058" s="279"/>
      <c r="DI1058" s="279"/>
      <c r="DJ1058" s="279"/>
      <c r="DK1058" s="279"/>
      <c r="DL1058" s="279"/>
      <c r="DM1058" s="279"/>
      <c r="DN1058" s="279"/>
      <c r="DO1058" s="279"/>
      <c r="DP1058" s="279"/>
      <c r="DQ1058" s="279"/>
      <c r="DR1058" s="279"/>
      <c r="DS1058" s="279"/>
      <c r="DT1058" s="279"/>
      <c r="DU1058" s="279"/>
    </row>
    <row r="1059" spans="40:125">
      <c r="AN1059" s="203" t="str">
        <f t="shared" si="51"/>
        <v>EMA--</v>
      </c>
      <c r="AO1059" s="279"/>
      <c r="AP1059" s="279"/>
      <c r="AQ1059" s="279"/>
      <c r="AR1059" s="279"/>
      <c r="AS1059" s="279"/>
      <c r="AT1059" s="279"/>
      <c r="AU1059" s="279"/>
      <c r="AV1059" s="279"/>
      <c r="AW1059" s="279"/>
      <c r="AX1059" s="279"/>
      <c r="AY1059" s="279"/>
      <c r="AZ1059" s="279"/>
      <c r="BA1059" s="279"/>
      <c r="BB1059" s="279"/>
      <c r="BC1059" s="279"/>
      <c r="BD1059" s="279"/>
      <c r="BE1059" s="279"/>
      <c r="BF1059" s="279"/>
      <c r="BG1059" s="279"/>
      <c r="BH1059" s="279"/>
      <c r="BI1059" s="279"/>
      <c r="BJ1059" s="279"/>
      <c r="BK1059" s="279"/>
      <c r="BL1059" s="279"/>
      <c r="BM1059" s="279"/>
      <c r="BN1059" s="279"/>
      <c r="BO1059" s="279"/>
      <c r="BP1059" s="279"/>
      <c r="BQ1059" s="279"/>
      <c r="BR1059" s="279"/>
      <c r="BS1059" s="279"/>
      <c r="BT1059" s="279"/>
      <c r="BU1059" s="279"/>
      <c r="BV1059" s="279"/>
      <c r="BW1059" s="279"/>
      <c r="BX1059" s="279"/>
      <c r="BY1059" s="279"/>
      <c r="BZ1059" s="279"/>
      <c r="CA1059" s="279"/>
      <c r="CB1059" s="279"/>
      <c r="CC1059" s="279"/>
      <c r="CD1059" s="279"/>
      <c r="CE1059" s="279"/>
      <c r="CF1059" s="279"/>
      <c r="CG1059" s="279"/>
      <c r="CH1059" s="279"/>
      <c r="CI1059" s="279"/>
      <c r="CJ1059" s="279"/>
      <c r="CK1059" s="279"/>
      <c r="CL1059" s="279"/>
      <c r="CM1059" s="279"/>
      <c r="CN1059" s="279"/>
      <c r="CO1059" s="279"/>
      <c r="CP1059" s="279"/>
      <c r="CQ1059" s="279"/>
      <c r="CR1059" s="279"/>
      <c r="CS1059" s="279"/>
      <c r="CT1059" s="279"/>
      <c r="CU1059" s="279"/>
      <c r="CV1059" s="279"/>
      <c r="CW1059" s="279"/>
      <c r="CX1059" s="279"/>
      <c r="CY1059" s="279"/>
      <c r="CZ1059" s="279"/>
      <c r="DA1059" s="279"/>
      <c r="DB1059" s="279"/>
      <c r="DC1059" s="279"/>
      <c r="DD1059" s="279"/>
      <c r="DE1059" s="279"/>
      <c r="DF1059" s="279"/>
      <c r="DG1059" s="279"/>
      <c r="DH1059" s="279"/>
      <c r="DI1059" s="279"/>
      <c r="DJ1059" s="279"/>
      <c r="DK1059" s="279"/>
      <c r="DL1059" s="279"/>
      <c r="DM1059" s="279"/>
      <c r="DN1059" s="279"/>
      <c r="DO1059" s="279"/>
      <c r="DP1059" s="279"/>
      <c r="DQ1059" s="279"/>
      <c r="DR1059" s="279"/>
      <c r="DS1059" s="279"/>
      <c r="DT1059" s="279"/>
      <c r="DU1059" s="279"/>
    </row>
    <row r="1060" spans="40:125">
      <c r="AN1060" s="203" t="str">
        <f t="shared" si="51"/>
        <v>EMA--</v>
      </c>
      <c r="AO1060" s="279"/>
      <c r="AP1060" s="279"/>
      <c r="AQ1060" s="279"/>
      <c r="AR1060" s="279"/>
      <c r="AS1060" s="279"/>
      <c r="AT1060" s="279"/>
      <c r="AU1060" s="279"/>
      <c r="AV1060" s="279"/>
      <c r="AW1060" s="279"/>
      <c r="AX1060" s="279"/>
      <c r="AY1060" s="279"/>
      <c r="AZ1060" s="279"/>
      <c r="BA1060" s="279"/>
      <c r="BB1060" s="279"/>
      <c r="BC1060" s="279"/>
      <c r="BD1060" s="279"/>
      <c r="BE1060" s="279"/>
      <c r="BF1060" s="279"/>
      <c r="BG1060" s="279"/>
      <c r="BH1060" s="279"/>
      <c r="BI1060" s="279"/>
      <c r="BJ1060" s="279"/>
      <c r="BK1060" s="279"/>
      <c r="BL1060" s="279"/>
      <c r="BM1060" s="279"/>
      <c r="BN1060" s="279"/>
      <c r="BO1060" s="279"/>
      <c r="BP1060" s="279"/>
      <c r="BQ1060" s="279"/>
      <c r="BR1060" s="279"/>
      <c r="BS1060" s="279"/>
      <c r="BT1060" s="279"/>
      <c r="BU1060" s="279"/>
      <c r="BV1060" s="279"/>
      <c r="BW1060" s="279"/>
      <c r="BX1060" s="279"/>
      <c r="BY1060" s="279"/>
      <c r="BZ1060" s="279"/>
      <c r="CA1060" s="279"/>
      <c r="CB1060" s="279"/>
      <c r="CC1060" s="279"/>
      <c r="CD1060" s="279"/>
      <c r="CE1060" s="279"/>
      <c r="CF1060" s="279"/>
      <c r="CG1060" s="279"/>
      <c r="CH1060" s="279"/>
      <c r="CI1060" s="279"/>
      <c r="CJ1060" s="279"/>
      <c r="CK1060" s="279"/>
      <c r="CL1060" s="279"/>
      <c r="CM1060" s="279"/>
      <c r="CN1060" s="279"/>
      <c r="CO1060" s="279"/>
      <c r="CP1060" s="279"/>
      <c r="CQ1060" s="279"/>
      <c r="CR1060" s="279"/>
      <c r="CS1060" s="279"/>
      <c r="CT1060" s="279"/>
      <c r="CU1060" s="279"/>
      <c r="CV1060" s="279"/>
      <c r="CW1060" s="279"/>
      <c r="CX1060" s="279"/>
      <c r="CY1060" s="279"/>
      <c r="CZ1060" s="279"/>
      <c r="DA1060" s="279"/>
      <c r="DB1060" s="279"/>
      <c r="DC1060" s="279"/>
      <c r="DD1060" s="279"/>
      <c r="DE1060" s="279"/>
      <c r="DF1060" s="279"/>
      <c r="DG1060" s="279"/>
      <c r="DH1060" s="279"/>
      <c r="DI1060" s="279"/>
      <c r="DJ1060" s="279"/>
      <c r="DK1060" s="279"/>
      <c r="DL1060" s="279"/>
      <c r="DM1060" s="279"/>
      <c r="DN1060" s="279"/>
      <c r="DO1060" s="279"/>
      <c r="DP1060" s="279"/>
      <c r="DQ1060" s="279"/>
      <c r="DR1060" s="279"/>
      <c r="DS1060" s="279"/>
      <c r="DT1060" s="279"/>
      <c r="DU1060" s="279"/>
    </row>
    <row r="1061" spans="40:125">
      <c r="AN1061" s="203" t="str">
        <f t="shared" si="51"/>
        <v>EMA--</v>
      </c>
      <c r="AO1061" s="279"/>
      <c r="AP1061" s="279"/>
      <c r="AQ1061" s="279"/>
      <c r="AR1061" s="279"/>
      <c r="AS1061" s="279"/>
      <c r="AT1061" s="279"/>
      <c r="AU1061" s="279"/>
      <c r="AV1061" s="279"/>
      <c r="AW1061" s="279"/>
      <c r="AX1061" s="279"/>
      <c r="AY1061" s="279"/>
      <c r="AZ1061" s="279"/>
      <c r="BA1061" s="279"/>
      <c r="BB1061" s="279"/>
      <c r="BC1061" s="279"/>
      <c r="BD1061" s="279"/>
      <c r="BE1061" s="279"/>
      <c r="BF1061" s="279"/>
      <c r="BG1061" s="279"/>
      <c r="BH1061" s="279"/>
      <c r="BI1061" s="279"/>
      <c r="BJ1061" s="279"/>
      <c r="BK1061" s="279"/>
      <c r="BL1061" s="279"/>
      <c r="BM1061" s="279"/>
      <c r="BN1061" s="279"/>
      <c r="BO1061" s="279"/>
      <c r="BP1061" s="279"/>
      <c r="BQ1061" s="279"/>
      <c r="BR1061" s="279"/>
      <c r="BS1061" s="279"/>
      <c r="BT1061" s="279"/>
      <c r="BU1061" s="279"/>
      <c r="BV1061" s="279"/>
      <c r="BW1061" s="279"/>
      <c r="BX1061" s="279"/>
      <c r="BY1061" s="279"/>
      <c r="BZ1061" s="279"/>
      <c r="CA1061" s="279"/>
      <c r="CB1061" s="279"/>
      <c r="CC1061" s="279"/>
      <c r="CD1061" s="279"/>
      <c r="CE1061" s="279"/>
      <c r="CF1061" s="279"/>
      <c r="CG1061" s="279"/>
      <c r="CH1061" s="279"/>
      <c r="CI1061" s="279"/>
      <c r="CJ1061" s="279"/>
      <c r="CK1061" s="279"/>
      <c r="CL1061" s="279"/>
      <c r="CM1061" s="279"/>
      <c r="CN1061" s="279"/>
      <c r="CO1061" s="279"/>
      <c r="CP1061" s="279"/>
      <c r="CQ1061" s="279"/>
      <c r="CR1061" s="279"/>
      <c r="CS1061" s="279"/>
      <c r="CT1061" s="279"/>
      <c r="CU1061" s="279"/>
      <c r="CV1061" s="279"/>
      <c r="CW1061" s="279"/>
      <c r="CX1061" s="279"/>
      <c r="CY1061" s="279"/>
      <c r="CZ1061" s="279"/>
      <c r="DA1061" s="279"/>
      <c r="DB1061" s="279"/>
      <c r="DC1061" s="279"/>
      <c r="DD1061" s="279"/>
      <c r="DE1061" s="279"/>
      <c r="DF1061" s="279"/>
      <c r="DG1061" s="279"/>
      <c r="DH1061" s="279"/>
      <c r="DI1061" s="279"/>
      <c r="DJ1061" s="279"/>
      <c r="DK1061" s="279"/>
      <c r="DL1061" s="279"/>
      <c r="DM1061" s="279"/>
      <c r="DN1061" s="279"/>
      <c r="DO1061" s="279"/>
      <c r="DP1061" s="279"/>
      <c r="DQ1061" s="279"/>
      <c r="DR1061" s="279"/>
      <c r="DS1061" s="279"/>
      <c r="DT1061" s="279"/>
      <c r="DU1061" s="279"/>
    </row>
    <row r="1062" spans="40:125">
      <c r="AN1062" s="203" t="str">
        <f t="shared" si="51"/>
        <v>EMA--</v>
      </c>
      <c r="AO1062" s="279"/>
      <c r="AP1062" s="279"/>
      <c r="AQ1062" s="279"/>
      <c r="AR1062" s="279"/>
      <c r="AS1062" s="279"/>
      <c r="AT1062" s="279"/>
      <c r="AU1062" s="279"/>
      <c r="AV1062" s="279"/>
      <c r="AW1062" s="279"/>
      <c r="AX1062" s="279"/>
      <c r="AY1062" s="279"/>
      <c r="AZ1062" s="279"/>
      <c r="BA1062" s="279"/>
      <c r="BB1062" s="279"/>
      <c r="BC1062" s="279"/>
      <c r="BD1062" s="279"/>
      <c r="BE1062" s="279"/>
      <c r="BF1062" s="279"/>
      <c r="BG1062" s="279"/>
      <c r="BH1062" s="279"/>
      <c r="BI1062" s="279"/>
      <c r="BJ1062" s="279"/>
      <c r="BK1062" s="279"/>
      <c r="BL1062" s="279"/>
      <c r="BM1062" s="279"/>
      <c r="BN1062" s="279"/>
      <c r="BO1062" s="279"/>
      <c r="BP1062" s="279"/>
      <c r="BQ1062" s="279"/>
      <c r="BR1062" s="279"/>
      <c r="BS1062" s="279"/>
      <c r="BT1062" s="279"/>
      <c r="BU1062" s="279"/>
      <c r="BV1062" s="279"/>
      <c r="BW1062" s="279"/>
      <c r="BX1062" s="279"/>
      <c r="BY1062" s="279"/>
      <c r="BZ1062" s="279"/>
      <c r="CA1062" s="279"/>
      <c r="CB1062" s="279"/>
      <c r="CC1062" s="279"/>
      <c r="CD1062" s="279"/>
      <c r="CE1062" s="279"/>
      <c r="CF1062" s="279"/>
      <c r="CG1062" s="279"/>
      <c r="CH1062" s="279"/>
      <c r="CI1062" s="279"/>
      <c r="CJ1062" s="279"/>
      <c r="CK1062" s="279"/>
      <c r="CL1062" s="279"/>
      <c r="CM1062" s="279"/>
      <c r="CN1062" s="279"/>
      <c r="CO1062" s="279"/>
      <c r="CP1062" s="279"/>
      <c r="CQ1062" s="279"/>
      <c r="CR1062" s="279"/>
      <c r="CS1062" s="279"/>
      <c r="CT1062" s="279"/>
      <c r="CU1062" s="279"/>
      <c r="CV1062" s="279"/>
      <c r="CW1062" s="279"/>
      <c r="CX1062" s="279"/>
      <c r="CY1062" s="279"/>
      <c r="CZ1062" s="279"/>
      <c r="DA1062" s="279"/>
      <c r="DB1062" s="279"/>
      <c r="DC1062" s="279"/>
      <c r="DD1062" s="279"/>
      <c r="DE1062" s="279"/>
      <c r="DF1062" s="279"/>
      <c r="DG1062" s="279"/>
      <c r="DH1062" s="279"/>
      <c r="DI1062" s="279"/>
      <c r="DJ1062" s="279"/>
      <c r="DK1062" s="279"/>
      <c r="DL1062" s="279"/>
      <c r="DM1062" s="279"/>
      <c r="DN1062" s="279"/>
      <c r="DO1062" s="279"/>
      <c r="DP1062" s="279"/>
      <c r="DQ1062" s="279"/>
      <c r="DR1062" s="279"/>
      <c r="DS1062" s="279"/>
      <c r="DT1062" s="279"/>
      <c r="DU1062" s="279"/>
    </row>
    <row r="1063" spans="40:125">
      <c r="AN1063" s="203" t="str">
        <f t="shared" si="51"/>
        <v>EMA--</v>
      </c>
      <c r="AO1063" s="279"/>
      <c r="AP1063" s="279"/>
      <c r="AQ1063" s="279"/>
      <c r="AR1063" s="279"/>
      <c r="AS1063" s="279"/>
      <c r="AT1063" s="279"/>
      <c r="AU1063" s="279"/>
      <c r="AV1063" s="279"/>
      <c r="AW1063" s="279"/>
      <c r="AX1063" s="279"/>
      <c r="AY1063" s="279"/>
      <c r="AZ1063" s="279"/>
      <c r="BA1063" s="279"/>
      <c r="BB1063" s="279"/>
      <c r="BC1063" s="279"/>
      <c r="BD1063" s="279"/>
      <c r="BE1063" s="279"/>
      <c r="BF1063" s="279"/>
      <c r="BG1063" s="279"/>
      <c r="BH1063" s="279"/>
      <c r="BI1063" s="279"/>
      <c r="BJ1063" s="279"/>
      <c r="BK1063" s="279"/>
      <c r="BL1063" s="279"/>
      <c r="BM1063" s="279"/>
      <c r="BN1063" s="279"/>
      <c r="BO1063" s="279"/>
      <c r="BP1063" s="279"/>
      <c r="BQ1063" s="279"/>
      <c r="BR1063" s="279"/>
      <c r="BS1063" s="279"/>
      <c r="BT1063" s="279"/>
      <c r="BU1063" s="279"/>
      <c r="BV1063" s="279"/>
      <c r="BW1063" s="279"/>
      <c r="BX1063" s="279"/>
      <c r="BY1063" s="279"/>
      <c r="BZ1063" s="279"/>
      <c r="CA1063" s="279"/>
      <c r="CB1063" s="279"/>
      <c r="CC1063" s="279"/>
      <c r="CD1063" s="279"/>
      <c r="CE1063" s="279"/>
      <c r="CF1063" s="279"/>
      <c r="CG1063" s="279"/>
      <c r="CH1063" s="279"/>
      <c r="CI1063" s="279"/>
      <c r="CJ1063" s="279"/>
      <c r="CK1063" s="279"/>
      <c r="CL1063" s="279"/>
      <c r="CM1063" s="279"/>
      <c r="CN1063" s="279"/>
      <c r="CO1063" s="279"/>
      <c r="CP1063" s="279"/>
      <c r="CQ1063" s="279"/>
      <c r="CR1063" s="279"/>
      <c r="CS1063" s="279"/>
      <c r="CT1063" s="279"/>
      <c r="CU1063" s="279"/>
      <c r="CV1063" s="279"/>
      <c r="CW1063" s="279"/>
      <c r="CX1063" s="279"/>
      <c r="CY1063" s="279"/>
      <c r="CZ1063" s="279"/>
      <c r="DA1063" s="279"/>
      <c r="DB1063" s="279"/>
      <c r="DC1063" s="279"/>
      <c r="DD1063" s="279"/>
      <c r="DE1063" s="279"/>
      <c r="DF1063" s="279"/>
      <c r="DG1063" s="279"/>
      <c r="DH1063" s="279"/>
      <c r="DI1063" s="279"/>
      <c r="DJ1063" s="279"/>
      <c r="DK1063" s="279"/>
      <c r="DL1063" s="279"/>
      <c r="DM1063" s="279"/>
      <c r="DN1063" s="279"/>
      <c r="DO1063" s="279"/>
      <c r="DP1063" s="279"/>
      <c r="DQ1063" s="279"/>
      <c r="DR1063" s="279"/>
      <c r="DS1063" s="279"/>
      <c r="DT1063" s="279"/>
      <c r="DU1063" s="279"/>
    </row>
    <row r="1064" spans="40:125">
      <c r="AN1064" s="203" t="str">
        <f t="shared" si="51"/>
        <v>EMA--</v>
      </c>
      <c r="AO1064" s="279"/>
      <c r="AP1064" s="279"/>
      <c r="AQ1064" s="279"/>
      <c r="AR1064" s="279"/>
      <c r="AS1064" s="279"/>
      <c r="AT1064" s="279"/>
      <c r="AU1064" s="279"/>
      <c r="AV1064" s="279"/>
      <c r="AW1064" s="279"/>
      <c r="AX1064" s="279"/>
      <c r="AY1064" s="279"/>
      <c r="AZ1064" s="279"/>
      <c r="BA1064" s="279"/>
      <c r="BB1064" s="279"/>
      <c r="BC1064" s="279"/>
      <c r="BD1064" s="279"/>
      <c r="BE1064" s="279"/>
      <c r="BF1064" s="279"/>
      <c r="BG1064" s="279"/>
      <c r="BH1064" s="279"/>
      <c r="BI1064" s="279"/>
      <c r="BJ1064" s="279"/>
      <c r="BK1064" s="279"/>
      <c r="BL1064" s="279"/>
      <c r="BM1064" s="279"/>
      <c r="BN1064" s="279"/>
      <c r="BO1064" s="279"/>
      <c r="BP1064" s="279"/>
      <c r="BQ1064" s="279"/>
      <c r="BR1064" s="279"/>
      <c r="BS1064" s="279"/>
      <c r="BT1064" s="279"/>
      <c r="BU1064" s="279"/>
      <c r="BV1064" s="279"/>
      <c r="BW1064" s="279"/>
      <c r="BX1064" s="279"/>
      <c r="BY1064" s="279"/>
      <c r="BZ1064" s="279"/>
      <c r="CA1064" s="279"/>
      <c r="CB1064" s="279"/>
      <c r="CC1064" s="279"/>
      <c r="CD1064" s="279"/>
      <c r="CE1064" s="279"/>
      <c r="CF1064" s="279"/>
      <c r="CG1064" s="279"/>
      <c r="CH1064" s="279"/>
      <c r="CI1064" s="279"/>
      <c r="CJ1064" s="279"/>
      <c r="CK1064" s="279"/>
      <c r="CL1064" s="279"/>
      <c r="CM1064" s="279"/>
      <c r="CN1064" s="279"/>
      <c r="CO1064" s="279"/>
      <c r="CP1064" s="279"/>
      <c r="CQ1064" s="279"/>
      <c r="CR1064" s="279"/>
      <c r="CS1064" s="279"/>
      <c r="CT1064" s="279"/>
      <c r="CU1064" s="279"/>
      <c r="CV1064" s="279"/>
      <c r="CW1064" s="279"/>
      <c r="CX1064" s="279"/>
      <c r="CY1064" s="279"/>
      <c r="CZ1064" s="279"/>
      <c r="DA1064" s="279"/>
      <c r="DB1064" s="279"/>
      <c r="DC1064" s="279"/>
      <c r="DD1064" s="279"/>
      <c r="DE1064" s="279"/>
      <c r="DF1064" s="279"/>
      <c r="DG1064" s="279"/>
      <c r="DH1064" s="279"/>
      <c r="DI1064" s="279"/>
      <c r="DJ1064" s="279"/>
      <c r="DK1064" s="279"/>
      <c r="DL1064" s="279"/>
      <c r="DM1064" s="279"/>
      <c r="DN1064" s="279"/>
      <c r="DO1064" s="279"/>
      <c r="DP1064" s="279"/>
      <c r="DQ1064" s="279"/>
      <c r="DR1064" s="279"/>
      <c r="DS1064" s="279"/>
      <c r="DT1064" s="279"/>
      <c r="DU1064" s="279"/>
    </row>
    <row r="1065" spans="40:125">
      <c r="AN1065" s="203" t="str">
        <f t="shared" si="51"/>
        <v>EMA--</v>
      </c>
      <c r="AO1065" s="279"/>
      <c r="AP1065" s="279"/>
      <c r="AQ1065" s="279"/>
      <c r="AR1065" s="279"/>
      <c r="AS1065" s="279"/>
      <c r="AT1065" s="279"/>
      <c r="AU1065" s="279"/>
      <c r="AV1065" s="279"/>
      <c r="AW1065" s="279"/>
      <c r="AX1065" s="279"/>
      <c r="AY1065" s="279"/>
      <c r="AZ1065" s="279"/>
      <c r="BA1065" s="279"/>
      <c r="BB1065" s="279"/>
      <c r="BC1065" s="279"/>
      <c r="BD1065" s="279"/>
      <c r="BE1065" s="279"/>
      <c r="BF1065" s="279"/>
      <c r="BG1065" s="279"/>
      <c r="BH1065" s="279"/>
      <c r="BI1065" s="279"/>
      <c r="BJ1065" s="279"/>
      <c r="BK1065" s="279"/>
      <c r="BL1065" s="279"/>
      <c r="BM1065" s="279"/>
      <c r="BN1065" s="279"/>
      <c r="BO1065" s="279"/>
      <c r="BP1065" s="279"/>
      <c r="BQ1065" s="279"/>
      <c r="BR1065" s="279"/>
      <c r="BS1065" s="279"/>
      <c r="BT1065" s="279"/>
      <c r="BU1065" s="279"/>
      <c r="BV1065" s="279"/>
      <c r="BW1065" s="279"/>
      <c r="BX1065" s="279"/>
      <c r="BY1065" s="279"/>
      <c r="BZ1065" s="279"/>
      <c r="CA1065" s="279"/>
      <c r="CB1065" s="279"/>
      <c r="CC1065" s="279"/>
      <c r="CD1065" s="279"/>
      <c r="CE1065" s="279"/>
      <c r="CF1065" s="279"/>
      <c r="CG1065" s="279"/>
      <c r="CH1065" s="279"/>
      <c r="CI1065" s="279"/>
      <c r="CJ1065" s="279"/>
      <c r="CK1065" s="279"/>
      <c r="CL1065" s="279"/>
      <c r="CM1065" s="279"/>
      <c r="CN1065" s="279"/>
      <c r="CO1065" s="279"/>
      <c r="CP1065" s="279"/>
      <c r="CQ1065" s="279"/>
      <c r="CR1065" s="279"/>
      <c r="CS1065" s="279"/>
      <c r="CT1065" s="279"/>
      <c r="CU1065" s="279"/>
      <c r="CV1065" s="279"/>
      <c r="CW1065" s="279"/>
      <c r="CX1065" s="279"/>
      <c r="CY1065" s="279"/>
      <c r="CZ1065" s="279"/>
      <c r="DA1065" s="279"/>
      <c r="DB1065" s="279"/>
      <c r="DC1065" s="279"/>
      <c r="DD1065" s="279"/>
      <c r="DE1065" s="279"/>
      <c r="DF1065" s="279"/>
      <c r="DG1065" s="279"/>
      <c r="DH1065" s="279"/>
      <c r="DI1065" s="279"/>
      <c r="DJ1065" s="279"/>
      <c r="DK1065" s="279"/>
      <c r="DL1065" s="279"/>
      <c r="DM1065" s="279"/>
      <c r="DN1065" s="279"/>
      <c r="DO1065" s="279"/>
      <c r="DP1065" s="279"/>
      <c r="DQ1065" s="279"/>
      <c r="DR1065" s="279"/>
      <c r="DS1065" s="279"/>
      <c r="DT1065" s="279"/>
      <c r="DU1065" s="279"/>
    </row>
    <row r="1066" spans="40:125">
      <c r="AN1066" s="203" t="str">
        <f t="shared" si="51"/>
        <v>EMA--</v>
      </c>
      <c r="AO1066" s="279"/>
      <c r="AP1066" s="279"/>
      <c r="AQ1066" s="279"/>
      <c r="AR1066" s="279"/>
      <c r="AS1066" s="279"/>
      <c r="AT1066" s="279"/>
      <c r="AU1066" s="279"/>
      <c r="AV1066" s="279"/>
      <c r="AW1066" s="279"/>
      <c r="AX1066" s="279"/>
      <c r="AY1066" s="279"/>
      <c r="AZ1066" s="279"/>
      <c r="BA1066" s="279"/>
      <c r="BB1066" s="279"/>
      <c r="BC1066" s="279"/>
      <c r="BD1066" s="279"/>
      <c r="BE1066" s="279"/>
      <c r="BF1066" s="279"/>
      <c r="BG1066" s="279"/>
      <c r="BH1066" s="279"/>
      <c r="BI1066" s="279"/>
      <c r="BJ1066" s="279"/>
      <c r="BK1066" s="279"/>
      <c r="BL1066" s="279"/>
      <c r="BM1066" s="279"/>
      <c r="BN1066" s="279"/>
      <c r="BO1066" s="279"/>
      <c r="BP1066" s="279"/>
      <c r="BQ1066" s="279"/>
      <c r="BR1066" s="279"/>
      <c r="BS1066" s="279"/>
      <c r="BT1066" s="279"/>
      <c r="BU1066" s="279"/>
      <c r="BV1066" s="279"/>
      <c r="BW1066" s="279"/>
      <c r="BX1066" s="279"/>
      <c r="BY1066" s="279"/>
      <c r="BZ1066" s="279"/>
      <c r="CA1066" s="279"/>
      <c r="CB1066" s="279"/>
      <c r="CC1066" s="279"/>
      <c r="CD1066" s="279"/>
      <c r="CE1066" s="279"/>
      <c r="CF1066" s="279"/>
      <c r="CG1066" s="279"/>
      <c r="CH1066" s="279"/>
      <c r="CI1066" s="279"/>
      <c r="CJ1066" s="279"/>
      <c r="CK1066" s="279"/>
      <c r="CL1066" s="279"/>
      <c r="CM1066" s="279"/>
      <c r="CN1066" s="279"/>
      <c r="CO1066" s="279"/>
      <c r="CP1066" s="279"/>
      <c r="CQ1066" s="279"/>
      <c r="CR1066" s="279"/>
      <c r="CS1066" s="279"/>
      <c r="CT1066" s="279"/>
      <c r="CU1066" s="279"/>
      <c r="CV1066" s="279"/>
      <c r="CW1066" s="279"/>
      <c r="CX1066" s="279"/>
      <c r="CY1066" s="279"/>
      <c r="CZ1066" s="279"/>
      <c r="DA1066" s="279"/>
      <c r="DB1066" s="279"/>
      <c r="DC1066" s="279"/>
      <c r="DD1066" s="279"/>
      <c r="DE1066" s="279"/>
      <c r="DF1066" s="279"/>
      <c r="DG1066" s="279"/>
      <c r="DH1066" s="279"/>
      <c r="DI1066" s="279"/>
      <c r="DJ1066" s="279"/>
      <c r="DK1066" s="279"/>
      <c r="DL1066" s="279"/>
      <c r="DM1066" s="279"/>
      <c r="DN1066" s="279"/>
      <c r="DO1066" s="279"/>
      <c r="DP1066" s="279"/>
      <c r="DQ1066" s="279"/>
      <c r="DR1066" s="279"/>
      <c r="DS1066" s="279"/>
      <c r="DT1066" s="279"/>
      <c r="DU1066" s="279"/>
    </row>
    <row r="1067" spans="40:125">
      <c r="AN1067" s="203" t="str">
        <f t="shared" si="51"/>
        <v>EMA--</v>
      </c>
      <c r="AO1067" s="279"/>
      <c r="AP1067" s="279"/>
      <c r="AQ1067" s="279"/>
      <c r="AR1067" s="279"/>
      <c r="AS1067" s="279"/>
      <c r="AT1067" s="279"/>
      <c r="AU1067" s="279"/>
      <c r="AV1067" s="279"/>
      <c r="AW1067" s="279"/>
      <c r="AX1067" s="279"/>
      <c r="AY1067" s="279"/>
      <c r="AZ1067" s="279"/>
      <c r="BA1067" s="279"/>
      <c r="BB1067" s="279"/>
      <c r="BC1067" s="279"/>
      <c r="BD1067" s="279"/>
      <c r="BE1067" s="279"/>
      <c r="BF1067" s="279"/>
      <c r="BG1067" s="279"/>
      <c r="BH1067" s="279"/>
      <c r="BI1067" s="279"/>
      <c r="BJ1067" s="279"/>
      <c r="BK1067" s="279"/>
      <c r="BL1067" s="279"/>
      <c r="BM1067" s="279"/>
      <c r="BN1067" s="279"/>
      <c r="BO1067" s="279"/>
      <c r="BP1067" s="279"/>
      <c r="BQ1067" s="279"/>
      <c r="BR1067" s="279"/>
      <c r="BS1067" s="279"/>
      <c r="BT1067" s="279"/>
      <c r="BU1067" s="279"/>
      <c r="BV1067" s="279"/>
      <c r="BW1067" s="279"/>
      <c r="BX1067" s="279"/>
      <c r="BY1067" s="279"/>
      <c r="BZ1067" s="279"/>
      <c r="CA1067" s="279"/>
      <c r="CB1067" s="279"/>
      <c r="CC1067" s="279"/>
      <c r="CD1067" s="279"/>
      <c r="CE1067" s="279"/>
      <c r="CF1067" s="279"/>
      <c r="CG1067" s="279"/>
      <c r="CH1067" s="279"/>
      <c r="CI1067" s="279"/>
      <c r="CJ1067" s="279"/>
      <c r="CK1067" s="279"/>
      <c r="CL1067" s="279"/>
      <c r="CM1067" s="279"/>
      <c r="CN1067" s="279"/>
      <c r="CO1067" s="279"/>
      <c r="CP1067" s="279"/>
      <c r="CQ1067" s="279"/>
      <c r="CR1067" s="279"/>
      <c r="CS1067" s="279"/>
      <c r="CT1067" s="279"/>
      <c r="CU1067" s="279"/>
      <c r="CV1067" s="279"/>
      <c r="CW1067" s="279"/>
      <c r="CX1067" s="279"/>
      <c r="CY1067" s="279"/>
      <c r="CZ1067" s="279"/>
      <c r="DA1067" s="279"/>
      <c r="DB1067" s="279"/>
      <c r="DC1067" s="279"/>
      <c r="DD1067" s="279"/>
      <c r="DE1067" s="279"/>
      <c r="DF1067" s="279"/>
      <c r="DG1067" s="279"/>
      <c r="DH1067" s="279"/>
      <c r="DI1067" s="279"/>
      <c r="DJ1067" s="279"/>
      <c r="DK1067" s="279"/>
      <c r="DL1067" s="279"/>
      <c r="DM1067" s="279"/>
      <c r="DN1067" s="279"/>
      <c r="DO1067" s="279"/>
      <c r="DP1067" s="279"/>
      <c r="DQ1067" s="279"/>
      <c r="DR1067" s="279"/>
      <c r="DS1067" s="279"/>
      <c r="DT1067" s="279"/>
      <c r="DU1067" s="279"/>
    </row>
    <row r="1068" spans="40:125">
      <c r="AN1068" s="203" t="str">
        <f t="shared" si="51"/>
        <v>EMA--</v>
      </c>
      <c r="AO1068" s="279"/>
      <c r="AP1068" s="279"/>
      <c r="AQ1068" s="279"/>
      <c r="AR1068" s="279"/>
      <c r="AS1068" s="279"/>
      <c r="AT1068" s="279"/>
      <c r="AU1068" s="279"/>
      <c r="AV1068" s="279"/>
      <c r="AW1068" s="279"/>
      <c r="AX1068" s="279"/>
      <c r="AY1068" s="279"/>
      <c r="AZ1068" s="279"/>
      <c r="BA1068" s="279"/>
      <c r="BB1068" s="279"/>
      <c r="BC1068" s="279"/>
      <c r="BD1068" s="279"/>
      <c r="BE1068" s="279"/>
      <c r="BF1068" s="279"/>
      <c r="BG1068" s="279"/>
      <c r="BH1068" s="279"/>
      <c r="BI1068" s="279"/>
      <c r="BJ1068" s="279"/>
      <c r="BK1068" s="279"/>
      <c r="BL1068" s="279"/>
      <c r="BM1068" s="279"/>
      <c r="BN1068" s="279"/>
      <c r="BO1068" s="279"/>
      <c r="BP1068" s="279"/>
      <c r="BQ1068" s="279"/>
      <c r="BR1068" s="279"/>
      <c r="BS1068" s="279"/>
      <c r="BT1068" s="279"/>
      <c r="BU1068" s="279"/>
      <c r="BV1068" s="279"/>
      <c r="BW1068" s="279"/>
      <c r="BX1068" s="279"/>
      <c r="BY1068" s="279"/>
      <c r="BZ1068" s="279"/>
      <c r="CA1068" s="279"/>
      <c r="CB1068" s="279"/>
      <c r="CC1068" s="279"/>
      <c r="CD1068" s="279"/>
      <c r="CE1068" s="279"/>
      <c r="CF1068" s="279"/>
      <c r="CG1068" s="279"/>
      <c r="CH1068" s="279"/>
      <c r="CI1068" s="279"/>
      <c r="CJ1068" s="279"/>
      <c r="CK1068" s="279"/>
      <c r="CL1068" s="279"/>
      <c r="CM1068" s="279"/>
      <c r="CN1068" s="279"/>
      <c r="CO1068" s="279"/>
      <c r="CP1068" s="279"/>
      <c r="CQ1068" s="279"/>
      <c r="CR1068" s="279"/>
      <c r="CS1068" s="279"/>
      <c r="CT1068" s="279"/>
      <c r="CU1068" s="279"/>
      <c r="CV1068" s="279"/>
      <c r="CW1068" s="279"/>
      <c r="CX1068" s="279"/>
      <c r="CY1068" s="279"/>
      <c r="CZ1068" s="279"/>
      <c r="DA1068" s="279"/>
      <c r="DB1068" s="279"/>
      <c r="DC1068" s="279"/>
      <c r="DD1068" s="279"/>
      <c r="DE1068" s="279"/>
      <c r="DF1068" s="279"/>
      <c r="DG1068" s="279"/>
      <c r="DH1068" s="279"/>
      <c r="DI1068" s="279"/>
      <c r="DJ1068" s="279"/>
      <c r="DK1068" s="279"/>
      <c r="DL1068" s="279"/>
      <c r="DM1068" s="279"/>
      <c r="DN1068" s="279"/>
      <c r="DO1068" s="279"/>
      <c r="DP1068" s="279"/>
      <c r="DQ1068" s="279"/>
      <c r="DR1068" s="279"/>
      <c r="DS1068" s="279"/>
      <c r="DT1068" s="279"/>
      <c r="DU1068" s="279"/>
    </row>
    <row r="1069" spans="40:125">
      <c r="AN1069" s="203" t="str">
        <f t="shared" si="51"/>
        <v>EMA--</v>
      </c>
      <c r="AO1069" s="279"/>
      <c r="AP1069" s="279"/>
      <c r="AQ1069" s="279"/>
      <c r="AR1069" s="279"/>
      <c r="AS1069" s="279"/>
      <c r="AT1069" s="279"/>
      <c r="AU1069" s="279"/>
      <c r="AV1069" s="279"/>
      <c r="AW1069" s="279"/>
      <c r="AX1069" s="279"/>
      <c r="AY1069" s="279"/>
      <c r="AZ1069" s="279"/>
      <c r="BA1069" s="279"/>
      <c r="BB1069" s="279"/>
      <c r="BC1069" s="279"/>
      <c r="BD1069" s="279"/>
      <c r="BE1069" s="279"/>
      <c r="BF1069" s="279"/>
      <c r="BG1069" s="279"/>
      <c r="BH1069" s="279"/>
      <c r="BI1069" s="279"/>
      <c r="BJ1069" s="279"/>
      <c r="BK1069" s="279"/>
      <c r="BL1069" s="279"/>
      <c r="BM1069" s="279"/>
      <c r="BN1069" s="279"/>
      <c r="BO1069" s="279"/>
      <c r="BP1069" s="279"/>
      <c r="BQ1069" s="279"/>
      <c r="BR1069" s="279"/>
      <c r="BS1069" s="279"/>
      <c r="BT1069" s="279"/>
      <c r="BU1069" s="279"/>
      <c r="BV1069" s="279"/>
      <c r="BW1069" s="279"/>
      <c r="BX1069" s="279"/>
      <c r="BY1069" s="279"/>
      <c r="BZ1069" s="279"/>
      <c r="CA1069" s="279"/>
      <c r="CB1069" s="279"/>
      <c r="CC1069" s="279"/>
      <c r="CD1069" s="279"/>
      <c r="CE1069" s="279"/>
      <c r="CF1069" s="279"/>
      <c r="CG1069" s="279"/>
      <c r="CH1069" s="279"/>
      <c r="CI1069" s="279"/>
      <c r="CJ1069" s="279"/>
      <c r="CK1069" s="279"/>
      <c r="CL1069" s="279"/>
      <c r="CM1069" s="279"/>
      <c r="CN1069" s="279"/>
      <c r="CO1069" s="279"/>
      <c r="CP1069" s="279"/>
      <c r="CQ1069" s="279"/>
      <c r="CR1069" s="279"/>
      <c r="CS1069" s="279"/>
      <c r="CT1069" s="279"/>
      <c r="CU1069" s="279"/>
      <c r="CV1069" s="279"/>
      <c r="CW1069" s="279"/>
      <c r="CX1069" s="279"/>
      <c r="CY1069" s="279"/>
      <c r="CZ1069" s="279"/>
      <c r="DA1069" s="279"/>
      <c r="DB1069" s="279"/>
      <c r="DC1069" s="279"/>
      <c r="DD1069" s="279"/>
      <c r="DE1069" s="279"/>
      <c r="DF1069" s="279"/>
      <c r="DG1069" s="279"/>
      <c r="DH1069" s="279"/>
      <c r="DI1069" s="279"/>
      <c r="DJ1069" s="279"/>
      <c r="DK1069" s="279"/>
      <c r="DL1069" s="279"/>
      <c r="DM1069" s="279"/>
      <c r="DN1069" s="279"/>
      <c r="DO1069" s="279"/>
      <c r="DP1069" s="279"/>
      <c r="DQ1069" s="279"/>
      <c r="DR1069" s="279"/>
      <c r="DS1069" s="279"/>
      <c r="DT1069" s="279"/>
      <c r="DU1069" s="279"/>
    </row>
    <row r="1070" spans="40:125">
      <c r="AN1070" s="203" t="str">
        <f t="shared" si="51"/>
        <v>EMA--</v>
      </c>
      <c r="AO1070" s="279"/>
      <c r="AP1070" s="279"/>
      <c r="AQ1070" s="279"/>
      <c r="AR1070" s="279"/>
      <c r="AS1070" s="279"/>
      <c r="AT1070" s="279"/>
      <c r="AU1070" s="279"/>
      <c r="AV1070" s="279"/>
      <c r="AW1070" s="279"/>
      <c r="AX1070" s="279"/>
      <c r="AY1070" s="279"/>
      <c r="AZ1070" s="279"/>
      <c r="BA1070" s="279"/>
      <c r="BB1070" s="279"/>
      <c r="BC1070" s="279"/>
      <c r="BD1070" s="279"/>
      <c r="BE1070" s="279"/>
      <c r="BF1070" s="279"/>
      <c r="BG1070" s="279"/>
      <c r="BH1070" s="279"/>
      <c r="BI1070" s="279"/>
      <c r="BJ1070" s="279"/>
      <c r="BK1070" s="279"/>
      <c r="BL1070" s="279"/>
      <c r="BM1070" s="279"/>
      <c r="BN1070" s="279"/>
      <c r="BO1070" s="279"/>
      <c r="BP1070" s="279"/>
      <c r="BQ1070" s="279"/>
      <c r="BR1070" s="279"/>
      <c r="BS1070" s="279"/>
      <c r="BT1070" s="279"/>
      <c r="BU1070" s="279"/>
      <c r="BV1070" s="279"/>
      <c r="BW1070" s="279"/>
      <c r="BX1070" s="279"/>
      <c r="BY1070" s="279"/>
      <c r="BZ1070" s="279"/>
      <c r="CA1070" s="279"/>
      <c r="CB1070" s="279"/>
      <c r="CC1070" s="279"/>
      <c r="CD1070" s="279"/>
      <c r="CE1070" s="279"/>
      <c r="CF1070" s="279"/>
      <c r="CG1070" s="279"/>
      <c r="CH1070" s="279"/>
      <c r="CI1070" s="279"/>
      <c r="CJ1070" s="279"/>
      <c r="CK1070" s="279"/>
      <c r="CL1070" s="279"/>
      <c r="CM1070" s="279"/>
      <c r="CN1070" s="279"/>
      <c r="CO1070" s="279"/>
      <c r="CP1070" s="279"/>
      <c r="CQ1070" s="279"/>
      <c r="CR1070" s="279"/>
      <c r="CS1070" s="279"/>
      <c r="CT1070" s="279"/>
      <c r="CU1070" s="279"/>
      <c r="CV1070" s="279"/>
      <c r="CW1070" s="279"/>
      <c r="CX1070" s="279"/>
      <c r="CY1070" s="279"/>
      <c r="CZ1070" s="279"/>
      <c r="DA1070" s="279"/>
      <c r="DB1070" s="279"/>
      <c r="DC1070" s="279"/>
      <c r="DD1070" s="279"/>
      <c r="DE1070" s="279"/>
      <c r="DF1070" s="279"/>
      <c r="DG1070" s="279"/>
      <c r="DH1070" s="279"/>
      <c r="DI1070" s="279"/>
      <c r="DJ1070" s="279"/>
      <c r="DK1070" s="279"/>
      <c r="DL1070" s="279"/>
      <c r="DM1070" s="279"/>
      <c r="DN1070" s="279"/>
      <c r="DO1070" s="279"/>
      <c r="DP1070" s="279"/>
      <c r="DQ1070" s="279"/>
      <c r="DR1070" s="279"/>
      <c r="DS1070" s="279"/>
      <c r="DT1070" s="279"/>
      <c r="DU1070" s="279"/>
    </row>
    <row r="1071" spans="40:125">
      <c r="AN1071" s="203" t="str">
        <f t="shared" si="51"/>
        <v>EMA--</v>
      </c>
      <c r="AO1071" s="279"/>
      <c r="AP1071" s="279"/>
      <c r="AQ1071" s="279"/>
      <c r="AR1071" s="279"/>
      <c r="AS1071" s="279"/>
      <c r="AT1071" s="279"/>
      <c r="AU1071" s="279"/>
      <c r="AV1071" s="279"/>
      <c r="AW1071" s="279"/>
      <c r="AX1071" s="279"/>
      <c r="AY1071" s="279"/>
      <c r="AZ1071" s="279"/>
      <c r="BA1071" s="279"/>
      <c r="BB1071" s="279"/>
      <c r="BC1071" s="279"/>
      <c r="BD1071" s="279"/>
      <c r="BE1071" s="279"/>
      <c r="BF1071" s="279"/>
      <c r="BG1071" s="279"/>
      <c r="BH1071" s="279"/>
      <c r="BI1071" s="279"/>
      <c r="BJ1071" s="279"/>
      <c r="BK1071" s="279"/>
      <c r="BL1071" s="279"/>
      <c r="BM1071" s="279"/>
      <c r="BN1071" s="279"/>
      <c r="BO1071" s="279"/>
      <c r="BP1071" s="279"/>
      <c r="BQ1071" s="279"/>
      <c r="BR1071" s="279"/>
      <c r="BS1071" s="279"/>
      <c r="BT1071" s="279"/>
      <c r="BU1071" s="279"/>
      <c r="BV1071" s="279"/>
      <c r="BW1071" s="279"/>
      <c r="BX1071" s="279"/>
      <c r="BY1071" s="279"/>
      <c r="BZ1071" s="279"/>
      <c r="CA1071" s="279"/>
      <c r="CB1071" s="279"/>
      <c r="CC1071" s="279"/>
      <c r="CD1071" s="279"/>
      <c r="CE1071" s="279"/>
      <c r="CF1071" s="279"/>
      <c r="CG1071" s="279"/>
      <c r="CH1071" s="279"/>
      <c r="CI1071" s="279"/>
      <c r="CJ1071" s="279"/>
      <c r="CK1071" s="279"/>
      <c r="CL1071" s="279"/>
      <c r="CM1071" s="279"/>
      <c r="CN1071" s="279"/>
      <c r="CO1071" s="279"/>
      <c r="CP1071" s="279"/>
      <c r="CQ1071" s="279"/>
      <c r="CR1071" s="279"/>
      <c r="CS1071" s="279"/>
      <c r="CT1071" s="279"/>
      <c r="CU1071" s="279"/>
      <c r="CV1071" s="279"/>
      <c r="CW1071" s="279"/>
      <c r="CX1071" s="279"/>
      <c r="CY1071" s="279"/>
      <c r="CZ1071" s="279"/>
      <c r="DA1071" s="279"/>
      <c r="DB1071" s="279"/>
      <c r="DC1071" s="279"/>
      <c r="DD1071" s="279"/>
      <c r="DE1071" s="279"/>
      <c r="DF1071" s="279"/>
      <c r="DG1071" s="279"/>
      <c r="DH1071" s="279"/>
      <c r="DI1071" s="279"/>
      <c r="DJ1071" s="279"/>
      <c r="DK1071" s="279"/>
      <c r="DL1071" s="279"/>
      <c r="DM1071" s="279"/>
      <c r="DN1071" s="279"/>
      <c r="DO1071" s="279"/>
      <c r="DP1071" s="279"/>
      <c r="DQ1071" s="279"/>
      <c r="DR1071" s="279"/>
      <c r="DS1071" s="279"/>
      <c r="DT1071" s="279"/>
      <c r="DU1071" s="279"/>
    </row>
    <row r="1072" spans="40:125">
      <c r="AN1072" s="203" t="str">
        <f t="shared" si="51"/>
        <v>EMA--</v>
      </c>
      <c r="AO1072" s="279"/>
      <c r="AP1072" s="279"/>
      <c r="AQ1072" s="279"/>
      <c r="AR1072" s="279"/>
      <c r="AS1072" s="279"/>
      <c r="AT1072" s="279"/>
      <c r="AU1072" s="279"/>
      <c r="AV1072" s="279"/>
      <c r="AW1072" s="279"/>
      <c r="AX1072" s="279"/>
      <c r="AY1072" s="279"/>
      <c r="AZ1072" s="279"/>
      <c r="BA1072" s="279"/>
      <c r="BB1072" s="279"/>
      <c r="BC1072" s="279"/>
      <c r="BD1072" s="279"/>
      <c r="BE1072" s="279"/>
      <c r="BF1072" s="279"/>
      <c r="BG1072" s="279"/>
      <c r="BH1072" s="279"/>
      <c r="BI1072" s="279"/>
      <c r="BJ1072" s="279"/>
      <c r="BK1072" s="279"/>
      <c r="BL1072" s="279"/>
      <c r="BM1072" s="279"/>
      <c r="BN1072" s="279"/>
      <c r="BO1072" s="279"/>
      <c r="BP1072" s="279"/>
      <c r="BQ1072" s="279"/>
      <c r="BR1072" s="279"/>
      <c r="BS1072" s="279"/>
      <c r="BT1072" s="279"/>
      <c r="BU1072" s="279"/>
      <c r="BV1072" s="279"/>
      <c r="BW1072" s="279"/>
      <c r="BX1072" s="279"/>
      <c r="BY1072" s="279"/>
      <c r="BZ1072" s="279"/>
      <c r="CA1072" s="279"/>
      <c r="CB1072" s="279"/>
      <c r="CC1072" s="279"/>
      <c r="CD1072" s="279"/>
      <c r="CE1072" s="279"/>
      <c r="CF1072" s="279"/>
      <c r="CG1072" s="279"/>
      <c r="CH1072" s="279"/>
      <c r="CI1072" s="279"/>
      <c r="CJ1072" s="279"/>
      <c r="CK1072" s="279"/>
      <c r="CL1072" s="279"/>
      <c r="CM1072" s="279"/>
      <c r="CN1072" s="279"/>
      <c r="CO1072" s="279"/>
      <c r="CP1072" s="279"/>
      <c r="CQ1072" s="279"/>
      <c r="CR1072" s="279"/>
      <c r="CS1072" s="279"/>
      <c r="CT1072" s="279"/>
      <c r="CU1072" s="279"/>
      <c r="CV1072" s="279"/>
      <c r="CW1072" s="279"/>
      <c r="CX1072" s="279"/>
      <c r="CY1072" s="279"/>
      <c r="CZ1072" s="279"/>
      <c r="DA1072" s="279"/>
      <c r="DB1072" s="279"/>
      <c r="DC1072" s="279"/>
      <c r="DD1072" s="279"/>
      <c r="DE1072" s="279"/>
      <c r="DF1072" s="279"/>
      <c r="DG1072" s="279"/>
      <c r="DH1072" s="279"/>
      <c r="DI1072" s="279"/>
      <c r="DJ1072" s="279"/>
      <c r="DK1072" s="279"/>
      <c r="DL1072" s="279"/>
      <c r="DM1072" s="279"/>
      <c r="DN1072" s="279"/>
      <c r="DO1072" s="279"/>
      <c r="DP1072" s="279"/>
      <c r="DQ1072" s="279"/>
      <c r="DR1072" s="279"/>
      <c r="DS1072" s="279"/>
      <c r="DT1072" s="279"/>
      <c r="DU1072" s="279"/>
    </row>
    <row r="1073" spans="40:125">
      <c r="AN1073" s="203" t="str">
        <f t="shared" si="51"/>
        <v>EMA--</v>
      </c>
      <c r="AO1073" s="279"/>
      <c r="AP1073" s="279"/>
      <c r="AQ1073" s="279"/>
      <c r="AR1073" s="279"/>
      <c r="AS1073" s="279"/>
      <c r="AT1073" s="279"/>
      <c r="AU1073" s="279"/>
      <c r="AV1073" s="279"/>
      <c r="AW1073" s="279"/>
      <c r="AX1073" s="279"/>
      <c r="AY1073" s="279"/>
      <c r="AZ1073" s="279"/>
      <c r="BA1073" s="279"/>
      <c r="BB1073" s="279"/>
      <c r="BC1073" s="279"/>
      <c r="BD1073" s="279"/>
      <c r="BE1073" s="279"/>
      <c r="BF1073" s="279"/>
      <c r="BG1073" s="279"/>
      <c r="BH1073" s="279"/>
      <c r="BI1073" s="279"/>
      <c r="BJ1073" s="279"/>
      <c r="BK1073" s="279"/>
      <c r="BL1073" s="279"/>
      <c r="BM1073" s="279"/>
      <c r="BN1073" s="279"/>
      <c r="BO1073" s="279"/>
      <c r="BP1073" s="279"/>
      <c r="BQ1073" s="279"/>
      <c r="BR1073" s="279"/>
      <c r="BS1073" s="279"/>
      <c r="BT1073" s="279"/>
      <c r="BU1073" s="279"/>
      <c r="BV1073" s="279"/>
      <c r="BW1073" s="279"/>
      <c r="BX1073" s="279"/>
      <c r="BY1073" s="279"/>
      <c r="BZ1073" s="279"/>
      <c r="CA1073" s="279"/>
      <c r="CB1073" s="279"/>
      <c r="CC1073" s="279"/>
      <c r="CD1073" s="279"/>
      <c r="CE1073" s="279"/>
      <c r="CF1073" s="279"/>
      <c r="CG1073" s="279"/>
      <c r="CH1073" s="279"/>
      <c r="CI1073" s="279"/>
      <c r="CJ1073" s="279"/>
      <c r="CK1073" s="279"/>
      <c r="CL1073" s="279"/>
      <c r="CM1073" s="279"/>
      <c r="CN1073" s="279"/>
      <c r="CO1073" s="279"/>
      <c r="CP1073" s="279"/>
      <c r="CQ1073" s="279"/>
      <c r="CR1073" s="279"/>
      <c r="CS1073" s="279"/>
      <c r="CT1073" s="279"/>
      <c r="CU1073" s="279"/>
      <c r="CV1073" s="279"/>
      <c r="CW1073" s="279"/>
      <c r="CX1073" s="279"/>
      <c r="CY1073" s="279"/>
      <c r="CZ1073" s="279"/>
      <c r="DA1073" s="279"/>
      <c r="DB1073" s="279"/>
      <c r="DC1073" s="279"/>
      <c r="DD1073" s="279"/>
      <c r="DE1073" s="279"/>
      <c r="DF1073" s="279"/>
      <c r="DG1073" s="279"/>
      <c r="DH1073" s="279"/>
      <c r="DI1073" s="279"/>
      <c r="DJ1073" s="279"/>
      <c r="DK1073" s="279"/>
      <c r="DL1073" s="279"/>
      <c r="DM1073" s="279"/>
      <c r="DN1073" s="279"/>
      <c r="DO1073" s="279"/>
      <c r="DP1073" s="279"/>
      <c r="DQ1073" s="279"/>
      <c r="DR1073" s="279"/>
      <c r="DS1073" s="279"/>
      <c r="DT1073" s="279"/>
      <c r="DU1073" s="279"/>
    </row>
    <row r="1074" spans="40:125">
      <c r="AN1074" s="203" t="str">
        <f t="shared" si="51"/>
        <v>EMA--</v>
      </c>
      <c r="AO1074" s="279"/>
      <c r="AP1074" s="279"/>
      <c r="AQ1074" s="279"/>
      <c r="AR1074" s="279"/>
      <c r="AS1074" s="279"/>
      <c r="AT1074" s="279"/>
      <c r="AU1074" s="279"/>
      <c r="AV1074" s="279"/>
      <c r="AW1074" s="279"/>
      <c r="AX1074" s="279"/>
      <c r="AY1074" s="279"/>
      <c r="AZ1074" s="279"/>
      <c r="BA1074" s="279"/>
      <c r="BB1074" s="279"/>
      <c r="BC1074" s="279"/>
      <c r="BD1074" s="279"/>
      <c r="BE1074" s="279"/>
      <c r="BF1074" s="279"/>
      <c r="BG1074" s="279"/>
      <c r="BH1074" s="279"/>
      <c r="BI1074" s="279"/>
      <c r="BJ1074" s="279"/>
      <c r="BK1074" s="279"/>
      <c r="BL1074" s="279"/>
      <c r="BM1074" s="279"/>
      <c r="BN1074" s="279"/>
      <c r="BO1074" s="279"/>
      <c r="BP1074" s="279"/>
      <c r="BQ1074" s="279"/>
      <c r="BR1074" s="279"/>
      <c r="BS1074" s="279"/>
      <c r="BT1074" s="279"/>
      <c r="BU1074" s="279"/>
      <c r="BV1074" s="279"/>
      <c r="BW1074" s="279"/>
      <c r="BX1074" s="279"/>
      <c r="BY1074" s="279"/>
      <c r="BZ1074" s="279"/>
      <c r="CA1074" s="279"/>
      <c r="CB1074" s="279"/>
      <c r="CC1074" s="279"/>
      <c r="CD1074" s="279"/>
      <c r="CE1074" s="279"/>
      <c r="CF1074" s="279"/>
      <c r="CG1074" s="279"/>
      <c r="CH1074" s="279"/>
      <c r="CI1074" s="279"/>
      <c r="CJ1074" s="279"/>
      <c r="CK1074" s="279"/>
      <c r="CL1074" s="279"/>
      <c r="CM1074" s="279"/>
      <c r="CN1074" s="279"/>
      <c r="CO1074" s="279"/>
      <c r="CP1074" s="279"/>
      <c r="CQ1074" s="279"/>
      <c r="CR1074" s="279"/>
      <c r="CS1074" s="279"/>
      <c r="CT1074" s="279"/>
      <c r="CU1074" s="279"/>
      <c r="CV1074" s="279"/>
      <c r="CW1074" s="279"/>
      <c r="CX1074" s="279"/>
      <c r="CY1074" s="279"/>
      <c r="CZ1074" s="279"/>
      <c r="DA1074" s="279"/>
      <c r="DB1074" s="279"/>
      <c r="DC1074" s="279"/>
      <c r="DD1074" s="279"/>
      <c r="DE1074" s="279"/>
      <c r="DF1074" s="279"/>
      <c r="DG1074" s="279"/>
      <c r="DH1074" s="279"/>
      <c r="DI1074" s="279"/>
      <c r="DJ1074" s="279"/>
      <c r="DK1074" s="279"/>
      <c r="DL1074" s="279"/>
      <c r="DM1074" s="279"/>
      <c r="DN1074" s="279"/>
      <c r="DO1074" s="279"/>
      <c r="DP1074" s="279"/>
      <c r="DQ1074" s="279"/>
      <c r="DR1074" s="279"/>
      <c r="DS1074" s="279"/>
      <c r="DT1074" s="279"/>
      <c r="DU1074" s="279"/>
    </row>
    <row r="1075" spans="40:125">
      <c r="AN1075" s="203" t="str">
        <f t="shared" si="51"/>
        <v>EMA--</v>
      </c>
      <c r="AO1075" s="279"/>
      <c r="AP1075" s="279"/>
      <c r="AQ1075" s="279"/>
      <c r="AR1075" s="279"/>
      <c r="AS1075" s="279"/>
      <c r="AT1075" s="279"/>
      <c r="AU1075" s="279"/>
      <c r="AV1075" s="279"/>
      <c r="AW1075" s="279"/>
      <c r="AX1075" s="279"/>
      <c r="AY1075" s="279"/>
      <c r="AZ1075" s="279"/>
      <c r="BA1075" s="279"/>
      <c r="BB1075" s="279"/>
      <c r="BC1075" s="279"/>
      <c r="BD1075" s="279"/>
      <c r="BE1075" s="279"/>
      <c r="BF1075" s="279"/>
      <c r="BG1075" s="279"/>
      <c r="BH1075" s="279"/>
      <c r="BI1075" s="279"/>
      <c r="BJ1075" s="279"/>
      <c r="BK1075" s="279"/>
      <c r="BL1075" s="279"/>
      <c r="BM1075" s="279"/>
      <c r="BN1075" s="279"/>
      <c r="BO1075" s="279"/>
      <c r="BP1075" s="279"/>
      <c r="BQ1075" s="279"/>
      <c r="BR1075" s="279"/>
      <c r="BS1075" s="279"/>
      <c r="BT1075" s="279"/>
      <c r="BU1075" s="279"/>
      <c r="BV1075" s="279"/>
      <c r="BW1075" s="279"/>
      <c r="BX1075" s="279"/>
      <c r="BY1075" s="279"/>
      <c r="BZ1075" s="279"/>
      <c r="CA1075" s="279"/>
      <c r="CB1075" s="279"/>
      <c r="CC1075" s="279"/>
      <c r="CD1075" s="279"/>
      <c r="CE1075" s="279"/>
      <c r="CF1075" s="279"/>
      <c r="CG1075" s="279"/>
      <c r="CH1075" s="279"/>
      <c r="CI1075" s="279"/>
      <c r="CJ1075" s="279"/>
      <c r="CK1075" s="279"/>
      <c r="CL1075" s="279"/>
      <c r="CM1075" s="279"/>
      <c r="CN1075" s="279"/>
      <c r="CO1075" s="279"/>
      <c r="CP1075" s="279"/>
      <c r="CQ1075" s="279"/>
      <c r="CR1075" s="279"/>
      <c r="CS1075" s="279"/>
      <c r="CT1075" s="279"/>
      <c r="CU1075" s="279"/>
      <c r="CV1075" s="279"/>
      <c r="CW1075" s="279"/>
      <c r="CX1075" s="279"/>
      <c r="CY1075" s="279"/>
      <c r="CZ1075" s="279"/>
      <c r="DA1075" s="279"/>
      <c r="DB1075" s="279"/>
      <c r="DC1075" s="279"/>
      <c r="DD1075" s="279"/>
      <c r="DE1075" s="279"/>
      <c r="DF1075" s="279"/>
      <c r="DG1075" s="279"/>
      <c r="DH1075" s="279"/>
      <c r="DI1075" s="279"/>
      <c r="DJ1075" s="279"/>
      <c r="DK1075" s="279"/>
      <c r="DL1075" s="279"/>
      <c r="DM1075" s="279"/>
      <c r="DN1075" s="279"/>
      <c r="DO1075" s="279"/>
      <c r="DP1075" s="279"/>
      <c r="DQ1075" s="279"/>
      <c r="DR1075" s="279"/>
      <c r="DS1075" s="279"/>
      <c r="DT1075" s="279"/>
      <c r="DU1075" s="279"/>
    </row>
    <row r="1076" spans="40:125">
      <c r="AN1076" s="203" t="str">
        <f t="shared" si="51"/>
        <v>EMA--</v>
      </c>
      <c r="AO1076" s="279"/>
      <c r="AP1076" s="279"/>
      <c r="AQ1076" s="279"/>
      <c r="AR1076" s="279"/>
      <c r="AS1076" s="279"/>
      <c r="AT1076" s="279"/>
      <c r="AU1076" s="279"/>
      <c r="AV1076" s="279"/>
      <c r="AW1076" s="279"/>
      <c r="AX1076" s="279"/>
      <c r="AY1076" s="279"/>
      <c r="AZ1076" s="279"/>
      <c r="BA1076" s="279"/>
      <c r="BB1076" s="279"/>
      <c r="BC1076" s="279"/>
      <c r="BD1076" s="279"/>
      <c r="BE1076" s="279"/>
      <c r="BF1076" s="279"/>
      <c r="BG1076" s="279"/>
      <c r="BH1076" s="279"/>
      <c r="BI1076" s="279"/>
      <c r="BJ1076" s="279"/>
      <c r="BK1076" s="279"/>
      <c r="BL1076" s="279"/>
      <c r="BM1076" s="279"/>
      <c r="BN1076" s="279"/>
      <c r="BO1076" s="279"/>
      <c r="BP1076" s="279"/>
      <c r="BQ1076" s="279"/>
      <c r="BR1076" s="279"/>
      <c r="BS1076" s="279"/>
      <c r="BT1076" s="279"/>
      <c r="BU1076" s="279"/>
      <c r="BV1076" s="279"/>
      <c r="BW1076" s="279"/>
      <c r="BX1076" s="279"/>
      <c r="BY1076" s="279"/>
      <c r="BZ1076" s="279"/>
      <c r="CA1076" s="279"/>
      <c r="CB1076" s="279"/>
      <c r="CC1076" s="279"/>
      <c r="CD1076" s="279"/>
      <c r="CE1076" s="279"/>
      <c r="CF1076" s="279"/>
      <c r="CG1076" s="279"/>
      <c r="CH1076" s="279"/>
      <c r="CI1076" s="279"/>
      <c r="CJ1076" s="279"/>
      <c r="CK1076" s="279"/>
      <c r="CL1076" s="279"/>
      <c r="CM1076" s="279"/>
      <c r="CN1076" s="279"/>
      <c r="CO1076" s="279"/>
      <c r="CP1076" s="279"/>
      <c r="CQ1076" s="279"/>
      <c r="CR1076" s="279"/>
      <c r="CS1076" s="279"/>
      <c r="CT1076" s="279"/>
      <c r="CU1076" s="279"/>
      <c r="CV1076" s="279"/>
      <c r="CW1076" s="279"/>
      <c r="CX1076" s="279"/>
      <c r="CY1076" s="279"/>
      <c r="CZ1076" s="279"/>
      <c r="DA1076" s="279"/>
      <c r="DB1076" s="279"/>
      <c r="DC1076" s="279"/>
      <c r="DD1076" s="279"/>
      <c r="DE1076" s="279"/>
      <c r="DF1076" s="279"/>
      <c r="DG1076" s="279"/>
      <c r="DH1076" s="279"/>
      <c r="DI1076" s="279"/>
      <c r="DJ1076" s="279"/>
      <c r="DK1076" s="279"/>
      <c r="DL1076" s="279"/>
      <c r="DM1076" s="279"/>
      <c r="DN1076" s="279"/>
      <c r="DO1076" s="279"/>
      <c r="DP1076" s="279"/>
      <c r="DQ1076" s="279"/>
      <c r="DR1076" s="279"/>
      <c r="DS1076" s="279"/>
      <c r="DT1076" s="279"/>
      <c r="DU1076" s="279"/>
    </row>
    <row r="1077" spans="40:125">
      <c r="AN1077" s="203" t="str">
        <f t="shared" si="51"/>
        <v>EMA--</v>
      </c>
      <c r="AO1077" s="279"/>
      <c r="AP1077" s="279"/>
      <c r="AQ1077" s="279"/>
      <c r="AR1077" s="279"/>
      <c r="AS1077" s="279"/>
      <c r="AT1077" s="279"/>
      <c r="AU1077" s="279"/>
      <c r="AV1077" s="279"/>
      <c r="AW1077" s="279"/>
      <c r="AX1077" s="279"/>
      <c r="AY1077" s="279"/>
      <c r="AZ1077" s="279"/>
      <c r="BA1077" s="279"/>
      <c r="BB1077" s="279"/>
      <c r="BC1077" s="279"/>
      <c r="BD1077" s="279"/>
      <c r="BE1077" s="279"/>
      <c r="BF1077" s="279"/>
      <c r="BG1077" s="279"/>
      <c r="BH1077" s="279"/>
      <c r="BI1077" s="279"/>
      <c r="BJ1077" s="279"/>
      <c r="BK1077" s="279"/>
      <c r="BL1077" s="279"/>
      <c r="BM1077" s="279"/>
      <c r="BN1077" s="279"/>
      <c r="BO1077" s="279"/>
      <c r="BP1077" s="279"/>
      <c r="BQ1077" s="279"/>
      <c r="BR1077" s="279"/>
      <c r="BS1077" s="279"/>
      <c r="BT1077" s="279"/>
      <c r="BU1077" s="279"/>
      <c r="BV1077" s="279"/>
      <c r="BW1077" s="279"/>
      <c r="BX1077" s="279"/>
      <c r="BY1077" s="279"/>
      <c r="BZ1077" s="279"/>
      <c r="CA1077" s="279"/>
      <c r="CB1077" s="279"/>
      <c r="CC1077" s="279"/>
      <c r="CD1077" s="279"/>
      <c r="CE1077" s="279"/>
      <c r="CF1077" s="279"/>
      <c r="CG1077" s="279"/>
      <c r="CH1077" s="279"/>
      <c r="CI1077" s="279"/>
      <c r="CJ1077" s="279"/>
      <c r="CK1077" s="279"/>
      <c r="CL1077" s="279"/>
      <c r="CM1077" s="279"/>
      <c r="CN1077" s="279"/>
      <c r="CO1077" s="279"/>
      <c r="CP1077" s="279"/>
      <c r="CQ1077" s="279"/>
      <c r="CR1077" s="279"/>
      <c r="CS1077" s="279"/>
      <c r="CT1077" s="279"/>
      <c r="CU1077" s="279"/>
      <c r="CV1077" s="279"/>
      <c r="CW1077" s="279"/>
      <c r="CX1077" s="279"/>
      <c r="CY1077" s="279"/>
      <c r="CZ1077" s="279"/>
      <c r="DA1077" s="279"/>
      <c r="DB1077" s="279"/>
      <c r="DC1077" s="279"/>
      <c r="DD1077" s="279"/>
      <c r="DE1077" s="279"/>
      <c r="DF1077" s="279"/>
      <c r="DG1077" s="279"/>
      <c r="DH1077" s="279"/>
      <c r="DI1077" s="279"/>
      <c r="DJ1077" s="279"/>
      <c r="DK1077" s="279"/>
      <c r="DL1077" s="279"/>
      <c r="DM1077" s="279"/>
      <c r="DN1077" s="279"/>
      <c r="DO1077" s="279"/>
      <c r="DP1077" s="279"/>
      <c r="DQ1077" s="279"/>
      <c r="DR1077" s="279"/>
      <c r="DS1077" s="279"/>
      <c r="DT1077" s="279"/>
      <c r="DU1077" s="279"/>
    </row>
    <row r="1078" spans="40:125">
      <c r="AN1078" s="203" t="str">
        <f t="shared" si="51"/>
        <v>EMA--</v>
      </c>
      <c r="AO1078" s="279"/>
      <c r="AP1078" s="279"/>
      <c r="AQ1078" s="279"/>
      <c r="AR1078" s="279"/>
      <c r="AS1078" s="279"/>
      <c r="AT1078" s="279"/>
      <c r="AU1078" s="279"/>
      <c r="AV1078" s="279"/>
      <c r="AW1078" s="279"/>
      <c r="AX1078" s="279"/>
      <c r="AY1078" s="279"/>
      <c r="AZ1078" s="279"/>
      <c r="BA1078" s="279"/>
      <c r="BB1078" s="279"/>
      <c r="BC1078" s="279"/>
      <c r="BD1078" s="279"/>
      <c r="BE1078" s="279"/>
      <c r="BF1078" s="279"/>
      <c r="BG1078" s="279"/>
      <c r="BH1078" s="279"/>
      <c r="BI1078" s="279"/>
      <c r="BJ1078" s="279"/>
      <c r="BK1078" s="279"/>
      <c r="BL1078" s="279"/>
      <c r="BM1078" s="279"/>
      <c r="BN1078" s="279"/>
      <c r="BO1078" s="279"/>
      <c r="BP1078" s="279"/>
      <c r="BQ1078" s="279"/>
      <c r="BR1078" s="279"/>
      <c r="BS1078" s="279"/>
      <c r="BT1078" s="279"/>
      <c r="BU1078" s="279"/>
      <c r="BV1078" s="279"/>
      <c r="BW1078" s="279"/>
      <c r="BX1078" s="279"/>
      <c r="BY1078" s="279"/>
      <c r="BZ1078" s="279"/>
      <c r="CA1078" s="279"/>
      <c r="CB1078" s="279"/>
      <c r="CC1078" s="279"/>
      <c r="CD1078" s="279"/>
      <c r="CE1078" s="279"/>
      <c r="CF1078" s="279"/>
      <c r="CG1078" s="279"/>
      <c r="CH1078" s="279"/>
      <c r="CI1078" s="279"/>
      <c r="CJ1078" s="279"/>
      <c r="CK1078" s="279"/>
      <c r="CL1078" s="279"/>
      <c r="CM1078" s="279"/>
      <c r="CN1078" s="279"/>
      <c r="CO1078" s="279"/>
      <c r="CP1078" s="279"/>
      <c r="CQ1078" s="279"/>
      <c r="CR1078" s="279"/>
      <c r="CS1078" s="279"/>
      <c r="CT1078" s="279"/>
      <c r="CU1078" s="279"/>
      <c r="CV1078" s="279"/>
      <c r="CW1078" s="279"/>
      <c r="CX1078" s="279"/>
      <c r="CY1078" s="279"/>
      <c r="CZ1078" s="279"/>
      <c r="DA1078" s="279"/>
      <c r="DB1078" s="279"/>
      <c r="DC1078" s="279"/>
      <c r="DD1078" s="279"/>
      <c r="DE1078" s="279"/>
      <c r="DF1078" s="279"/>
      <c r="DG1078" s="279"/>
      <c r="DH1078" s="279"/>
      <c r="DI1078" s="279"/>
      <c r="DJ1078" s="279"/>
      <c r="DK1078" s="279"/>
      <c r="DL1078" s="279"/>
      <c r="DM1078" s="279"/>
      <c r="DN1078" s="279"/>
      <c r="DO1078" s="279"/>
      <c r="DP1078" s="279"/>
      <c r="DQ1078" s="279"/>
      <c r="DR1078" s="279"/>
      <c r="DS1078" s="279"/>
      <c r="DT1078" s="279"/>
      <c r="DU1078" s="279"/>
    </row>
    <row r="1079" spans="40:125">
      <c r="AN1079" s="203" t="str">
        <f t="shared" si="51"/>
        <v>EMA--</v>
      </c>
      <c r="AO1079" s="279"/>
      <c r="AP1079" s="279"/>
      <c r="AQ1079" s="279"/>
      <c r="AR1079" s="279"/>
      <c r="AS1079" s="279"/>
      <c r="AT1079" s="279"/>
      <c r="AU1079" s="279"/>
      <c r="AV1079" s="279"/>
      <c r="AW1079" s="279"/>
      <c r="AX1079" s="279"/>
      <c r="AY1079" s="279"/>
      <c r="AZ1079" s="279"/>
      <c r="BA1079" s="279"/>
      <c r="BB1079" s="279"/>
      <c r="BC1079" s="279"/>
      <c r="BD1079" s="279"/>
      <c r="BE1079" s="279"/>
      <c r="BF1079" s="279"/>
      <c r="BG1079" s="279"/>
      <c r="BH1079" s="279"/>
      <c r="BI1079" s="279"/>
      <c r="BJ1079" s="279"/>
      <c r="BK1079" s="279"/>
      <c r="BL1079" s="279"/>
      <c r="BM1079" s="279"/>
      <c r="BN1079" s="279"/>
      <c r="BO1079" s="279"/>
      <c r="BP1079" s="279"/>
      <c r="BQ1079" s="279"/>
      <c r="BR1079" s="279"/>
      <c r="BS1079" s="279"/>
      <c r="BT1079" s="279"/>
      <c r="BU1079" s="279"/>
      <c r="BV1079" s="279"/>
      <c r="BW1079" s="279"/>
      <c r="BX1079" s="279"/>
      <c r="BY1079" s="279"/>
      <c r="BZ1079" s="279"/>
      <c r="CA1079" s="279"/>
      <c r="CB1079" s="279"/>
      <c r="CC1079" s="279"/>
      <c r="CD1079" s="279"/>
      <c r="CE1079" s="279"/>
      <c r="CF1079" s="279"/>
      <c r="CG1079" s="279"/>
      <c r="CH1079" s="279"/>
      <c r="CI1079" s="279"/>
      <c r="CJ1079" s="279"/>
      <c r="CK1079" s="279"/>
      <c r="CL1079" s="279"/>
      <c r="CM1079" s="279"/>
      <c r="CN1079" s="279"/>
      <c r="CO1079" s="279"/>
      <c r="CP1079" s="279"/>
      <c r="CQ1079" s="279"/>
      <c r="CR1079" s="279"/>
      <c r="CS1079" s="279"/>
      <c r="CT1079" s="279"/>
      <c r="CU1079" s="279"/>
      <c r="CV1079" s="279"/>
      <c r="CW1079" s="279"/>
      <c r="CX1079" s="279"/>
      <c r="CY1079" s="279"/>
      <c r="CZ1079" s="279"/>
      <c r="DA1079" s="279"/>
      <c r="DB1079" s="279"/>
      <c r="DC1079" s="279"/>
      <c r="DD1079" s="279"/>
      <c r="DE1079" s="279"/>
      <c r="DF1079" s="279"/>
      <c r="DG1079" s="279"/>
      <c r="DH1079" s="279"/>
      <c r="DI1079" s="279"/>
      <c r="DJ1079" s="279"/>
      <c r="DK1079" s="279"/>
      <c r="DL1079" s="279"/>
      <c r="DM1079" s="279"/>
      <c r="DN1079" s="279"/>
      <c r="DO1079" s="279"/>
      <c r="DP1079" s="279"/>
      <c r="DQ1079" s="279"/>
      <c r="DR1079" s="279"/>
      <c r="DS1079" s="279"/>
      <c r="DT1079" s="279"/>
      <c r="DU1079" s="279"/>
    </row>
    <row r="1080" spans="40:125">
      <c r="AN1080" s="203" t="str">
        <f t="shared" si="51"/>
        <v>EMA--</v>
      </c>
      <c r="AO1080" s="279"/>
      <c r="AP1080" s="279"/>
      <c r="AQ1080" s="279"/>
      <c r="AR1080" s="279"/>
      <c r="AS1080" s="279"/>
      <c r="AT1080" s="279"/>
      <c r="AU1080" s="279"/>
      <c r="AV1080" s="279"/>
      <c r="AW1080" s="279"/>
      <c r="AX1080" s="279"/>
      <c r="AY1080" s="279"/>
      <c r="AZ1080" s="279"/>
      <c r="BA1080" s="279"/>
      <c r="BB1080" s="279"/>
      <c r="BC1080" s="279"/>
      <c r="BD1080" s="279"/>
      <c r="BE1080" s="279"/>
      <c r="BF1080" s="279"/>
      <c r="BG1080" s="279"/>
      <c r="BH1080" s="279"/>
      <c r="BI1080" s="279"/>
      <c r="BJ1080" s="279"/>
      <c r="BK1080" s="279"/>
      <c r="BL1080" s="279"/>
      <c r="BM1080" s="279"/>
      <c r="BN1080" s="279"/>
      <c r="BO1080" s="279"/>
      <c r="BP1080" s="279"/>
      <c r="BQ1080" s="279"/>
      <c r="BR1080" s="279"/>
      <c r="BS1080" s="279"/>
      <c r="BT1080" s="279"/>
      <c r="BU1080" s="279"/>
      <c r="BV1080" s="279"/>
      <c r="BW1080" s="279"/>
      <c r="BX1080" s="279"/>
      <c r="BY1080" s="279"/>
      <c r="BZ1080" s="279"/>
      <c r="CA1080" s="279"/>
      <c r="CB1080" s="279"/>
      <c r="CC1080" s="279"/>
      <c r="CD1080" s="279"/>
      <c r="CE1080" s="279"/>
      <c r="CF1080" s="279"/>
      <c r="CG1080" s="279"/>
      <c r="CH1080" s="279"/>
      <c r="CI1080" s="279"/>
      <c r="CJ1080" s="279"/>
      <c r="CK1080" s="279"/>
      <c r="CL1080" s="279"/>
      <c r="CM1080" s="279"/>
      <c r="CN1080" s="279"/>
      <c r="CO1080" s="279"/>
      <c r="CP1080" s="279"/>
      <c r="CQ1080" s="279"/>
      <c r="CR1080" s="279"/>
      <c r="CS1080" s="279"/>
      <c r="CT1080" s="279"/>
      <c r="CU1080" s="279"/>
      <c r="CV1080" s="279"/>
      <c r="CW1080" s="279"/>
      <c r="CX1080" s="279"/>
      <c r="CY1080" s="279"/>
      <c r="CZ1080" s="279"/>
      <c r="DA1080" s="279"/>
      <c r="DB1080" s="279"/>
      <c r="DC1080" s="279"/>
      <c r="DD1080" s="279"/>
      <c r="DE1080" s="279"/>
      <c r="DF1080" s="279"/>
      <c r="DG1080" s="279"/>
      <c r="DH1080" s="279"/>
      <c r="DI1080" s="279"/>
      <c r="DJ1080" s="279"/>
      <c r="DK1080" s="279"/>
      <c r="DL1080" s="279"/>
      <c r="DM1080" s="279"/>
      <c r="DN1080" s="279"/>
      <c r="DO1080" s="279"/>
      <c r="DP1080" s="279"/>
      <c r="DQ1080" s="279"/>
      <c r="DR1080" s="279"/>
      <c r="DS1080" s="279"/>
      <c r="DT1080" s="279"/>
      <c r="DU1080" s="279"/>
    </row>
    <row r="1081" spans="40:125">
      <c r="AN1081" s="203" t="str">
        <f t="shared" ref="AN1081:AN1144" si="52">$F$4&amp;TEXT("-",1)&amp;F1081&amp;TEXT("-",1)&amp;G1081</f>
        <v>EMA--</v>
      </c>
      <c r="AO1081" s="279"/>
      <c r="AP1081" s="279"/>
      <c r="AQ1081" s="279"/>
      <c r="AR1081" s="279"/>
      <c r="AS1081" s="279"/>
      <c r="AT1081" s="279"/>
      <c r="AU1081" s="279"/>
      <c r="AV1081" s="279"/>
      <c r="AW1081" s="279"/>
      <c r="AX1081" s="279"/>
      <c r="AY1081" s="279"/>
      <c r="AZ1081" s="279"/>
      <c r="BA1081" s="279"/>
      <c r="BB1081" s="279"/>
      <c r="BC1081" s="279"/>
      <c r="BD1081" s="279"/>
      <c r="BE1081" s="279"/>
      <c r="BF1081" s="279"/>
      <c r="BG1081" s="279"/>
      <c r="BH1081" s="279"/>
      <c r="BI1081" s="279"/>
      <c r="BJ1081" s="279"/>
      <c r="BK1081" s="279"/>
      <c r="BL1081" s="279"/>
      <c r="BM1081" s="279"/>
      <c r="BN1081" s="279"/>
      <c r="BO1081" s="279"/>
      <c r="BP1081" s="279"/>
      <c r="BQ1081" s="279"/>
      <c r="BR1081" s="279"/>
      <c r="BS1081" s="279"/>
      <c r="BT1081" s="279"/>
      <c r="BU1081" s="279"/>
      <c r="BV1081" s="279"/>
      <c r="BW1081" s="279"/>
      <c r="BX1081" s="279"/>
      <c r="BY1081" s="279"/>
      <c r="BZ1081" s="279"/>
      <c r="CA1081" s="279"/>
      <c r="CB1081" s="279"/>
      <c r="CC1081" s="279"/>
      <c r="CD1081" s="279"/>
      <c r="CE1081" s="279"/>
      <c r="CF1081" s="279"/>
      <c r="CG1081" s="279"/>
      <c r="CH1081" s="279"/>
      <c r="CI1081" s="279"/>
      <c r="CJ1081" s="279"/>
      <c r="CK1081" s="279"/>
      <c r="CL1081" s="279"/>
      <c r="CM1081" s="279"/>
      <c r="CN1081" s="279"/>
      <c r="CO1081" s="279"/>
      <c r="CP1081" s="279"/>
      <c r="CQ1081" s="279"/>
      <c r="CR1081" s="279"/>
      <c r="CS1081" s="279"/>
      <c r="CT1081" s="279"/>
      <c r="CU1081" s="279"/>
      <c r="CV1081" s="279"/>
      <c r="CW1081" s="279"/>
      <c r="CX1081" s="279"/>
      <c r="CY1081" s="279"/>
      <c r="CZ1081" s="279"/>
      <c r="DA1081" s="279"/>
      <c r="DB1081" s="279"/>
      <c r="DC1081" s="279"/>
      <c r="DD1081" s="279"/>
      <c r="DE1081" s="279"/>
      <c r="DF1081" s="279"/>
      <c r="DG1081" s="279"/>
      <c r="DH1081" s="279"/>
      <c r="DI1081" s="279"/>
      <c r="DJ1081" s="279"/>
      <c r="DK1081" s="279"/>
      <c r="DL1081" s="279"/>
      <c r="DM1081" s="279"/>
      <c r="DN1081" s="279"/>
      <c r="DO1081" s="279"/>
      <c r="DP1081" s="279"/>
      <c r="DQ1081" s="279"/>
      <c r="DR1081" s="279"/>
      <c r="DS1081" s="279"/>
      <c r="DT1081" s="279"/>
      <c r="DU1081" s="279"/>
    </row>
    <row r="1082" spans="40:125">
      <c r="AN1082" s="203" t="str">
        <f t="shared" si="52"/>
        <v>EMA--</v>
      </c>
      <c r="AO1082" s="279"/>
      <c r="AP1082" s="279"/>
      <c r="AQ1082" s="279"/>
      <c r="AR1082" s="279"/>
      <c r="AS1082" s="279"/>
      <c r="AT1082" s="279"/>
      <c r="AU1082" s="279"/>
      <c r="AV1082" s="279"/>
      <c r="AW1082" s="279"/>
      <c r="AX1082" s="279"/>
      <c r="AY1082" s="279"/>
      <c r="AZ1082" s="279"/>
      <c r="BA1082" s="279"/>
      <c r="BB1082" s="279"/>
      <c r="BC1082" s="279"/>
      <c r="BD1082" s="279"/>
      <c r="BE1082" s="279"/>
      <c r="BF1082" s="279"/>
      <c r="BG1082" s="279"/>
      <c r="BH1082" s="279"/>
      <c r="BI1082" s="279"/>
      <c r="BJ1082" s="279"/>
      <c r="BK1082" s="279"/>
      <c r="BL1082" s="279"/>
      <c r="BM1082" s="279"/>
      <c r="BN1082" s="279"/>
      <c r="BO1082" s="279"/>
      <c r="BP1082" s="279"/>
      <c r="BQ1082" s="279"/>
      <c r="BR1082" s="279"/>
      <c r="BS1082" s="279"/>
      <c r="BT1082" s="279"/>
      <c r="BU1082" s="279"/>
      <c r="BV1082" s="279"/>
      <c r="BW1082" s="279"/>
      <c r="BX1082" s="279"/>
      <c r="BY1082" s="279"/>
      <c r="BZ1082" s="279"/>
      <c r="CA1082" s="279"/>
      <c r="CB1082" s="279"/>
      <c r="CC1082" s="279"/>
      <c r="CD1082" s="279"/>
      <c r="CE1082" s="279"/>
      <c r="CF1082" s="279"/>
      <c r="CG1082" s="279"/>
      <c r="CH1082" s="279"/>
      <c r="CI1082" s="279"/>
      <c r="CJ1082" s="279"/>
      <c r="CK1082" s="279"/>
      <c r="CL1082" s="279"/>
      <c r="CM1082" s="279"/>
      <c r="CN1082" s="279"/>
      <c r="CO1082" s="279"/>
      <c r="CP1082" s="279"/>
      <c r="CQ1082" s="279"/>
      <c r="CR1082" s="279"/>
      <c r="CS1082" s="279"/>
      <c r="CT1082" s="279"/>
      <c r="CU1082" s="279"/>
      <c r="CV1082" s="279"/>
      <c r="CW1082" s="279"/>
      <c r="CX1082" s="279"/>
      <c r="CY1082" s="279"/>
      <c r="CZ1082" s="279"/>
      <c r="DA1082" s="279"/>
      <c r="DB1082" s="279"/>
      <c r="DC1082" s="279"/>
      <c r="DD1082" s="279"/>
      <c r="DE1082" s="279"/>
      <c r="DF1082" s="279"/>
      <c r="DG1082" s="279"/>
      <c r="DH1082" s="279"/>
      <c r="DI1082" s="279"/>
      <c r="DJ1082" s="279"/>
      <c r="DK1082" s="279"/>
      <c r="DL1082" s="279"/>
      <c r="DM1082" s="279"/>
      <c r="DN1082" s="279"/>
      <c r="DO1082" s="279"/>
      <c r="DP1082" s="279"/>
      <c r="DQ1082" s="279"/>
      <c r="DR1082" s="279"/>
      <c r="DS1082" s="279"/>
      <c r="DT1082" s="279"/>
      <c r="DU1082" s="279"/>
    </row>
    <row r="1083" spans="40:125">
      <c r="AN1083" s="203" t="str">
        <f t="shared" si="52"/>
        <v>EMA--</v>
      </c>
      <c r="AO1083" s="279"/>
      <c r="AP1083" s="279"/>
      <c r="AQ1083" s="279"/>
      <c r="AR1083" s="279"/>
      <c r="AS1083" s="279"/>
      <c r="AT1083" s="279"/>
      <c r="AU1083" s="279"/>
      <c r="AV1083" s="279"/>
      <c r="AW1083" s="279"/>
      <c r="AX1083" s="279"/>
      <c r="AY1083" s="279"/>
      <c r="AZ1083" s="279"/>
      <c r="BA1083" s="279"/>
      <c r="BB1083" s="279"/>
      <c r="BC1083" s="279"/>
      <c r="BD1083" s="279"/>
      <c r="BE1083" s="279"/>
      <c r="BF1083" s="279"/>
      <c r="BG1083" s="279"/>
      <c r="BH1083" s="279"/>
      <c r="BI1083" s="279"/>
      <c r="BJ1083" s="279"/>
      <c r="BK1083" s="279"/>
      <c r="BL1083" s="279"/>
      <c r="BM1083" s="279"/>
      <c r="BN1083" s="279"/>
      <c r="BO1083" s="279"/>
      <c r="BP1083" s="279"/>
      <c r="BQ1083" s="279"/>
      <c r="BR1083" s="279"/>
      <c r="BS1083" s="279"/>
      <c r="BT1083" s="279"/>
      <c r="BU1083" s="279"/>
      <c r="BV1083" s="279"/>
      <c r="BW1083" s="279"/>
      <c r="BX1083" s="279"/>
      <c r="BY1083" s="279"/>
      <c r="BZ1083" s="279"/>
      <c r="CA1083" s="279"/>
      <c r="CB1083" s="279"/>
      <c r="CC1083" s="279"/>
      <c r="CD1083" s="279"/>
      <c r="CE1083" s="279"/>
      <c r="CF1083" s="279"/>
      <c r="CG1083" s="279"/>
      <c r="CH1083" s="279"/>
      <c r="CI1083" s="279"/>
      <c r="CJ1083" s="279"/>
      <c r="CK1083" s="279"/>
      <c r="CL1083" s="279"/>
      <c r="CM1083" s="279"/>
      <c r="CN1083" s="279"/>
      <c r="CO1083" s="279"/>
      <c r="CP1083" s="279"/>
      <c r="CQ1083" s="279"/>
      <c r="CR1083" s="279"/>
      <c r="CS1083" s="279"/>
      <c r="CT1083" s="279"/>
      <c r="CU1083" s="279"/>
      <c r="CV1083" s="279"/>
      <c r="CW1083" s="279"/>
      <c r="CX1083" s="279"/>
      <c r="CY1083" s="279"/>
      <c r="CZ1083" s="279"/>
      <c r="DA1083" s="279"/>
      <c r="DB1083" s="279"/>
      <c r="DC1083" s="279"/>
      <c r="DD1083" s="279"/>
      <c r="DE1083" s="279"/>
      <c r="DF1083" s="279"/>
      <c r="DG1083" s="279"/>
      <c r="DH1083" s="279"/>
      <c r="DI1083" s="279"/>
      <c r="DJ1083" s="279"/>
      <c r="DK1083" s="279"/>
      <c r="DL1083" s="279"/>
      <c r="DM1083" s="279"/>
      <c r="DN1083" s="279"/>
      <c r="DO1083" s="279"/>
      <c r="DP1083" s="279"/>
      <c r="DQ1083" s="279"/>
      <c r="DR1083" s="279"/>
      <c r="DS1083" s="279"/>
      <c r="DT1083" s="279"/>
      <c r="DU1083" s="279"/>
    </row>
    <row r="1084" spans="40:125">
      <c r="AN1084" s="203" t="str">
        <f t="shared" si="52"/>
        <v>EMA--</v>
      </c>
      <c r="AO1084" s="279"/>
      <c r="AP1084" s="279"/>
      <c r="AQ1084" s="279"/>
      <c r="AR1084" s="279"/>
      <c r="AS1084" s="279"/>
      <c r="AT1084" s="279"/>
      <c r="AU1084" s="279"/>
      <c r="AV1084" s="279"/>
      <c r="AW1084" s="279"/>
      <c r="AX1084" s="279"/>
      <c r="AY1084" s="279"/>
      <c r="AZ1084" s="279"/>
      <c r="BA1084" s="279"/>
      <c r="BB1084" s="279"/>
      <c r="BC1084" s="279"/>
      <c r="BD1084" s="279"/>
      <c r="BE1084" s="279"/>
      <c r="BF1084" s="279"/>
      <c r="BG1084" s="279"/>
      <c r="BH1084" s="279"/>
      <c r="BI1084" s="279"/>
      <c r="BJ1084" s="279"/>
      <c r="BK1084" s="279"/>
      <c r="BL1084" s="279"/>
      <c r="BM1084" s="279"/>
      <c r="BN1084" s="279"/>
      <c r="BO1084" s="279"/>
      <c r="BP1084" s="279"/>
      <c r="BQ1084" s="279"/>
      <c r="BR1084" s="279"/>
      <c r="BS1084" s="279"/>
      <c r="BT1084" s="279"/>
      <c r="BU1084" s="279"/>
      <c r="BV1084" s="279"/>
      <c r="BW1084" s="279"/>
      <c r="BX1084" s="279"/>
      <c r="BY1084" s="279"/>
      <c r="BZ1084" s="279"/>
      <c r="CA1084" s="279"/>
      <c r="CB1084" s="279"/>
      <c r="CC1084" s="279"/>
      <c r="CD1084" s="279"/>
      <c r="CE1084" s="279"/>
      <c r="CF1084" s="279"/>
      <c r="CG1084" s="279"/>
      <c r="CH1084" s="279"/>
      <c r="CI1084" s="279"/>
      <c r="CJ1084" s="279"/>
      <c r="CK1084" s="279"/>
      <c r="CL1084" s="279"/>
      <c r="CM1084" s="279"/>
      <c r="CN1084" s="279"/>
      <c r="CO1084" s="279"/>
      <c r="CP1084" s="279"/>
      <c r="CQ1084" s="279"/>
      <c r="CR1084" s="279"/>
      <c r="CS1084" s="279"/>
      <c r="CT1084" s="279"/>
      <c r="CU1084" s="279"/>
      <c r="CV1084" s="279"/>
      <c r="CW1084" s="279"/>
      <c r="CX1084" s="279"/>
      <c r="CY1084" s="279"/>
      <c r="CZ1084" s="279"/>
      <c r="DA1084" s="279"/>
      <c r="DB1084" s="279"/>
      <c r="DC1084" s="279"/>
      <c r="DD1084" s="279"/>
      <c r="DE1084" s="279"/>
      <c r="DF1084" s="279"/>
      <c r="DG1084" s="279"/>
      <c r="DH1084" s="279"/>
      <c r="DI1084" s="279"/>
      <c r="DJ1084" s="279"/>
      <c r="DK1084" s="279"/>
      <c r="DL1084" s="279"/>
      <c r="DM1084" s="279"/>
      <c r="DN1084" s="279"/>
      <c r="DO1084" s="279"/>
      <c r="DP1084" s="279"/>
      <c r="DQ1084" s="279"/>
      <c r="DR1084" s="279"/>
      <c r="DS1084" s="279"/>
      <c r="DT1084" s="279"/>
      <c r="DU1084" s="279"/>
    </row>
    <row r="1085" spans="40:125">
      <c r="AN1085" s="203" t="str">
        <f t="shared" si="52"/>
        <v>EMA--</v>
      </c>
      <c r="AO1085" s="279"/>
      <c r="AP1085" s="279"/>
      <c r="AQ1085" s="279"/>
      <c r="AR1085" s="279"/>
      <c r="AS1085" s="279"/>
      <c r="AT1085" s="279"/>
      <c r="AU1085" s="279"/>
      <c r="AV1085" s="279"/>
      <c r="AW1085" s="279"/>
      <c r="AX1085" s="279"/>
      <c r="AY1085" s="279"/>
      <c r="AZ1085" s="279"/>
      <c r="BA1085" s="279"/>
      <c r="BB1085" s="279"/>
      <c r="BC1085" s="279"/>
      <c r="BD1085" s="279"/>
      <c r="BE1085" s="279"/>
      <c r="BF1085" s="279"/>
      <c r="BG1085" s="279"/>
      <c r="BH1085" s="279"/>
      <c r="BI1085" s="279"/>
      <c r="BJ1085" s="279"/>
      <c r="BK1085" s="279"/>
      <c r="BL1085" s="279"/>
      <c r="BM1085" s="279"/>
      <c r="BN1085" s="279"/>
      <c r="BO1085" s="279"/>
      <c r="BP1085" s="279"/>
      <c r="BQ1085" s="279"/>
      <c r="BR1085" s="279"/>
      <c r="BS1085" s="279"/>
      <c r="BT1085" s="279"/>
      <c r="BU1085" s="279"/>
      <c r="BV1085" s="279"/>
      <c r="BW1085" s="279"/>
      <c r="BX1085" s="279"/>
      <c r="BY1085" s="279"/>
      <c r="BZ1085" s="279"/>
      <c r="CA1085" s="279"/>
      <c r="CB1085" s="279"/>
      <c r="CC1085" s="279"/>
      <c r="CD1085" s="279"/>
      <c r="CE1085" s="279"/>
      <c r="CF1085" s="279"/>
      <c r="CG1085" s="279"/>
      <c r="CH1085" s="279"/>
      <c r="CI1085" s="279"/>
      <c r="CJ1085" s="279"/>
      <c r="CK1085" s="279"/>
      <c r="CL1085" s="279"/>
      <c r="CM1085" s="279"/>
      <c r="CN1085" s="279"/>
      <c r="CO1085" s="279"/>
      <c r="CP1085" s="279"/>
      <c r="CQ1085" s="279"/>
      <c r="CR1085" s="279"/>
      <c r="CS1085" s="279"/>
      <c r="CT1085" s="279"/>
      <c r="CU1085" s="279"/>
      <c r="CV1085" s="279"/>
      <c r="CW1085" s="279"/>
      <c r="CX1085" s="279"/>
      <c r="CY1085" s="279"/>
      <c r="CZ1085" s="279"/>
      <c r="DA1085" s="279"/>
      <c r="DB1085" s="279"/>
      <c r="DC1085" s="279"/>
      <c r="DD1085" s="279"/>
      <c r="DE1085" s="279"/>
      <c r="DF1085" s="279"/>
      <c r="DG1085" s="279"/>
      <c r="DH1085" s="279"/>
      <c r="DI1085" s="279"/>
      <c r="DJ1085" s="279"/>
      <c r="DK1085" s="279"/>
      <c r="DL1085" s="279"/>
      <c r="DM1085" s="279"/>
      <c r="DN1085" s="279"/>
      <c r="DO1085" s="279"/>
      <c r="DP1085" s="279"/>
      <c r="DQ1085" s="279"/>
      <c r="DR1085" s="279"/>
      <c r="DS1085" s="279"/>
      <c r="DT1085" s="279"/>
      <c r="DU1085" s="279"/>
    </row>
    <row r="1086" spans="40:125">
      <c r="AN1086" s="203" t="str">
        <f t="shared" si="52"/>
        <v>EMA--</v>
      </c>
      <c r="AO1086" s="279"/>
      <c r="AP1086" s="279"/>
      <c r="AQ1086" s="279"/>
      <c r="AR1086" s="279"/>
      <c r="AS1086" s="279"/>
      <c r="AT1086" s="279"/>
      <c r="AU1086" s="279"/>
      <c r="AV1086" s="279"/>
      <c r="AW1086" s="279"/>
      <c r="AX1086" s="279"/>
      <c r="AY1086" s="279"/>
      <c r="AZ1086" s="279"/>
      <c r="BA1086" s="279"/>
      <c r="BB1086" s="279"/>
      <c r="BC1086" s="279"/>
      <c r="BD1086" s="279"/>
      <c r="BE1086" s="279"/>
      <c r="BF1086" s="279"/>
      <c r="BG1086" s="279"/>
      <c r="BH1086" s="279"/>
      <c r="BI1086" s="279"/>
      <c r="BJ1086" s="279"/>
      <c r="BK1086" s="279"/>
      <c r="BL1086" s="279"/>
      <c r="BM1086" s="279"/>
      <c r="BN1086" s="279"/>
      <c r="BO1086" s="279"/>
      <c r="BP1086" s="279"/>
      <c r="BQ1086" s="279"/>
      <c r="BR1086" s="279"/>
      <c r="BS1086" s="279"/>
      <c r="BT1086" s="279"/>
      <c r="BU1086" s="279"/>
      <c r="BV1086" s="279"/>
      <c r="BW1086" s="279"/>
      <c r="BX1086" s="279"/>
      <c r="BY1086" s="279"/>
      <c r="BZ1086" s="279"/>
      <c r="CA1086" s="279"/>
      <c r="CB1086" s="279"/>
      <c r="CC1086" s="279"/>
      <c r="CD1086" s="279"/>
      <c r="CE1086" s="279"/>
      <c r="CF1086" s="279"/>
      <c r="CG1086" s="279"/>
      <c r="CH1086" s="279"/>
      <c r="CI1086" s="279"/>
      <c r="CJ1086" s="279"/>
      <c r="CK1086" s="279"/>
      <c r="CL1086" s="279"/>
      <c r="CM1086" s="279"/>
      <c r="CN1086" s="279"/>
      <c r="CO1086" s="279"/>
      <c r="CP1086" s="279"/>
      <c r="CQ1086" s="279"/>
      <c r="CR1086" s="279"/>
      <c r="CS1086" s="279"/>
      <c r="CT1086" s="279"/>
      <c r="CU1086" s="279"/>
      <c r="CV1086" s="279"/>
      <c r="CW1086" s="279"/>
      <c r="CX1086" s="279"/>
      <c r="CY1086" s="279"/>
      <c r="CZ1086" s="279"/>
      <c r="DA1086" s="279"/>
      <c r="DB1086" s="279"/>
      <c r="DC1086" s="279"/>
      <c r="DD1086" s="279"/>
      <c r="DE1086" s="279"/>
      <c r="DF1086" s="279"/>
      <c r="DG1086" s="279"/>
      <c r="DH1086" s="279"/>
      <c r="DI1086" s="279"/>
      <c r="DJ1086" s="279"/>
      <c r="DK1086" s="279"/>
      <c r="DL1086" s="279"/>
      <c r="DM1086" s="279"/>
      <c r="DN1086" s="279"/>
      <c r="DO1086" s="279"/>
      <c r="DP1086" s="279"/>
      <c r="DQ1086" s="279"/>
      <c r="DR1086" s="279"/>
      <c r="DS1086" s="279"/>
      <c r="DT1086" s="279"/>
      <c r="DU1086" s="279"/>
    </row>
    <row r="1087" spans="40:125">
      <c r="AN1087" s="203" t="str">
        <f t="shared" si="52"/>
        <v>EMA--</v>
      </c>
      <c r="AO1087" s="279"/>
      <c r="AP1087" s="279"/>
      <c r="AQ1087" s="279"/>
      <c r="AR1087" s="279"/>
      <c r="AS1087" s="279"/>
      <c r="AT1087" s="279"/>
      <c r="AU1087" s="279"/>
      <c r="AV1087" s="279"/>
      <c r="AW1087" s="279"/>
      <c r="AX1087" s="279"/>
      <c r="AY1087" s="279"/>
      <c r="AZ1087" s="279"/>
      <c r="BA1087" s="279"/>
      <c r="BB1087" s="279"/>
      <c r="BC1087" s="279"/>
      <c r="BD1087" s="279"/>
      <c r="BE1087" s="279"/>
      <c r="BF1087" s="279"/>
      <c r="BG1087" s="279"/>
      <c r="BH1087" s="279"/>
      <c r="BI1087" s="279"/>
      <c r="BJ1087" s="279"/>
      <c r="BK1087" s="279"/>
      <c r="BL1087" s="279"/>
      <c r="BM1087" s="279"/>
      <c r="BN1087" s="279"/>
      <c r="BO1087" s="279"/>
      <c r="BP1087" s="279"/>
      <c r="BQ1087" s="279"/>
      <c r="BR1087" s="279"/>
      <c r="BS1087" s="279"/>
      <c r="BT1087" s="279"/>
      <c r="BU1087" s="279"/>
      <c r="BV1087" s="279"/>
      <c r="BW1087" s="279"/>
      <c r="BX1087" s="279"/>
      <c r="BY1087" s="279"/>
      <c r="BZ1087" s="279"/>
      <c r="CA1087" s="279"/>
      <c r="CB1087" s="279"/>
      <c r="CC1087" s="279"/>
      <c r="CD1087" s="279"/>
      <c r="CE1087" s="279"/>
      <c r="CF1087" s="279"/>
      <c r="CG1087" s="279"/>
      <c r="CH1087" s="279"/>
      <c r="CI1087" s="279"/>
      <c r="CJ1087" s="279"/>
      <c r="CK1087" s="279"/>
      <c r="CL1087" s="279"/>
      <c r="CM1087" s="279"/>
      <c r="CN1087" s="279"/>
      <c r="CO1087" s="279"/>
      <c r="CP1087" s="279"/>
      <c r="CQ1087" s="279"/>
      <c r="CR1087" s="279"/>
      <c r="CS1087" s="279"/>
      <c r="CT1087" s="279"/>
      <c r="CU1087" s="279"/>
      <c r="CV1087" s="279"/>
      <c r="CW1087" s="279"/>
      <c r="CX1087" s="279"/>
      <c r="CY1087" s="279"/>
      <c r="CZ1087" s="279"/>
      <c r="DA1087" s="279"/>
      <c r="DB1087" s="279"/>
      <c r="DC1087" s="279"/>
      <c r="DD1087" s="279"/>
      <c r="DE1087" s="279"/>
      <c r="DF1087" s="279"/>
      <c r="DG1087" s="279"/>
      <c r="DH1087" s="279"/>
      <c r="DI1087" s="279"/>
      <c r="DJ1087" s="279"/>
      <c r="DK1087" s="279"/>
      <c r="DL1087" s="279"/>
      <c r="DM1087" s="279"/>
      <c r="DN1087" s="279"/>
      <c r="DO1087" s="279"/>
      <c r="DP1087" s="279"/>
      <c r="DQ1087" s="279"/>
      <c r="DR1087" s="279"/>
      <c r="DS1087" s="279"/>
      <c r="DT1087" s="279"/>
      <c r="DU1087" s="279"/>
    </row>
    <row r="1088" spans="40:125">
      <c r="AN1088" s="203" t="str">
        <f t="shared" si="52"/>
        <v>EMA--</v>
      </c>
      <c r="AO1088" s="279"/>
      <c r="AP1088" s="279"/>
      <c r="AQ1088" s="279"/>
      <c r="AR1088" s="279"/>
      <c r="AS1088" s="279"/>
      <c r="AT1088" s="279"/>
      <c r="AU1088" s="279"/>
      <c r="AV1088" s="279"/>
      <c r="AW1088" s="279"/>
      <c r="AX1088" s="279"/>
      <c r="AY1088" s="279"/>
      <c r="AZ1088" s="279"/>
      <c r="BA1088" s="279"/>
      <c r="BB1088" s="279"/>
      <c r="BC1088" s="279"/>
      <c r="BD1088" s="279"/>
      <c r="BE1088" s="279"/>
      <c r="BF1088" s="279"/>
      <c r="BG1088" s="279"/>
      <c r="BH1088" s="279"/>
      <c r="BI1088" s="279"/>
      <c r="BJ1088" s="279"/>
      <c r="BK1088" s="279"/>
      <c r="BL1088" s="279"/>
      <c r="BM1088" s="279"/>
      <c r="BN1088" s="279"/>
      <c r="BO1088" s="279"/>
      <c r="BP1088" s="279"/>
      <c r="BQ1088" s="279"/>
      <c r="BR1088" s="279"/>
      <c r="BS1088" s="279"/>
      <c r="BT1088" s="279"/>
      <c r="BU1088" s="279"/>
      <c r="BV1088" s="279"/>
      <c r="BW1088" s="279"/>
      <c r="BX1088" s="279"/>
      <c r="BY1088" s="279"/>
      <c r="BZ1088" s="279"/>
      <c r="CA1088" s="279"/>
      <c r="CB1088" s="279"/>
      <c r="CC1088" s="279"/>
      <c r="CD1088" s="279"/>
      <c r="CE1088" s="279"/>
      <c r="CF1088" s="279"/>
      <c r="CG1088" s="279"/>
      <c r="CH1088" s="279"/>
      <c r="CI1088" s="279"/>
      <c r="CJ1088" s="279"/>
      <c r="CK1088" s="279"/>
      <c r="CL1088" s="279"/>
      <c r="CM1088" s="279"/>
      <c r="CN1088" s="279"/>
      <c r="CO1088" s="279"/>
      <c r="CP1088" s="279"/>
      <c r="CQ1088" s="279"/>
      <c r="CR1088" s="279"/>
      <c r="CS1088" s="279"/>
      <c r="CT1088" s="279"/>
      <c r="CU1088" s="279"/>
      <c r="CV1088" s="279"/>
      <c r="CW1088" s="279"/>
      <c r="CX1088" s="279"/>
      <c r="CY1088" s="279"/>
      <c r="CZ1088" s="279"/>
      <c r="DA1088" s="279"/>
      <c r="DB1088" s="279"/>
      <c r="DC1088" s="279"/>
      <c r="DD1088" s="279"/>
      <c r="DE1088" s="279"/>
      <c r="DF1088" s="279"/>
      <c r="DG1088" s="279"/>
      <c r="DH1088" s="279"/>
      <c r="DI1088" s="279"/>
      <c r="DJ1088" s="279"/>
      <c r="DK1088" s="279"/>
      <c r="DL1088" s="279"/>
      <c r="DM1088" s="279"/>
      <c r="DN1088" s="279"/>
      <c r="DO1088" s="279"/>
      <c r="DP1088" s="279"/>
      <c r="DQ1088" s="279"/>
      <c r="DR1088" s="279"/>
      <c r="DS1088" s="279"/>
      <c r="DT1088" s="279"/>
      <c r="DU1088" s="279"/>
    </row>
    <row r="1089" spans="40:125">
      <c r="AN1089" s="203" t="str">
        <f t="shared" si="52"/>
        <v>EMA--</v>
      </c>
      <c r="AO1089" s="279"/>
      <c r="AP1089" s="279"/>
      <c r="AQ1089" s="279"/>
      <c r="AR1089" s="279"/>
      <c r="AS1089" s="279"/>
      <c r="AT1089" s="279"/>
      <c r="AU1089" s="279"/>
      <c r="AV1089" s="279"/>
      <c r="AW1089" s="279"/>
      <c r="AX1089" s="279"/>
      <c r="AY1089" s="279"/>
      <c r="AZ1089" s="279"/>
      <c r="BA1089" s="279"/>
      <c r="BB1089" s="279"/>
      <c r="BC1089" s="279"/>
      <c r="BD1089" s="279"/>
      <c r="BE1089" s="279"/>
      <c r="BF1089" s="279"/>
      <c r="BG1089" s="279"/>
      <c r="BH1089" s="279"/>
      <c r="BI1089" s="279"/>
      <c r="BJ1089" s="279"/>
      <c r="BK1089" s="279"/>
      <c r="BL1089" s="279"/>
      <c r="BM1089" s="279"/>
      <c r="BN1089" s="279"/>
      <c r="BO1089" s="279"/>
      <c r="BP1089" s="279"/>
      <c r="BQ1089" s="279"/>
      <c r="BR1089" s="279"/>
      <c r="BS1089" s="279"/>
      <c r="BT1089" s="279"/>
      <c r="BU1089" s="279"/>
      <c r="BV1089" s="279"/>
      <c r="BW1089" s="279"/>
      <c r="BX1089" s="279"/>
      <c r="BY1089" s="279"/>
      <c r="BZ1089" s="279"/>
      <c r="CA1089" s="279"/>
      <c r="CB1089" s="279"/>
      <c r="CC1089" s="279"/>
      <c r="CD1089" s="279"/>
      <c r="CE1089" s="279"/>
      <c r="CF1089" s="279"/>
      <c r="CG1089" s="279"/>
      <c r="CH1089" s="279"/>
      <c r="CI1089" s="279"/>
      <c r="CJ1089" s="279"/>
      <c r="CK1089" s="279"/>
      <c r="CL1089" s="279"/>
      <c r="CM1089" s="279"/>
      <c r="CN1089" s="279"/>
      <c r="CO1089" s="279"/>
      <c r="CP1089" s="279"/>
      <c r="CQ1089" s="279"/>
      <c r="CR1089" s="279"/>
      <c r="CS1089" s="279"/>
      <c r="CT1089" s="279"/>
      <c r="CU1089" s="279"/>
      <c r="CV1089" s="279"/>
      <c r="CW1089" s="279"/>
      <c r="CX1089" s="279"/>
      <c r="CY1089" s="279"/>
      <c r="CZ1089" s="279"/>
      <c r="DA1089" s="279"/>
      <c r="DB1089" s="279"/>
      <c r="DC1089" s="279"/>
      <c r="DD1089" s="279"/>
      <c r="DE1089" s="279"/>
      <c r="DF1089" s="279"/>
      <c r="DG1089" s="279"/>
      <c r="DH1089" s="279"/>
      <c r="DI1089" s="279"/>
      <c r="DJ1089" s="279"/>
      <c r="DK1089" s="279"/>
      <c r="DL1089" s="279"/>
      <c r="DM1089" s="279"/>
      <c r="DN1089" s="279"/>
      <c r="DO1089" s="279"/>
      <c r="DP1089" s="279"/>
      <c r="DQ1089" s="279"/>
      <c r="DR1089" s="279"/>
      <c r="DS1089" s="279"/>
      <c r="DT1089" s="279"/>
      <c r="DU1089" s="279"/>
    </row>
    <row r="1090" spans="40:125">
      <c r="AN1090" s="203" t="str">
        <f t="shared" si="52"/>
        <v>EMA--</v>
      </c>
      <c r="AO1090" s="279"/>
      <c r="AP1090" s="279"/>
      <c r="AQ1090" s="279"/>
      <c r="AR1090" s="279"/>
      <c r="AS1090" s="279"/>
      <c r="AT1090" s="279"/>
      <c r="AU1090" s="279"/>
      <c r="AV1090" s="279"/>
      <c r="AW1090" s="279"/>
      <c r="AX1090" s="279"/>
      <c r="AY1090" s="279"/>
      <c r="AZ1090" s="279"/>
      <c r="BA1090" s="279"/>
      <c r="BB1090" s="279"/>
      <c r="BC1090" s="279"/>
      <c r="BD1090" s="279"/>
      <c r="BE1090" s="279"/>
      <c r="BF1090" s="279"/>
      <c r="BG1090" s="279"/>
      <c r="BH1090" s="279"/>
      <c r="BI1090" s="279"/>
      <c r="BJ1090" s="279"/>
      <c r="BK1090" s="279"/>
      <c r="BL1090" s="279"/>
      <c r="BM1090" s="279"/>
      <c r="BN1090" s="279"/>
      <c r="BO1090" s="279"/>
      <c r="BP1090" s="279"/>
      <c r="BQ1090" s="279"/>
      <c r="BR1090" s="279"/>
      <c r="BS1090" s="279"/>
      <c r="BT1090" s="279"/>
      <c r="BU1090" s="279"/>
      <c r="BV1090" s="279"/>
      <c r="BW1090" s="279"/>
      <c r="BX1090" s="279"/>
      <c r="BY1090" s="279"/>
      <c r="BZ1090" s="279"/>
      <c r="CA1090" s="279"/>
      <c r="CB1090" s="279"/>
      <c r="CC1090" s="279"/>
      <c r="CD1090" s="279"/>
      <c r="CE1090" s="279"/>
      <c r="CF1090" s="279"/>
      <c r="CG1090" s="279"/>
      <c r="CH1090" s="279"/>
      <c r="CI1090" s="279"/>
      <c r="CJ1090" s="279"/>
      <c r="CK1090" s="279"/>
      <c r="CL1090" s="279"/>
      <c r="CM1090" s="279"/>
      <c r="CN1090" s="279"/>
      <c r="CO1090" s="279"/>
      <c r="CP1090" s="279"/>
      <c r="CQ1090" s="279"/>
      <c r="CR1090" s="279"/>
      <c r="CS1090" s="279"/>
      <c r="CT1090" s="279"/>
      <c r="CU1090" s="279"/>
      <c r="CV1090" s="279"/>
      <c r="CW1090" s="279"/>
      <c r="CX1090" s="279"/>
      <c r="CY1090" s="279"/>
      <c r="CZ1090" s="279"/>
      <c r="DA1090" s="279"/>
      <c r="DB1090" s="279"/>
      <c r="DC1090" s="279"/>
      <c r="DD1090" s="279"/>
      <c r="DE1090" s="279"/>
      <c r="DF1090" s="279"/>
      <c r="DG1090" s="279"/>
      <c r="DH1090" s="279"/>
      <c r="DI1090" s="279"/>
      <c r="DJ1090" s="279"/>
      <c r="DK1090" s="279"/>
      <c r="DL1090" s="279"/>
      <c r="DM1090" s="279"/>
      <c r="DN1090" s="279"/>
      <c r="DO1090" s="279"/>
      <c r="DP1090" s="279"/>
      <c r="DQ1090" s="279"/>
      <c r="DR1090" s="279"/>
      <c r="DS1090" s="279"/>
      <c r="DT1090" s="279"/>
      <c r="DU1090" s="279"/>
    </row>
    <row r="1091" spans="40:125">
      <c r="AN1091" s="203" t="str">
        <f t="shared" si="52"/>
        <v>EMA--</v>
      </c>
      <c r="AO1091" s="279"/>
      <c r="AP1091" s="279"/>
      <c r="AQ1091" s="279"/>
      <c r="AR1091" s="279"/>
      <c r="AS1091" s="279"/>
      <c r="AT1091" s="279"/>
      <c r="AU1091" s="279"/>
      <c r="AV1091" s="279"/>
      <c r="AW1091" s="279"/>
      <c r="AX1091" s="279"/>
      <c r="AY1091" s="279"/>
      <c r="AZ1091" s="279"/>
      <c r="BA1091" s="279"/>
      <c r="BB1091" s="279"/>
      <c r="BC1091" s="279"/>
      <c r="BD1091" s="279"/>
      <c r="BE1091" s="279"/>
      <c r="BF1091" s="279"/>
      <c r="BG1091" s="279"/>
      <c r="BH1091" s="279"/>
      <c r="BI1091" s="279"/>
      <c r="BJ1091" s="279"/>
      <c r="BK1091" s="279"/>
      <c r="BL1091" s="279"/>
      <c r="BM1091" s="279"/>
      <c r="BN1091" s="279"/>
      <c r="BO1091" s="279"/>
      <c r="BP1091" s="279"/>
      <c r="BQ1091" s="279"/>
      <c r="BR1091" s="279"/>
      <c r="BS1091" s="279"/>
      <c r="BT1091" s="279"/>
      <c r="BU1091" s="279"/>
      <c r="BV1091" s="279"/>
      <c r="BW1091" s="279"/>
      <c r="BX1091" s="279"/>
      <c r="BY1091" s="279"/>
      <c r="BZ1091" s="279"/>
      <c r="CA1091" s="279"/>
      <c r="CB1091" s="279"/>
      <c r="CC1091" s="279"/>
      <c r="CD1091" s="279"/>
      <c r="CE1091" s="279"/>
      <c r="CF1091" s="279"/>
      <c r="CG1091" s="279"/>
      <c r="CH1091" s="279"/>
      <c r="CI1091" s="279"/>
      <c r="CJ1091" s="279"/>
      <c r="CK1091" s="279"/>
      <c r="CL1091" s="279"/>
      <c r="CM1091" s="279"/>
      <c r="CN1091" s="279"/>
      <c r="CO1091" s="279"/>
      <c r="CP1091" s="279"/>
      <c r="CQ1091" s="279"/>
      <c r="CR1091" s="279"/>
      <c r="CS1091" s="279"/>
      <c r="CT1091" s="279"/>
      <c r="CU1091" s="279"/>
      <c r="CV1091" s="279"/>
      <c r="CW1091" s="279"/>
      <c r="CX1091" s="279"/>
      <c r="CY1091" s="279"/>
      <c r="CZ1091" s="279"/>
      <c r="DA1091" s="279"/>
      <c r="DB1091" s="279"/>
      <c r="DC1091" s="279"/>
      <c r="DD1091" s="279"/>
      <c r="DE1091" s="279"/>
      <c r="DF1091" s="279"/>
      <c r="DG1091" s="279"/>
      <c r="DH1091" s="279"/>
      <c r="DI1091" s="279"/>
      <c r="DJ1091" s="279"/>
      <c r="DK1091" s="279"/>
      <c r="DL1091" s="279"/>
      <c r="DM1091" s="279"/>
      <c r="DN1091" s="279"/>
      <c r="DO1091" s="279"/>
      <c r="DP1091" s="279"/>
      <c r="DQ1091" s="279"/>
      <c r="DR1091" s="279"/>
      <c r="DS1091" s="279"/>
      <c r="DT1091" s="279"/>
      <c r="DU1091" s="279"/>
    </row>
    <row r="1092" spans="40:125">
      <c r="AN1092" s="203" t="str">
        <f t="shared" si="52"/>
        <v>EMA--</v>
      </c>
      <c r="AO1092" s="279"/>
      <c r="AP1092" s="279"/>
      <c r="AQ1092" s="279"/>
      <c r="AR1092" s="279"/>
      <c r="AS1092" s="279"/>
      <c r="AT1092" s="279"/>
      <c r="AU1092" s="279"/>
      <c r="AV1092" s="279"/>
      <c r="AW1092" s="279"/>
      <c r="AX1092" s="279"/>
      <c r="AY1092" s="279"/>
      <c r="AZ1092" s="279"/>
      <c r="BA1092" s="279"/>
      <c r="BB1092" s="279"/>
      <c r="BC1092" s="279"/>
      <c r="BD1092" s="279"/>
      <c r="BE1092" s="279"/>
      <c r="BF1092" s="279"/>
      <c r="BG1092" s="279"/>
      <c r="BH1092" s="279"/>
      <c r="BI1092" s="279"/>
      <c r="BJ1092" s="279"/>
      <c r="BK1092" s="279"/>
      <c r="BL1092" s="279"/>
      <c r="BM1092" s="279"/>
      <c r="BN1092" s="279"/>
      <c r="BO1092" s="279"/>
      <c r="BP1092" s="279"/>
      <c r="BQ1092" s="279"/>
      <c r="BR1092" s="279"/>
      <c r="BS1092" s="279"/>
      <c r="BT1092" s="279"/>
      <c r="BU1092" s="279"/>
      <c r="BV1092" s="279"/>
      <c r="BW1092" s="279"/>
      <c r="BX1092" s="279"/>
      <c r="BY1092" s="279"/>
      <c r="BZ1092" s="279"/>
      <c r="CA1092" s="279"/>
      <c r="CB1092" s="279"/>
      <c r="CC1092" s="279"/>
      <c r="CD1092" s="279"/>
      <c r="CE1092" s="279"/>
      <c r="CF1092" s="279"/>
      <c r="CG1092" s="279"/>
      <c r="CH1092" s="279"/>
      <c r="CI1092" s="279"/>
      <c r="CJ1092" s="279"/>
      <c r="CK1092" s="279"/>
      <c r="CL1092" s="279"/>
      <c r="CM1092" s="279"/>
      <c r="CN1092" s="279"/>
      <c r="CO1092" s="279"/>
      <c r="CP1092" s="279"/>
      <c r="CQ1092" s="279"/>
      <c r="CR1092" s="279"/>
      <c r="CS1092" s="279"/>
      <c r="CT1092" s="279"/>
      <c r="CU1092" s="279"/>
      <c r="CV1092" s="279"/>
      <c r="CW1092" s="279"/>
      <c r="CX1092" s="279"/>
      <c r="CY1092" s="279"/>
      <c r="CZ1092" s="279"/>
      <c r="DA1092" s="279"/>
      <c r="DB1092" s="279"/>
      <c r="DC1092" s="279"/>
      <c r="DD1092" s="279"/>
      <c r="DE1092" s="279"/>
      <c r="DF1092" s="279"/>
      <c r="DG1092" s="279"/>
      <c r="DH1092" s="279"/>
      <c r="DI1092" s="279"/>
      <c r="DJ1092" s="279"/>
      <c r="DK1092" s="279"/>
      <c r="DL1092" s="279"/>
      <c r="DM1092" s="279"/>
      <c r="DN1092" s="279"/>
      <c r="DO1092" s="279"/>
      <c r="DP1092" s="279"/>
      <c r="DQ1092" s="279"/>
      <c r="DR1092" s="279"/>
      <c r="DS1092" s="279"/>
      <c r="DT1092" s="279"/>
      <c r="DU1092" s="279"/>
    </row>
    <row r="1093" spans="40:125">
      <c r="AN1093" s="203" t="str">
        <f t="shared" si="52"/>
        <v>EMA--</v>
      </c>
      <c r="AO1093" s="279"/>
      <c r="AP1093" s="279"/>
      <c r="AQ1093" s="279"/>
      <c r="AR1093" s="279"/>
      <c r="AS1093" s="279"/>
      <c r="AT1093" s="279"/>
      <c r="AU1093" s="279"/>
      <c r="AV1093" s="279"/>
      <c r="AW1093" s="279"/>
      <c r="AX1093" s="279"/>
      <c r="AY1093" s="279"/>
      <c r="AZ1093" s="279"/>
      <c r="BA1093" s="279"/>
      <c r="BB1093" s="279"/>
      <c r="BC1093" s="279"/>
      <c r="BD1093" s="279"/>
      <c r="BE1093" s="279"/>
      <c r="BF1093" s="279"/>
      <c r="BG1093" s="279"/>
      <c r="BH1093" s="279"/>
      <c r="BI1093" s="279"/>
      <c r="BJ1093" s="279"/>
      <c r="BK1093" s="279"/>
      <c r="BL1093" s="279"/>
      <c r="BM1093" s="279"/>
      <c r="BN1093" s="279"/>
      <c r="BO1093" s="279"/>
      <c r="BP1093" s="279"/>
      <c r="BQ1093" s="279"/>
      <c r="BR1093" s="279"/>
      <c r="BS1093" s="279"/>
      <c r="BT1093" s="279"/>
      <c r="BU1093" s="279"/>
      <c r="BV1093" s="279"/>
      <c r="BW1093" s="279"/>
      <c r="BX1093" s="279"/>
      <c r="BY1093" s="279"/>
      <c r="BZ1093" s="279"/>
      <c r="CA1093" s="279"/>
      <c r="CB1093" s="279"/>
      <c r="CC1093" s="279"/>
      <c r="CD1093" s="279"/>
      <c r="CE1093" s="279"/>
      <c r="CF1093" s="279"/>
      <c r="CG1093" s="279"/>
      <c r="CH1093" s="279"/>
      <c r="CI1093" s="279"/>
      <c r="CJ1093" s="279"/>
      <c r="CK1093" s="279"/>
      <c r="CL1093" s="279"/>
      <c r="CM1093" s="279"/>
      <c r="CN1093" s="279"/>
      <c r="CO1093" s="279"/>
      <c r="CP1093" s="279"/>
      <c r="CQ1093" s="279"/>
      <c r="CR1093" s="279"/>
      <c r="CS1093" s="279"/>
      <c r="CT1093" s="279"/>
      <c r="CU1093" s="279"/>
      <c r="CV1093" s="279"/>
      <c r="CW1093" s="279"/>
      <c r="CX1093" s="279"/>
      <c r="CY1093" s="279"/>
      <c r="CZ1093" s="279"/>
      <c r="DA1093" s="279"/>
      <c r="DB1093" s="279"/>
      <c r="DC1093" s="279"/>
      <c r="DD1093" s="279"/>
      <c r="DE1093" s="279"/>
      <c r="DF1093" s="279"/>
      <c r="DG1093" s="279"/>
      <c r="DH1093" s="279"/>
      <c r="DI1093" s="279"/>
      <c r="DJ1093" s="279"/>
      <c r="DK1093" s="279"/>
      <c r="DL1093" s="279"/>
      <c r="DM1093" s="279"/>
      <c r="DN1093" s="279"/>
      <c r="DO1093" s="279"/>
      <c r="DP1093" s="279"/>
      <c r="DQ1093" s="279"/>
      <c r="DR1093" s="279"/>
      <c r="DS1093" s="279"/>
      <c r="DT1093" s="279"/>
      <c r="DU1093" s="279"/>
    </row>
    <row r="1094" spans="40:125">
      <c r="AN1094" s="203" t="str">
        <f t="shared" si="52"/>
        <v>EMA--</v>
      </c>
      <c r="AO1094" s="279"/>
      <c r="AP1094" s="279"/>
      <c r="AQ1094" s="279"/>
      <c r="AR1094" s="279"/>
      <c r="AS1094" s="279"/>
      <c r="AT1094" s="279"/>
      <c r="AU1094" s="279"/>
      <c r="AV1094" s="279"/>
      <c r="AW1094" s="279"/>
      <c r="AX1094" s="279"/>
      <c r="AY1094" s="279"/>
      <c r="AZ1094" s="279"/>
      <c r="BA1094" s="279"/>
      <c r="BB1094" s="279"/>
      <c r="BC1094" s="279"/>
      <c r="BD1094" s="279"/>
      <c r="BE1094" s="279"/>
      <c r="BF1094" s="279"/>
      <c r="BG1094" s="279"/>
      <c r="BH1094" s="279"/>
      <c r="BI1094" s="279"/>
      <c r="BJ1094" s="279"/>
      <c r="BK1094" s="279"/>
      <c r="BL1094" s="279"/>
      <c r="BM1094" s="279"/>
      <c r="BN1094" s="279"/>
      <c r="BO1094" s="279"/>
      <c r="BP1094" s="279"/>
      <c r="BQ1094" s="279"/>
      <c r="BR1094" s="279"/>
      <c r="BS1094" s="279"/>
      <c r="BT1094" s="279"/>
      <c r="BU1094" s="279"/>
      <c r="BV1094" s="279"/>
      <c r="BW1094" s="279"/>
      <c r="BX1094" s="279"/>
      <c r="BY1094" s="279"/>
      <c r="BZ1094" s="279"/>
      <c r="CA1094" s="279"/>
      <c r="CB1094" s="279"/>
      <c r="CC1094" s="279"/>
      <c r="CD1094" s="279"/>
      <c r="CE1094" s="279"/>
      <c r="CF1094" s="279"/>
      <c r="CG1094" s="279"/>
      <c r="CH1094" s="279"/>
      <c r="CI1094" s="279"/>
      <c r="CJ1094" s="279"/>
      <c r="CK1094" s="279"/>
      <c r="CL1094" s="279"/>
      <c r="CM1094" s="279"/>
      <c r="CN1094" s="279"/>
      <c r="CO1094" s="279"/>
      <c r="CP1094" s="279"/>
      <c r="CQ1094" s="279"/>
      <c r="CR1094" s="279"/>
      <c r="CS1094" s="279"/>
      <c r="CT1094" s="279"/>
      <c r="CU1094" s="279"/>
      <c r="CV1094" s="279"/>
      <c r="CW1094" s="279"/>
      <c r="CX1094" s="279"/>
      <c r="CY1094" s="279"/>
      <c r="CZ1094" s="279"/>
      <c r="DA1094" s="279"/>
      <c r="DB1094" s="279"/>
      <c r="DC1094" s="279"/>
      <c r="DD1094" s="279"/>
      <c r="DE1094" s="279"/>
      <c r="DF1094" s="279"/>
      <c r="DG1094" s="279"/>
      <c r="DH1094" s="279"/>
      <c r="DI1094" s="279"/>
      <c r="DJ1094" s="279"/>
      <c r="DK1094" s="279"/>
      <c r="DL1094" s="279"/>
      <c r="DM1094" s="279"/>
      <c r="DN1094" s="279"/>
      <c r="DO1094" s="279"/>
      <c r="DP1094" s="279"/>
      <c r="DQ1094" s="279"/>
      <c r="DR1094" s="279"/>
      <c r="DS1094" s="279"/>
      <c r="DT1094" s="279"/>
      <c r="DU1094" s="279"/>
    </row>
    <row r="1095" spans="40:125">
      <c r="AN1095" s="203" t="str">
        <f t="shared" si="52"/>
        <v>EMA--</v>
      </c>
      <c r="AO1095" s="279"/>
      <c r="AP1095" s="279"/>
      <c r="AQ1095" s="279"/>
      <c r="AR1095" s="279"/>
      <c r="AS1095" s="279"/>
      <c r="AT1095" s="279"/>
      <c r="AU1095" s="279"/>
      <c r="AV1095" s="279"/>
      <c r="AW1095" s="279"/>
      <c r="AX1095" s="279"/>
      <c r="AY1095" s="279"/>
      <c r="AZ1095" s="279"/>
      <c r="BA1095" s="279"/>
      <c r="BB1095" s="279"/>
      <c r="BC1095" s="279"/>
      <c r="BD1095" s="279"/>
      <c r="BE1095" s="279"/>
      <c r="BF1095" s="279"/>
      <c r="BG1095" s="279"/>
      <c r="BH1095" s="279"/>
      <c r="BI1095" s="279"/>
      <c r="BJ1095" s="279"/>
      <c r="BK1095" s="279"/>
      <c r="BL1095" s="279"/>
      <c r="BM1095" s="279"/>
      <c r="BN1095" s="279"/>
      <c r="BO1095" s="279"/>
      <c r="BP1095" s="279"/>
      <c r="BQ1095" s="279"/>
      <c r="BR1095" s="279"/>
      <c r="BS1095" s="279"/>
      <c r="BT1095" s="279"/>
      <c r="BU1095" s="279"/>
      <c r="BV1095" s="279"/>
      <c r="BW1095" s="279"/>
      <c r="BX1095" s="279"/>
      <c r="BY1095" s="279"/>
      <c r="BZ1095" s="279"/>
      <c r="CA1095" s="279"/>
      <c r="CB1095" s="279"/>
      <c r="CC1095" s="279"/>
      <c r="CD1095" s="279"/>
      <c r="CE1095" s="279"/>
      <c r="CF1095" s="279"/>
      <c r="CG1095" s="279"/>
      <c r="CH1095" s="279"/>
      <c r="CI1095" s="279"/>
      <c r="CJ1095" s="279"/>
      <c r="CK1095" s="279"/>
      <c r="CL1095" s="279"/>
      <c r="CM1095" s="279"/>
      <c r="CN1095" s="279"/>
      <c r="CO1095" s="279"/>
      <c r="CP1095" s="279"/>
      <c r="CQ1095" s="279"/>
      <c r="CR1095" s="279"/>
      <c r="CS1095" s="279"/>
      <c r="CT1095" s="279"/>
      <c r="CU1095" s="279"/>
      <c r="CV1095" s="279"/>
      <c r="CW1095" s="279"/>
      <c r="CX1095" s="279"/>
      <c r="CY1095" s="279"/>
      <c r="CZ1095" s="279"/>
      <c r="DA1095" s="279"/>
      <c r="DB1095" s="279"/>
      <c r="DC1095" s="279"/>
      <c r="DD1095" s="279"/>
      <c r="DE1095" s="279"/>
      <c r="DF1095" s="279"/>
      <c r="DG1095" s="279"/>
      <c r="DH1095" s="279"/>
      <c r="DI1095" s="279"/>
      <c r="DJ1095" s="279"/>
      <c r="DK1095" s="279"/>
      <c r="DL1095" s="279"/>
      <c r="DM1095" s="279"/>
      <c r="DN1095" s="279"/>
      <c r="DO1095" s="279"/>
      <c r="DP1095" s="279"/>
      <c r="DQ1095" s="279"/>
      <c r="DR1095" s="279"/>
      <c r="DS1095" s="279"/>
      <c r="DT1095" s="279"/>
      <c r="DU1095" s="279"/>
    </row>
    <row r="1096" spans="40:125">
      <c r="AN1096" s="203" t="str">
        <f t="shared" si="52"/>
        <v>EMA--</v>
      </c>
      <c r="AO1096" s="279"/>
      <c r="AP1096" s="279"/>
      <c r="AQ1096" s="279"/>
      <c r="AR1096" s="279"/>
      <c r="AS1096" s="279"/>
      <c r="AT1096" s="279"/>
      <c r="AU1096" s="279"/>
      <c r="AV1096" s="279"/>
      <c r="AW1096" s="279"/>
      <c r="AX1096" s="279"/>
      <c r="AY1096" s="279"/>
      <c r="AZ1096" s="279"/>
      <c r="BA1096" s="279"/>
      <c r="BB1096" s="279"/>
      <c r="BC1096" s="279"/>
      <c r="BD1096" s="279"/>
      <c r="BE1096" s="279"/>
      <c r="BF1096" s="279"/>
      <c r="BG1096" s="279"/>
      <c r="BH1096" s="279"/>
      <c r="BI1096" s="279"/>
      <c r="BJ1096" s="279"/>
      <c r="BK1096" s="279"/>
      <c r="BL1096" s="279"/>
      <c r="BM1096" s="279"/>
      <c r="BN1096" s="279"/>
      <c r="BO1096" s="279"/>
      <c r="BP1096" s="279"/>
      <c r="BQ1096" s="279"/>
      <c r="BR1096" s="279"/>
      <c r="BS1096" s="279"/>
      <c r="BT1096" s="279"/>
      <c r="BU1096" s="279"/>
      <c r="BV1096" s="279"/>
      <c r="BW1096" s="279"/>
      <c r="BX1096" s="279"/>
      <c r="BY1096" s="279"/>
      <c r="BZ1096" s="279"/>
      <c r="CA1096" s="279"/>
      <c r="CB1096" s="279"/>
      <c r="CC1096" s="279"/>
      <c r="CD1096" s="279"/>
      <c r="CE1096" s="279"/>
      <c r="CF1096" s="279"/>
      <c r="CG1096" s="279"/>
      <c r="CH1096" s="279"/>
      <c r="CI1096" s="279"/>
      <c r="CJ1096" s="279"/>
      <c r="CK1096" s="279"/>
      <c r="CL1096" s="279"/>
      <c r="CM1096" s="279"/>
      <c r="CN1096" s="279"/>
      <c r="CO1096" s="279"/>
      <c r="CP1096" s="279"/>
      <c r="CQ1096" s="279"/>
      <c r="CR1096" s="279"/>
      <c r="CS1096" s="279"/>
      <c r="CT1096" s="279"/>
      <c r="CU1096" s="279"/>
      <c r="CV1096" s="279"/>
      <c r="CW1096" s="279"/>
      <c r="CX1096" s="279"/>
      <c r="CY1096" s="279"/>
      <c r="CZ1096" s="279"/>
      <c r="DA1096" s="279"/>
      <c r="DB1096" s="279"/>
      <c r="DC1096" s="279"/>
      <c r="DD1096" s="279"/>
      <c r="DE1096" s="279"/>
      <c r="DF1096" s="279"/>
      <c r="DG1096" s="279"/>
      <c r="DH1096" s="279"/>
      <c r="DI1096" s="279"/>
      <c r="DJ1096" s="279"/>
      <c r="DK1096" s="279"/>
      <c r="DL1096" s="279"/>
      <c r="DM1096" s="279"/>
      <c r="DN1096" s="279"/>
      <c r="DO1096" s="279"/>
      <c r="DP1096" s="279"/>
      <c r="DQ1096" s="279"/>
      <c r="DR1096" s="279"/>
      <c r="DS1096" s="279"/>
      <c r="DT1096" s="279"/>
      <c r="DU1096" s="279"/>
    </row>
    <row r="1097" spans="40:125">
      <c r="AN1097" s="203" t="str">
        <f t="shared" si="52"/>
        <v>EMA--</v>
      </c>
      <c r="AO1097" s="279"/>
      <c r="AP1097" s="279"/>
      <c r="AQ1097" s="279"/>
      <c r="AR1097" s="279"/>
      <c r="AS1097" s="279"/>
      <c r="AT1097" s="279"/>
      <c r="AU1097" s="279"/>
      <c r="AV1097" s="279"/>
      <c r="AW1097" s="279"/>
      <c r="AX1097" s="279"/>
      <c r="AY1097" s="279"/>
      <c r="AZ1097" s="279"/>
      <c r="BA1097" s="279"/>
      <c r="BB1097" s="279"/>
      <c r="BC1097" s="279"/>
      <c r="BD1097" s="279"/>
      <c r="BE1097" s="279"/>
      <c r="BF1097" s="279"/>
      <c r="BG1097" s="279"/>
      <c r="BH1097" s="279"/>
      <c r="BI1097" s="279"/>
      <c r="BJ1097" s="279"/>
      <c r="BK1097" s="279"/>
      <c r="BL1097" s="279"/>
      <c r="BM1097" s="279"/>
      <c r="BN1097" s="279"/>
      <c r="BO1097" s="279"/>
      <c r="BP1097" s="279"/>
      <c r="BQ1097" s="279"/>
      <c r="BR1097" s="279"/>
      <c r="BS1097" s="279"/>
      <c r="BT1097" s="279"/>
      <c r="BU1097" s="279"/>
      <c r="BV1097" s="279"/>
      <c r="BW1097" s="279"/>
      <c r="BX1097" s="279"/>
      <c r="BY1097" s="279"/>
      <c r="BZ1097" s="279"/>
      <c r="CA1097" s="279"/>
      <c r="CB1097" s="279"/>
      <c r="CC1097" s="279"/>
      <c r="CD1097" s="279"/>
      <c r="CE1097" s="279"/>
      <c r="CF1097" s="279"/>
      <c r="CG1097" s="279"/>
      <c r="CH1097" s="279"/>
      <c r="CI1097" s="279"/>
      <c r="CJ1097" s="279"/>
      <c r="CK1097" s="279"/>
      <c r="CL1097" s="279"/>
      <c r="CM1097" s="279"/>
      <c r="CN1097" s="279"/>
      <c r="CO1097" s="279"/>
      <c r="CP1097" s="279"/>
      <c r="CQ1097" s="279"/>
      <c r="CR1097" s="279"/>
      <c r="CS1097" s="279"/>
      <c r="CT1097" s="279"/>
      <c r="CU1097" s="279"/>
      <c r="CV1097" s="279"/>
      <c r="CW1097" s="279"/>
      <c r="CX1097" s="279"/>
      <c r="CY1097" s="279"/>
      <c r="CZ1097" s="279"/>
      <c r="DA1097" s="279"/>
      <c r="DB1097" s="279"/>
      <c r="DC1097" s="279"/>
      <c r="DD1097" s="279"/>
      <c r="DE1097" s="279"/>
      <c r="DF1097" s="279"/>
      <c r="DG1097" s="279"/>
      <c r="DH1097" s="279"/>
      <c r="DI1097" s="279"/>
      <c r="DJ1097" s="279"/>
      <c r="DK1097" s="279"/>
      <c r="DL1097" s="279"/>
      <c r="DM1097" s="279"/>
      <c r="DN1097" s="279"/>
      <c r="DO1097" s="279"/>
      <c r="DP1097" s="279"/>
      <c r="DQ1097" s="279"/>
      <c r="DR1097" s="279"/>
      <c r="DS1097" s="279"/>
      <c r="DT1097" s="279"/>
      <c r="DU1097" s="279"/>
    </row>
    <row r="1098" spans="40:125">
      <c r="AN1098" s="203" t="str">
        <f t="shared" si="52"/>
        <v>EMA--</v>
      </c>
      <c r="AO1098" s="279"/>
      <c r="AP1098" s="279"/>
      <c r="AQ1098" s="279"/>
      <c r="AR1098" s="279"/>
      <c r="AS1098" s="279"/>
      <c r="AT1098" s="279"/>
      <c r="AU1098" s="279"/>
      <c r="AV1098" s="279"/>
      <c r="AW1098" s="279"/>
      <c r="AX1098" s="279"/>
      <c r="AY1098" s="279"/>
      <c r="AZ1098" s="279"/>
      <c r="BA1098" s="279"/>
      <c r="BB1098" s="279"/>
      <c r="BC1098" s="279"/>
      <c r="BD1098" s="279"/>
      <c r="BE1098" s="279"/>
      <c r="BF1098" s="279"/>
      <c r="BG1098" s="279"/>
      <c r="BH1098" s="279"/>
      <c r="BI1098" s="279"/>
      <c r="BJ1098" s="279"/>
      <c r="BK1098" s="279"/>
      <c r="BL1098" s="279"/>
      <c r="BM1098" s="279"/>
      <c r="BN1098" s="279"/>
      <c r="BO1098" s="279"/>
      <c r="BP1098" s="279"/>
      <c r="BQ1098" s="279"/>
      <c r="BR1098" s="279"/>
      <c r="BS1098" s="279"/>
      <c r="BT1098" s="279"/>
      <c r="BU1098" s="279"/>
      <c r="BV1098" s="279"/>
      <c r="BW1098" s="279"/>
      <c r="BX1098" s="279"/>
      <c r="BY1098" s="279"/>
      <c r="BZ1098" s="279"/>
      <c r="CA1098" s="279"/>
      <c r="CB1098" s="279"/>
      <c r="CC1098" s="279"/>
      <c r="CD1098" s="279"/>
      <c r="CE1098" s="279"/>
      <c r="CF1098" s="279"/>
      <c r="CG1098" s="279"/>
      <c r="CH1098" s="279"/>
      <c r="CI1098" s="279"/>
      <c r="CJ1098" s="279"/>
      <c r="CK1098" s="279"/>
      <c r="CL1098" s="279"/>
      <c r="CM1098" s="279"/>
      <c r="CN1098" s="279"/>
      <c r="CO1098" s="279"/>
      <c r="CP1098" s="279"/>
      <c r="CQ1098" s="279"/>
      <c r="CR1098" s="279"/>
      <c r="CS1098" s="279"/>
      <c r="CT1098" s="279"/>
      <c r="CU1098" s="279"/>
      <c r="CV1098" s="279"/>
      <c r="CW1098" s="279"/>
      <c r="CX1098" s="279"/>
      <c r="CY1098" s="279"/>
      <c r="CZ1098" s="279"/>
      <c r="DA1098" s="279"/>
      <c r="DB1098" s="279"/>
      <c r="DC1098" s="279"/>
      <c r="DD1098" s="279"/>
      <c r="DE1098" s="279"/>
      <c r="DF1098" s="279"/>
      <c r="DG1098" s="279"/>
      <c r="DH1098" s="279"/>
      <c r="DI1098" s="279"/>
      <c r="DJ1098" s="279"/>
      <c r="DK1098" s="279"/>
      <c r="DL1098" s="279"/>
      <c r="DM1098" s="279"/>
      <c r="DN1098" s="279"/>
      <c r="DO1098" s="279"/>
      <c r="DP1098" s="279"/>
      <c r="DQ1098" s="279"/>
      <c r="DR1098" s="279"/>
      <c r="DS1098" s="279"/>
      <c r="DT1098" s="279"/>
      <c r="DU1098" s="279"/>
    </row>
    <row r="1099" spans="40:125">
      <c r="AN1099" s="203" t="str">
        <f t="shared" si="52"/>
        <v>EMA--</v>
      </c>
      <c r="AO1099" s="279"/>
      <c r="AP1099" s="279"/>
      <c r="AQ1099" s="279"/>
      <c r="AR1099" s="279"/>
      <c r="AS1099" s="279"/>
      <c r="AT1099" s="279"/>
      <c r="AU1099" s="279"/>
      <c r="AV1099" s="279"/>
      <c r="AW1099" s="279"/>
      <c r="AX1099" s="279"/>
      <c r="AY1099" s="279"/>
      <c r="AZ1099" s="279"/>
      <c r="BA1099" s="279"/>
      <c r="BB1099" s="279"/>
      <c r="BC1099" s="279"/>
      <c r="BD1099" s="279"/>
      <c r="BE1099" s="279"/>
      <c r="BF1099" s="279"/>
      <c r="BG1099" s="279"/>
      <c r="BH1099" s="279"/>
      <c r="BI1099" s="279"/>
      <c r="BJ1099" s="279"/>
      <c r="BK1099" s="279"/>
      <c r="BL1099" s="279"/>
      <c r="BM1099" s="279"/>
      <c r="BN1099" s="279"/>
      <c r="BO1099" s="279"/>
      <c r="BP1099" s="279"/>
      <c r="BQ1099" s="279"/>
      <c r="BR1099" s="279"/>
      <c r="BS1099" s="279"/>
      <c r="BT1099" s="279"/>
      <c r="BU1099" s="279"/>
      <c r="BV1099" s="279"/>
      <c r="BW1099" s="279"/>
      <c r="BX1099" s="279"/>
      <c r="BY1099" s="279"/>
      <c r="BZ1099" s="279"/>
      <c r="CA1099" s="279"/>
      <c r="CB1099" s="279"/>
      <c r="CC1099" s="279"/>
      <c r="CD1099" s="279"/>
      <c r="CE1099" s="279"/>
      <c r="CF1099" s="279"/>
      <c r="CG1099" s="279"/>
      <c r="CH1099" s="279"/>
      <c r="CI1099" s="279"/>
      <c r="CJ1099" s="279"/>
      <c r="CK1099" s="279"/>
      <c r="CL1099" s="279"/>
      <c r="CM1099" s="279"/>
      <c r="CN1099" s="279"/>
      <c r="CO1099" s="279"/>
      <c r="CP1099" s="279"/>
      <c r="CQ1099" s="279"/>
      <c r="CR1099" s="279"/>
      <c r="CS1099" s="279"/>
      <c r="CT1099" s="279"/>
      <c r="CU1099" s="279"/>
      <c r="CV1099" s="279"/>
      <c r="CW1099" s="279"/>
      <c r="CX1099" s="279"/>
      <c r="CY1099" s="279"/>
      <c r="CZ1099" s="279"/>
      <c r="DA1099" s="279"/>
      <c r="DB1099" s="279"/>
      <c r="DC1099" s="279"/>
      <c r="DD1099" s="279"/>
      <c r="DE1099" s="279"/>
      <c r="DF1099" s="279"/>
      <c r="DG1099" s="279"/>
      <c r="DH1099" s="279"/>
      <c r="DI1099" s="279"/>
      <c r="DJ1099" s="279"/>
      <c r="DK1099" s="279"/>
      <c r="DL1099" s="279"/>
      <c r="DM1099" s="279"/>
      <c r="DN1099" s="279"/>
      <c r="DO1099" s="279"/>
      <c r="DP1099" s="279"/>
      <c r="DQ1099" s="279"/>
      <c r="DR1099" s="279"/>
      <c r="DS1099" s="279"/>
      <c r="DT1099" s="279"/>
      <c r="DU1099" s="279"/>
    </row>
    <row r="1100" spans="40:125">
      <c r="AN1100" s="203" t="str">
        <f t="shared" si="52"/>
        <v>EMA--</v>
      </c>
      <c r="AO1100" s="279"/>
      <c r="AP1100" s="279"/>
      <c r="AQ1100" s="279"/>
      <c r="AR1100" s="279"/>
      <c r="AS1100" s="279"/>
      <c r="AT1100" s="279"/>
      <c r="AU1100" s="279"/>
      <c r="AV1100" s="279"/>
      <c r="AW1100" s="279"/>
      <c r="AX1100" s="279"/>
      <c r="AY1100" s="279"/>
      <c r="AZ1100" s="279"/>
      <c r="BA1100" s="279"/>
      <c r="BB1100" s="279"/>
      <c r="BC1100" s="279"/>
      <c r="BD1100" s="279"/>
      <c r="BE1100" s="279"/>
      <c r="BF1100" s="279"/>
      <c r="BG1100" s="279"/>
      <c r="BH1100" s="279"/>
      <c r="BI1100" s="279"/>
      <c r="BJ1100" s="279"/>
      <c r="BK1100" s="279"/>
      <c r="BL1100" s="279"/>
      <c r="BM1100" s="279"/>
      <c r="BN1100" s="279"/>
      <c r="BO1100" s="279"/>
      <c r="BP1100" s="279"/>
      <c r="BQ1100" s="279"/>
      <c r="BR1100" s="279"/>
      <c r="BS1100" s="279"/>
      <c r="BT1100" s="279"/>
      <c r="BU1100" s="279"/>
      <c r="BV1100" s="279"/>
      <c r="BW1100" s="279"/>
      <c r="BX1100" s="279"/>
      <c r="BY1100" s="279"/>
      <c r="BZ1100" s="279"/>
      <c r="CA1100" s="279"/>
      <c r="CB1100" s="279"/>
      <c r="CC1100" s="279"/>
      <c r="CD1100" s="279"/>
      <c r="CE1100" s="279"/>
      <c r="CF1100" s="279"/>
      <c r="CG1100" s="279"/>
      <c r="CH1100" s="279"/>
      <c r="CI1100" s="279"/>
      <c r="CJ1100" s="279"/>
      <c r="CK1100" s="279"/>
      <c r="CL1100" s="279"/>
      <c r="CM1100" s="279"/>
      <c r="CN1100" s="279"/>
      <c r="CO1100" s="279"/>
      <c r="CP1100" s="279"/>
      <c r="CQ1100" s="279"/>
      <c r="CR1100" s="279"/>
      <c r="CS1100" s="279"/>
      <c r="CT1100" s="279"/>
      <c r="CU1100" s="279"/>
      <c r="CV1100" s="279"/>
      <c r="CW1100" s="279"/>
      <c r="CX1100" s="279"/>
      <c r="CY1100" s="279"/>
      <c r="CZ1100" s="279"/>
      <c r="DA1100" s="279"/>
      <c r="DB1100" s="279"/>
      <c r="DC1100" s="279"/>
      <c r="DD1100" s="279"/>
      <c r="DE1100" s="279"/>
      <c r="DF1100" s="279"/>
      <c r="DG1100" s="279"/>
      <c r="DH1100" s="279"/>
      <c r="DI1100" s="279"/>
      <c r="DJ1100" s="279"/>
      <c r="DK1100" s="279"/>
      <c r="DL1100" s="279"/>
      <c r="DM1100" s="279"/>
      <c r="DN1100" s="279"/>
      <c r="DO1100" s="279"/>
      <c r="DP1100" s="279"/>
      <c r="DQ1100" s="279"/>
      <c r="DR1100" s="279"/>
      <c r="DS1100" s="279"/>
      <c r="DT1100" s="279"/>
      <c r="DU1100" s="279"/>
    </row>
    <row r="1101" spans="40:125">
      <c r="AN1101" s="203" t="str">
        <f t="shared" si="52"/>
        <v>EMA--</v>
      </c>
      <c r="AO1101" s="279"/>
      <c r="AP1101" s="279"/>
      <c r="AQ1101" s="279"/>
      <c r="AR1101" s="279"/>
      <c r="AS1101" s="279"/>
      <c r="AT1101" s="279"/>
      <c r="AU1101" s="279"/>
      <c r="AV1101" s="279"/>
      <c r="AW1101" s="279"/>
      <c r="AX1101" s="279"/>
      <c r="AY1101" s="279"/>
      <c r="AZ1101" s="279"/>
      <c r="BA1101" s="279"/>
      <c r="BB1101" s="279"/>
      <c r="BC1101" s="279"/>
      <c r="BD1101" s="279"/>
      <c r="BE1101" s="279"/>
      <c r="BF1101" s="279"/>
      <c r="BG1101" s="279"/>
      <c r="BH1101" s="279"/>
      <c r="BI1101" s="279"/>
      <c r="BJ1101" s="279"/>
      <c r="BK1101" s="279"/>
      <c r="BL1101" s="279"/>
      <c r="BM1101" s="279"/>
      <c r="BN1101" s="279"/>
      <c r="BO1101" s="279"/>
      <c r="BP1101" s="279"/>
      <c r="BQ1101" s="279"/>
      <c r="BR1101" s="279"/>
      <c r="BS1101" s="279"/>
      <c r="BT1101" s="279"/>
      <c r="BU1101" s="279"/>
      <c r="BV1101" s="279"/>
      <c r="BW1101" s="279"/>
      <c r="BX1101" s="279"/>
      <c r="BY1101" s="279"/>
      <c r="BZ1101" s="279"/>
      <c r="CA1101" s="279"/>
      <c r="CB1101" s="279"/>
      <c r="CC1101" s="279"/>
      <c r="CD1101" s="279"/>
      <c r="CE1101" s="279"/>
      <c r="CF1101" s="279"/>
      <c r="CG1101" s="279"/>
      <c r="CH1101" s="279"/>
      <c r="CI1101" s="279"/>
      <c r="CJ1101" s="279"/>
      <c r="CK1101" s="279"/>
      <c r="CL1101" s="279"/>
      <c r="CM1101" s="279"/>
      <c r="CN1101" s="279"/>
      <c r="CO1101" s="279"/>
      <c r="CP1101" s="279"/>
      <c r="CQ1101" s="279"/>
      <c r="CR1101" s="279"/>
      <c r="CS1101" s="279"/>
      <c r="CT1101" s="279"/>
      <c r="CU1101" s="279"/>
      <c r="CV1101" s="279"/>
      <c r="CW1101" s="279"/>
      <c r="CX1101" s="279"/>
      <c r="CY1101" s="279"/>
      <c r="CZ1101" s="279"/>
      <c r="DA1101" s="279"/>
      <c r="DB1101" s="279"/>
      <c r="DC1101" s="279"/>
      <c r="DD1101" s="279"/>
      <c r="DE1101" s="279"/>
      <c r="DF1101" s="279"/>
      <c r="DG1101" s="279"/>
      <c r="DH1101" s="279"/>
      <c r="DI1101" s="279"/>
      <c r="DJ1101" s="279"/>
      <c r="DK1101" s="279"/>
      <c r="DL1101" s="279"/>
      <c r="DM1101" s="279"/>
      <c r="DN1101" s="279"/>
      <c r="DO1101" s="279"/>
      <c r="DP1101" s="279"/>
      <c r="DQ1101" s="279"/>
      <c r="DR1101" s="279"/>
      <c r="DS1101" s="279"/>
      <c r="DT1101" s="279"/>
      <c r="DU1101" s="279"/>
    </row>
    <row r="1102" spans="40:125">
      <c r="AN1102" s="203" t="str">
        <f t="shared" si="52"/>
        <v>EMA--</v>
      </c>
      <c r="AO1102" s="279"/>
      <c r="AP1102" s="279"/>
      <c r="AQ1102" s="279"/>
      <c r="AR1102" s="279"/>
      <c r="AS1102" s="279"/>
      <c r="AT1102" s="279"/>
      <c r="AU1102" s="279"/>
      <c r="AV1102" s="279"/>
      <c r="AW1102" s="279"/>
      <c r="AX1102" s="279"/>
      <c r="AY1102" s="279"/>
      <c r="AZ1102" s="279"/>
      <c r="BA1102" s="279"/>
      <c r="BB1102" s="279"/>
      <c r="BC1102" s="279"/>
      <c r="BD1102" s="279"/>
      <c r="BE1102" s="279"/>
      <c r="BF1102" s="279"/>
      <c r="BG1102" s="279"/>
      <c r="BH1102" s="279"/>
      <c r="BI1102" s="279"/>
      <c r="BJ1102" s="279"/>
      <c r="BK1102" s="279"/>
      <c r="BL1102" s="279"/>
      <c r="BM1102" s="279"/>
      <c r="BN1102" s="279"/>
      <c r="BO1102" s="279"/>
      <c r="BP1102" s="279"/>
      <c r="BQ1102" s="279"/>
      <c r="BR1102" s="279"/>
      <c r="BS1102" s="279"/>
      <c r="BT1102" s="279"/>
      <c r="BU1102" s="279"/>
      <c r="BV1102" s="279"/>
      <c r="BW1102" s="279"/>
      <c r="BX1102" s="279"/>
      <c r="BY1102" s="279"/>
      <c r="BZ1102" s="279"/>
      <c r="CA1102" s="279"/>
      <c r="CB1102" s="279"/>
      <c r="CC1102" s="279"/>
      <c r="CD1102" s="279"/>
      <c r="CE1102" s="279"/>
      <c r="CF1102" s="279"/>
      <c r="CG1102" s="279"/>
      <c r="CH1102" s="279"/>
      <c r="CI1102" s="279"/>
      <c r="CJ1102" s="279"/>
      <c r="CK1102" s="279"/>
      <c r="CL1102" s="279"/>
      <c r="CM1102" s="279"/>
      <c r="CN1102" s="279"/>
      <c r="CO1102" s="279"/>
      <c r="CP1102" s="279"/>
      <c r="CQ1102" s="279"/>
      <c r="CR1102" s="279"/>
      <c r="CS1102" s="279"/>
      <c r="CT1102" s="279"/>
      <c r="CU1102" s="279"/>
      <c r="CV1102" s="279"/>
      <c r="CW1102" s="279"/>
      <c r="CX1102" s="279"/>
      <c r="CY1102" s="279"/>
      <c r="CZ1102" s="279"/>
      <c r="DA1102" s="279"/>
      <c r="DB1102" s="279"/>
      <c r="DC1102" s="279"/>
      <c r="DD1102" s="279"/>
      <c r="DE1102" s="279"/>
      <c r="DF1102" s="279"/>
      <c r="DG1102" s="279"/>
      <c r="DH1102" s="279"/>
      <c r="DI1102" s="279"/>
      <c r="DJ1102" s="279"/>
      <c r="DK1102" s="279"/>
      <c r="DL1102" s="279"/>
      <c r="DM1102" s="279"/>
      <c r="DN1102" s="279"/>
      <c r="DO1102" s="279"/>
      <c r="DP1102" s="279"/>
      <c r="DQ1102" s="279"/>
      <c r="DR1102" s="279"/>
      <c r="DS1102" s="279"/>
      <c r="DT1102" s="279"/>
      <c r="DU1102" s="279"/>
    </row>
    <row r="1103" spans="40:125">
      <c r="AN1103" s="203" t="str">
        <f t="shared" si="52"/>
        <v>EMA--</v>
      </c>
      <c r="AO1103" s="279"/>
      <c r="AP1103" s="279"/>
      <c r="AQ1103" s="279"/>
      <c r="AR1103" s="279"/>
      <c r="AS1103" s="279"/>
      <c r="AT1103" s="279"/>
      <c r="AU1103" s="279"/>
      <c r="AV1103" s="279"/>
      <c r="AW1103" s="279"/>
      <c r="AX1103" s="279"/>
      <c r="AY1103" s="279"/>
      <c r="AZ1103" s="279"/>
      <c r="BA1103" s="279"/>
      <c r="BB1103" s="279"/>
      <c r="BC1103" s="279"/>
      <c r="BD1103" s="279"/>
      <c r="BE1103" s="279"/>
      <c r="BF1103" s="279"/>
      <c r="BG1103" s="279"/>
      <c r="BH1103" s="279"/>
      <c r="BI1103" s="279"/>
      <c r="BJ1103" s="279"/>
      <c r="BK1103" s="279"/>
      <c r="BL1103" s="279"/>
      <c r="BM1103" s="279"/>
      <c r="BN1103" s="279"/>
      <c r="BO1103" s="279"/>
      <c r="BP1103" s="279"/>
      <c r="BQ1103" s="279"/>
      <c r="BR1103" s="279"/>
      <c r="BS1103" s="279"/>
      <c r="BT1103" s="279"/>
      <c r="BU1103" s="279"/>
      <c r="BV1103" s="279"/>
      <c r="BW1103" s="279"/>
      <c r="BX1103" s="279"/>
      <c r="BY1103" s="279"/>
      <c r="BZ1103" s="279"/>
      <c r="CA1103" s="279"/>
      <c r="CB1103" s="279"/>
      <c r="CC1103" s="279"/>
      <c r="CD1103" s="279"/>
      <c r="CE1103" s="279"/>
      <c r="CF1103" s="279"/>
      <c r="CG1103" s="279"/>
      <c r="CH1103" s="279"/>
      <c r="CI1103" s="279"/>
      <c r="CJ1103" s="279"/>
      <c r="CK1103" s="279"/>
      <c r="CL1103" s="279"/>
      <c r="CM1103" s="279"/>
      <c r="CN1103" s="279"/>
      <c r="CO1103" s="279"/>
      <c r="CP1103" s="279"/>
      <c r="CQ1103" s="279"/>
      <c r="CR1103" s="279"/>
      <c r="CS1103" s="279"/>
      <c r="CT1103" s="279"/>
      <c r="CU1103" s="279"/>
      <c r="CV1103" s="279"/>
      <c r="CW1103" s="279"/>
      <c r="CX1103" s="279"/>
      <c r="CY1103" s="279"/>
      <c r="CZ1103" s="279"/>
      <c r="DA1103" s="279"/>
      <c r="DB1103" s="279"/>
      <c r="DC1103" s="279"/>
      <c r="DD1103" s="279"/>
      <c r="DE1103" s="279"/>
      <c r="DF1103" s="279"/>
      <c r="DG1103" s="279"/>
      <c r="DH1103" s="279"/>
      <c r="DI1103" s="279"/>
      <c r="DJ1103" s="279"/>
      <c r="DK1103" s="279"/>
      <c r="DL1103" s="279"/>
      <c r="DM1103" s="279"/>
      <c r="DN1103" s="279"/>
      <c r="DO1103" s="279"/>
      <c r="DP1103" s="279"/>
      <c r="DQ1103" s="279"/>
      <c r="DR1103" s="279"/>
      <c r="DS1103" s="279"/>
      <c r="DT1103" s="279"/>
      <c r="DU1103" s="279"/>
    </row>
    <row r="1104" spans="40:125">
      <c r="AN1104" s="203" t="str">
        <f t="shared" si="52"/>
        <v>EMA--</v>
      </c>
      <c r="AO1104" s="279"/>
      <c r="AP1104" s="279"/>
      <c r="AQ1104" s="279"/>
      <c r="AR1104" s="279"/>
      <c r="AS1104" s="279"/>
      <c r="AT1104" s="279"/>
      <c r="AU1104" s="279"/>
      <c r="AV1104" s="279"/>
      <c r="AW1104" s="279"/>
      <c r="AX1104" s="279"/>
      <c r="AY1104" s="279"/>
      <c r="AZ1104" s="279"/>
      <c r="BA1104" s="279"/>
      <c r="BB1104" s="279"/>
      <c r="BC1104" s="279"/>
      <c r="BD1104" s="279"/>
      <c r="BE1104" s="279"/>
      <c r="BF1104" s="279"/>
      <c r="BG1104" s="279"/>
      <c r="BH1104" s="279"/>
      <c r="BI1104" s="279"/>
      <c r="BJ1104" s="279"/>
      <c r="BK1104" s="279"/>
      <c r="BL1104" s="279"/>
      <c r="BM1104" s="279"/>
      <c r="BN1104" s="279"/>
      <c r="BO1104" s="279"/>
      <c r="BP1104" s="279"/>
      <c r="BQ1104" s="279"/>
      <c r="BR1104" s="279"/>
      <c r="BS1104" s="279"/>
      <c r="BT1104" s="279"/>
      <c r="BU1104" s="279"/>
      <c r="BV1104" s="279"/>
      <c r="BW1104" s="279"/>
      <c r="BX1104" s="279"/>
      <c r="BY1104" s="279"/>
      <c r="BZ1104" s="279"/>
      <c r="CA1104" s="279"/>
      <c r="CB1104" s="279"/>
      <c r="CC1104" s="279"/>
      <c r="CD1104" s="279"/>
      <c r="CE1104" s="279"/>
      <c r="CF1104" s="279"/>
      <c r="CG1104" s="279"/>
      <c r="CH1104" s="279"/>
      <c r="CI1104" s="279"/>
      <c r="CJ1104" s="279"/>
      <c r="CK1104" s="279"/>
      <c r="CL1104" s="279"/>
      <c r="CM1104" s="279"/>
      <c r="CN1104" s="279"/>
      <c r="CO1104" s="279"/>
      <c r="CP1104" s="279"/>
      <c r="CQ1104" s="279"/>
      <c r="CR1104" s="279"/>
      <c r="CS1104" s="279"/>
      <c r="CT1104" s="279"/>
      <c r="CU1104" s="279"/>
      <c r="CV1104" s="279"/>
      <c r="CW1104" s="279"/>
      <c r="CX1104" s="279"/>
      <c r="CY1104" s="279"/>
      <c r="CZ1104" s="279"/>
      <c r="DA1104" s="279"/>
      <c r="DB1104" s="279"/>
      <c r="DC1104" s="279"/>
      <c r="DD1104" s="279"/>
      <c r="DE1104" s="279"/>
      <c r="DF1104" s="279"/>
      <c r="DG1104" s="279"/>
      <c r="DH1104" s="279"/>
      <c r="DI1104" s="279"/>
      <c r="DJ1104" s="279"/>
      <c r="DK1104" s="279"/>
      <c r="DL1104" s="279"/>
      <c r="DM1104" s="279"/>
      <c r="DN1104" s="279"/>
      <c r="DO1104" s="279"/>
      <c r="DP1104" s="279"/>
      <c r="DQ1104" s="279"/>
      <c r="DR1104" s="279"/>
      <c r="DS1104" s="279"/>
      <c r="DT1104" s="279"/>
      <c r="DU1104" s="279"/>
    </row>
    <row r="1105" spans="40:125">
      <c r="AN1105" s="203" t="str">
        <f t="shared" si="52"/>
        <v>EMA--</v>
      </c>
      <c r="AO1105" s="279"/>
      <c r="AP1105" s="279"/>
      <c r="AQ1105" s="279"/>
      <c r="AR1105" s="279"/>
      <c r="AS1105" s="279"/>
      <c r="AT1105" s="279"/>
      <c r="AU1105" s="279"/>
      <c r="AV1105" s="279"/>
      <c r="AW1105" s="279"/>
      <c r="AX1105" s="279"/>
      <c r="AY1105" s="279"/>
      <c r="AZ1105" s="279"/>
      <c r="BA1105" s="279"/>
      <c r="BB1105" s="279"/>
      <c r="BC1105" s="279"/>
      <c r="BD1105" s="279"/>
      <c r="BE1105" s="279"/>
      <c r="BF1105" s="279"/>
      <c r="BG1105" s="279"/>
      <c r="BH1105" s="279"/>
      <c r="BI1105" s="279"/>
      <c r="BJ1105" s="279"/>
      <c r="BK1105" s="279"/>
      <c r="BL1105" s="279"/>
      <c r="BM1105" s="279"/>
      <c r="BN1105" s="279"/>
      <c r="BO1105" s="279"/>
      <c r="BP1105" s="279"/>
      <c r="BQ1105" s="279"/>
      <c r="BR1105" s="279"/>
      <c r="BS1105" s="279"/>
      <c r="BT1105" s="279"/>
      <c r="BU1105" s="279"/>
      <c r="BV1105" s="279"/>
      <c r="BW1105" s="279"/>
      <c r="BX1105" s="279"/>
      <c r="BY1105" s="279"/>
      <c r="BZ1105" s="279"/>
      <c r="CA1105" s="279"/>
      <c r="CB1105" s="279"/>
      <c r="CC1105" s="279"/>
      <c r="CD1105" s="279"/>
      <c r="CE1105" s="279"/>
      <c r="CF1105" s="279"/>
      <c r="CG1105" s="279"/>
      <c r="CH1105" s="279"/>
      <c r="CI1105" s="279"/>
      <c r="CJ1105" s="279"/>
      <c r="CK1105" s="279"/>
      <c r="CL1105" s="279"/>
      <c r="CM1105" s="279"/>
      <c r="CN1105" s="279"/>
      <c r="CO1105" s="279"/>
      <c r="CP1105" s="279"/>
      <c r="CQ1105" s="279"/>
      <c r="CR1105" s="279"/>
      <c r="CS1105" s="279"/>
      <c r="CT1105" s="279"/>
      <c r="CU1105" s="279"/>
      <c r="CV1105" s="279"/>
      <c r="CW1105" s="279"/>
      <c r="CX1105" s="279"/>
      <c r="CY1105" s="279"/>
      <c r="CZ1105" s="279"/>
      <c r="DA1105" s="279"/>
      <c r="DB1105" s="279"/>
      <c r="DC1105" s="279"/>
      <c r="DD1105" s="279"/>
      <c r="DE1105" s="279"/>
      <c r="DF1105" s="279"/>
      <c r="DG1105" s="279"/>
      <c r="DH1105" s="279"/>
      <c r="DI1105" s="279"/>
      <c r="DJ1105" s="279"/>
      <c r="DK1105" s="279"/>
      <c r="DL1105" s="279"/>
      <c r="DM1105" s="279"/>
      <c r="DN1105" s="279"/>
      <c r="DO1105" s="279"/>
      <c r="DP1105" s="279"/>
      <c r="DQ1105" s="279"/>
      <c r="DR1105" s="279"/>
      <c r="DS1105" s="279"/>
      <c r="DT1105" s="279"/>
      <c r="DU1105" s="279"/>
    </row>
    <row r="1106" spans="40:125">
      <c r="AN1106" s="203" t="str">
        <f t="shared" si="52"/>
        <v>EMA--</v>
      </c>
      <c r="AO1106" s="279"/>
      <c r="AP1106" s="279"/>
      <c r="AQ1106" s="279"/>
      <c r="AR1106" s="279"/>
      <c r="AS1106" s="279"/>
      <c r="AT1106" s="279"/>
      <c r="AU1106" s="279"/>
      <c r="AV1106" s="279"/>
      <c r="AW1106" s="279"/>
      <c r="AX1106" s="279"/>
      <c r="AY1106" s="279"/>
      <c r="AZ1106" s="279"/>
      <c r="BA1106" s="279"/>
      <c r="BB1106" s="279"/>
      <c r="BC1106" s="279"/>
      <c r="BD1106" s="279"/>
      <c r="BE1106" s="279"/>
      <c r="BF1106" s="279"/>
      <c r="BG1106" s="279"/>
      <c r="BH1106" s="279"/>
      <c r="BI1106" s="279"/>
      <c r="BJ1106" s="279"/>
      <c r="BK1106" s="279"/>
      <c r="BL1106" s="279"/>
      <c r="BM1106" s="279"/>
      <c r="BN1106" s="279"/>
      <c r="BO1106" s="279"/>
      <c r="BP1106" s="279"/>
      <c r="BQ1106" s="279"/>
      <c r="BR1106" s="279"/>
      <c r="BS1106" s="279"/>
      <c r="BT1106" s="279"/>
      <c r="BU1106" s="279"/>
      <c r="BV1106" s="279"/>
      <c r="BW1106" s="279"/>
      <c r="BX1106" s="279"/>
      <c r="BY1106" s="279"/>
      <c r="BZ1106" s="279"/>
      <c r="CA1106" s="279"/>
      <c r="CB1106" s="279"/>
      <c r="CC1106" s="279"/>
      <c r="CD1106" s="279"/>
      <c r="CE1106" s="279"/>
      <c r="CF1106" s="279"/>
      <c r="CG1106" s="279"/>
      <c r="CH1106" s="279"/>
      <c r="CI1106" s="279"/>
      <c r="CJ1106" s="279"/>
      <c r="CK1106" s="279"/>
      <c r="CL1106" s="279"/>
      <c r="CM1106" s="279"/>
      <c r="CN1106" s="279"/>
      <c r="CO1106" s="279"/>
      <c r="CP1106" s="279"/>
      <c r="CQ1106" s="279"/>
      <c r="CR1106" s="279"/>
      <c r="CS1106" s="279"/>
      <c r="CT1106" s="279"/>
      <c r="CU1106" s="279"/>
      <c r="CV1106" s="279"/>
      <c r="CW1106" s="279"/>
      <c r="CX1106" s="279"/>
      <c r="CY1106" s="279"/>
      <c r="CZ1106" s="279"/>
      <c r="DA1106" s="279"/>
      <c r="DB1106" s="279"/>
      <c r="DC1106" s="279"/>
      <c r="DD1106" s="279"/>
      <c r="DE1106" s="279"/>
      <c r="DF1106" s="279"/>
      <c r="DG1106" s="279"/>
      <c r="DH1106" s="279"/>
      <c r="DI1106" s="279"/>
      <c r="DJ1106" s="279"/>
      <c r="DK1106" s="279"/>
      <c r="DL1106" s="279"/>
      <c r="DM1106" s="279"/>
      <c r="DN1106" s="279"/>
      <c r="DO1106" s="279"/>
      <c r="DP1106" s="279"/>
      <c r="DQ1106" s="279"/>
      <c r="DR1106" s="279"/>
      <c r="DS1106" s="279"/>
      <c r="DT1106" s="279"/>
      <c r="DU1106" s="279"/>
    </row>
    <row r="1107" spans="40:125">
      <c r="AN1107" s="203" t="str">
        <f t="shared" si="52"/>
        <v>EMA--</v>
      </c>
      <c r="AO1107" s="279"/>
      <c r="AP1107" s="279"/>
      <c r="AQ1107" s="279"/>
      <c r="AR1107" s="279"/>
      <c r="AS1107" s="279"/>
      <c r="AT1107" s="279"/>
      <c r="AU1107" s="279"/>
      <c r="AV1107" s="279"/>
      <c r="AW1107" s="279"/>
      <c r="AX1107" s="279"/>
      <c r="AY1107" s="279"/>
      <c r="AZ1107" s="279"/>
      <c r="BA1107" s="279"/>
      <c r="BB1107" s="279"/>
      <c r="BC1107" s="279"/>
      <c r="BD1107" s="279"/>
      <c r="BE1107" s="279"/>
      <c r="BF1107" s="279"/>
      <c r="BG1107" s="279"/>
      <c r="BH1107" s="279"/>
      <c r="BI1107" s="279"/>
      <c r="BJ1107" s="279"/>
      <c r="BK1107" s="279"/>
      <c r="BL1107" s="279"/>
      <c r="BM1107" s="279"/>
      <c r="BN1107" s="279"/>
      <c r="BO1107" s="279"/>
      <c r="BP1107" s="279"/>
      <c r="BQ1107" s="279"/>
      <c r="BR1107" s="279"/>
      <c r="BS1107" s="279"/>
      <c r="BT1107" s="279"/>
      <c r="BU1107" s="279"/>
      <c r="BV1107" s="279"/>
      <c r="BW1107" s="279"/>
      <c r="BX1107" s="279"/>
      <c r="BY1107" s="279"/>
      <c r="BZ1107" s="279"/>
      <c r="CA1107" s="279"/>
      <c r="CB1107" s="279"/>
      <c r="CC1107" s="279"/>
      <c r="CD1107" s="279"/>
      <c r="CE1107" s="279"/>
      <c r="CF1107" s="279"/>
      <c r="CG1107" s="279"/>
      <c r="CH1107" s="279"/>
      <c r="CI1107" s="279"/>
      <c r="CJ1107" s="279"/>
      <c r="CK1107" s="279"/>
      <c r="CL1107" s="279"/>
      <c r="CM1107" s="279"/>
      <c r="CN1107" s="279"/>
      <c r="CO1107" s="279"/>
      <c r="CP1107" s="279"/>
      <c r="CQ1107" s="279"/>
      <c r="CR1107" s="279"/>
      <c r="CS1107" s="279"/>
      <c r="CT1107" s="279"/>
      <c r="CU1107" s="279"/>
      <c r="CV1107" s="279"/>
      <c r="CW1107" s="279"/>
      <c r="CX1107" s="279"/>
      <c r="CY1107" s="279"/>
      <c r="CZ1107" s="279"/>
      <c r="DA1107" s="279"/>
      <c r="DB1107" s="279"/>
      <c r="DC1107" s="279"/>
      <c r="DD1107" s="279"/>
      <c r="DE1107" s="279"/>
      <c r="DF1107" s="279"/>
      <c r="DG1107" s="279"/>
      <c r="DH1107" s="279"/>
      <c r="DI1107" s="279"/>
      <c r="DJ1107" s="279"/>
      <c r="DK1107" s="279"/>
      <c r="DL1107" s="279"/>
      <c r="DM1107" s="279"/>
      <c r="DN1107" s="279"/>
      <c r="DO1107" s="279"/>
      <c r="DP1107" s="279"/>
      <c r="DQ1107" s="279"/>
      <c r="DR1107" s="279"/>
      <c r="DS1107" s="279"/>
      <c r="DT1107" s="279"/>
      <c r="DU1107" s="279"/>
    </row>
    <row r="1108" spans="40:125">
      <c r="AN1108" s="203" t="str">
        <f t="shared" si="52"/>
        <v>EMA--</v>
      </c>
      <c r="AO1108" s="279"/>
      <c r="AP1108" s="279"/>
      <c r="AQ1108" s="279"/>
      <c r="AR1108" s="279"/>
      <c r="AS1108" s="279"/>
      <c r="AT1108" s="279"/>
      <c r="AU1108" s="279"/>
      <c r="AV1108" s="279"/>
      <c r="AW1108" s="279"/>
      <c r="AX1108" s="279"/>
      <c r="AY1108" s="279"/>
      <c r="AZ1108" s="279"/>
      <c r="BA1108" s="279"/>
      <c r="BB1108" s="279"/>
      <c r="BC1108" s="279"/>
      <c r="BD1108" s="279"/>
      <c r="BE1108" s="279"/>
      <c r="BF1108" s="279"/>
      <c r="BG1108" s="279"/>
      <c r="BH1108" s="279"/>
      <c r="BI1108" s="279"/>
      <c r="BJ1108" s="279"/>
      <c r="BK1108" s="279"/>
      <c r="BL1108" s="279"/>
      <c r="BM1108" s="279"/>
      <c r="BN1108" s="279"/>
      <c r="BO1108" s="279"/>
      <c r="BP1108" s="279"/>
      <c r="BQ1108" s="279"/>
      <c r="BR1108" s="279"/>
      <c r="BS1108" s="279"/>
      <c r="BT1108" s="279"/>
      <c r="BU1108" s="279"/>
      <c r="BV1108" s="279"/>
      <c r="BW1108" s="279"/>
      <c r="BX1108" s="279"/>
      <c r="BY1108" s="279"/>
      <c r="BZ1108" s="279"/>
      <c r="CA1108" s="279"/>
      <c r="CB1108" s="279"/>
      <c r="CC1108" s="279"/>
      <c r="CD1108" s="279"/>
      <c r="CE1108" s="279"/>
      <c r="CF1108" s="279"/>
      <c r="CG1108" s="279"/>
      <c r="CH1108" s="279"/>
      <c r="CI1108" s="279"/>
      <c r="CJ1108" s="279"/>
      <c r="CK1108" s="279"/>
      <c r="CL1108" s="279"/>
      <c r="CM1108" s="279"/>
      <c r="CN1108" s="279"/>
      <c r="CO1108" s="279"/>
      <c r="CP1108" s="279"/>
      <c r="CQ1108" s="279"/>
      <c r="CR1108" s="279"/>
      <c r="CS1108" s="279"/>
      <c r="CT1108" s="279"/>
      <c r="CU1108" s="279"/>
      <c r="CV1108" s="279"/>
      <c r="CW1108" s="279"/>
      <c r="CX1108" s="279"/>
      <c r="CY1108" s="279"/>
      <c r="CZ1108" s="279"/>
      <c r="DA1108" s="279"/>
      <c r="DB1108" s="279"/>
      <c r="DC1108" s="279"/>
      <c r="DD1108" s="279"/>
      <c r="DE1108" s="279"/>
      <c r="DF1108" s="279"/>
      <c r="DG1108" s="279"/>
      <c r="DH1108" s="279"/>
      <c r="DI1108" s="279"/>
      <c r="DJ1108" s="279"/>
      <c r="DK1108" s="279"/>
      <c r="DL1108" s="279"/>
      <c r="DM1108" s="279"/>
      <c r="DN1108" s="279"/>
      <c r="DO1108" s="279"/>
      <c r="DP1108" s="279"/>
      <c r="DQ1108" s="279"/>
      <c r="DR1108" s="279"/>
      <c r="DS1108" s="279"/>
      <c r="DT1108" s="279"/>
      <c r="DU1108" s="279"/>
    </row>
    <row r="1109" spans="40:125">
      <c r="AN1109" s="203" t="str">
        <f t="shared" si="52"/>
        <v>EMA--</v>
      </c>
      <c r="AO1109" s="279"/>
      <c r="AP1109" s="279"/>
      <c r="AQ1109" s="279"/>
      <c r="AR1109" s="279"/>
      <c r="AS1109" s="279"/>
      <c r="AT1109" s="279"/>
      <c r="AU1109" s="279"/>
      <c r="AV1109" s="279"/>
      <c r="AW1109" s="279"/>
      <c r="AX1109" s="279"/>
      <c r="AY1109" s="279"/>
      <c r="AZ1109" s="279"/>
      <c r="BA1109" s="279"/>
      <c r="BB1109" s="279"/>
      <c r="BC1109" s="279"/>
      <c r="BD1109" s="279"/>
      <c r="BE1109" s="279"/>
      <c r="BF1109" s="279"/>
      <c r="BG1109" s="279"/>
      <c r="BH1109" s="279"/>
      <c r="BI1109" s="279"/>
      <c r="BJ1109" s="279"/>
      <c r="BK1109" s="279"/>
      <c r="BL1109" s="279"/>
      <c r="BM1109" s="279"/>
      <c r="BN1109" s="279"/>
      <c r="BO1109" s="279"/>
      <c r="BP1109" s="279"/>
      <c r="BQ1109" s="279"/>
      <c r="BR1109" s="279"/>
      <c r="BS1109" s="279"/>
      <c r="BT1109" s="279"/>
      <c r="BU1109" s="279"/>
      <c r="BV1109" s="279"/>
      <c r="BW1109" s="279"/>
      <c r="BX1109" s="279"/>
      <c r="BY1109" s="279"/>
      <c r="BZ1109" s="279"/>
      <c r="CA1109" s="279"/>
      <c r="CB1109" s="279"/>
      <c r="CC1109" s="279"/>
      <c r="CD1109" s="279"/>
      <c r="CE1109" s="279"/>
      <c r="CF1109" s="279"/>
      <c r="CG1109" s="279"/>
      <c r="CH1109" s="279"/>
      <c r="CI1109" s="279"/>
      <c r="CJ1109" s="279"/>
      <c r="CK1109" s="279"/>
      <c r="CL1109" s="279"/>
      <c r="CM1109" s="279"/>
      <c r="CN1109" s="279"/>
      <c r="CO1109" s="279"/>
      <c r="CP1109" s="279"/>
      <c r="CQ1109" s="279"/>
      <c r="CR1109" s="279"/>
      <c r="CS1109" s="279"/>
      <c r="CT1109" s="279"/>
      <c r="CU1109" s="279"/>
      <c r="CV1109" s="279"/>
      <c r="CW1109" s="279"/>
      <c r="CX1109" s="279"/>
      <c r="CY1109" s="279"/>
      <c r="CZ1109" s="279"/>
      <c r="DA1109" s="279"/>
      <c r="DB1109" s="279"/>
      <c r="DC1109" s="279"/>
      <c r="DD1109" s="279"/>
      <c r="DE1109" s="279"/>
      <c r="DF1109" s="279"/>
      <c r="DG1109" s="279"/>
      <c r="DH1109" s="279"/>
      <c r="DI1109" s="279"/>
      <c r="DJ1109" s="279"/>
      <c r="DK1109" s="279"/>
      <c r="DL1109" s="279"/>
      <c r="DM1109" s="279"/>
      <c r="DN1109" s="279"/>
      <c r="DO1109" s="279"/>
      <c r="DP1109" s="279"/>
      <c r="DQ1109" s="279"/>
      <c r="DR1109" s="279"/>
      <c r="DS1109" s="279"/>
      <c r="DT1109" s="279"/>
      <c r="DU1109" s="279"/>
    </row>
    <row r="1110" spans="40:125">
      <c r="AN1110" s="203" t="str">
        <f t="shared" si="52"/>
        <v>EMA--</v>
      </c>
      <c r="AO1110" s="279"/>
      <c r="AP1110" s="279"/>
      <c r="AQ1110" s="279"/>
      <c r="AR1110" s="279"/>
      <c r="AS1110" s="279"/>
      <c r="AT1110" s="279"/>
      <c r="AU1110" s="279"/>
      <c r="AV1110" s="279"/>
      <c r="AW1110" s="279"/>
      <c r="AX1110" s="279"/>
      <c r="AY1110" s="279"/>
      <c r="AZ1110" s="279"/>
      <c r="BA1110" s="279"/>
      <c r="BB1110" s="279"/>
      <c r="BC1110" s="279"/>
      <c r="BD1110" s="279"/>
      <c r="BE1110" s="279"/>
      <c r="BF1110" s="279"/>
      <c r="BG1110" s="279"/>
      <c r="BH1110" s="279"/>
      <c r="BI1110" s="279"/>
      <c r="BJ1110" s="279"/>
      <c r="BK1110" s="279"/>
      <c r="BL1110" s="279"/>
      <c r="BM1110" s="279"/>
      <c r="BN1110" s="279"/>
      <c r="BO1110" s="279"/>
      <c r="BP1110" s="279"/>
      <c r="BQ1110" s="279"/>
      <c r="BR1110" s="279"/>
      <c r="BS1110" s="279"/>
      <c r="BT1110" s="279"/>
      <c r="BU1110" s="279"/>
      <c r="BV1110" s="279"/>
      <c r="BW1110" s="279"/>
      <c r="BX1110" s="279"/>
      <c r="BY1110" s="279"/>
      <c r="BZ1110" s="279"/>
      <c r="CA1110" s="279"/>
      <c r="CB1110" s="279"/>
      <c r="CC1110" s="279"/>
      <c r="CD1110" s="279"/>
      <c r="CE1110" s="279"/>
      <c r="CF1110" s="279"/>
      <c r="CG1110" s="279"/>
      <c r="CH1110" s="279"/>
      <c r="CI1110" s="279"/>
      <c r="CJ1110" s="279"/>
      <c r="CK1110" s="279"/>
      <c r="CL1110" s="279"/>
      <c r="CM1110" s="279"/>
      <c r="CN1110" s="279"/>
      <c r="CO1110" s="279"/>
      <c r="CP1110" s="279"/>
      <c r="CQ1110" s="279"/>
      <c r="CR1110" s="279"/>
      <c r="CS1110" s="279"/>
      <c r="CT1110" s="279"/>
      <c r="CU1110" s="279"/>
      <c r="CV1110" s="279"/>
      <c r="CW1110" s="279"/>
      <c r="CX1110" s="279"/>
      <c r="CY1110" s="279"/>
      <c r="CZ1110" s="279"/>
      <c r="DA1110" s="279"/>
      <c r="DB1110" s="279"/>
      <c r="DC1110" s="279"/>
      <c r="DD1110" s="279"/>
      <c r="DE1110" s="279"/>
      <c r="DF1110" s="279"/>
      <c r="DG1110" s="279"/>
      <c r="DH1110" s="279"/>
      <c r="DI1110" s="279"/>
      <c r="DJ1110" s="279"/>
      <c r="DK1110" s="279"/>
      <c r="DL1110" s="279"/>
      <c r="DM1110" s="279"/>
      <c r="DN1110" s="279"/>
      <c r="DO1110" s="279"/>
      <c r="DP1110" s="279"/>
      <c r="DQ1110" s="279"/>
      <c r="DR1110" s="279"/>
      <c r="DS1110" s="279"/>
      <c r="DT1110" s="279"/>
      <c r="DU1110" s="279"/>
    </row>
    <row r="1111" spans="40:125">
      <c r="AN1111" s="203" t="str">
        <f t="shared" si="52"/>
        <v>EMA--</v>
      </c>
      <c r="AO1111" s="279"/>
      <c r="AP1111" s="279"/>
      <c r="AQ1111" s="279"/>
      <c r="AR1111" s="279"/>
      <c r="AS1111" s="279"/>
      <c r="AT1111" s="279"/>
      <c r="AU1111" s="279"/>
      <c r="AV1111" s="279"/>
      <c r="AW1111" s="279"/>
      <c r="AX1111" s="279"/>
      <c r="AY1111" s="279"/>
      <c r="AZ1111" s="279"/>
      <c r="BA1111" s="279"/>
      <c r="BB1111" s="279"/>
      <c r="BC1111" s="279"/>
      <c r="BD1111" s="279"/>
      <c r="BE1111" s="279"/>
      <c r="BF1111" s="279"/>
      <c r="BG1111" s="279"/>
      <c r="BH1111" s="279"/>
      <c r="BI1111" s="279"/>
      <c r="BJ1111" s="279"/>
      <c r="BK1111" s="279"/>
      <c r="BL1111" s="279"/>
      <c r="BM1111" s="279"/>
      <c r="BN1111" s="279"/>
      <c r="BO1111" s="279"/>
      <c r="BP1111" s="279"/>
      <c r="BQ1111" s="279"/>
      <c r="BR1111" s="279"/>
      <c r="BS1111" s="279"/>
      <c r="BT1111" s="279"/>
      <c r="BU1111" s="279"/>
      <c r="BV1111" s="279"/>
      <c r="BW1111" s="279"/>
      <c r="BX1111" s="279"/>
      <c r="BY1111" s="279"/>
      <c r="BZ1111" s="279"/>
      <c r="CA1111" s="279"/>
      <c r="CB1111" s="279"/>
      <c r="CC1111" s="279"/>
      <c r="CD1111" s="279"/>
      <c r="CE1111" s="279"/>
      <c r="CF1111" s="279"/>
      <c r="CG1111" s="279"/>
      <c r="CH1111" s="279"/>
      <c r="CI1111" s="279"/>
      <c r="CJ1111" s="279"/>
      <c r="CK1111" s="279"/>
      <c r="CL1111" s="279"/>
      <c r="CM1111" s="279"/>
      <c r="CN1111" s="279"/>
      <c r="CO1111" s="279"/>
      <c r="CP1111" s="279"/>
      <c r="CQ1111" s="279"/>
      <c r="CR1111" s="279"/>
      <c r="CS1111" s="279"/>
      <c r="CT1111" s="279"/>
      <c r="CU1111" s="279"/>
      <c r="CV1111" s="279"/>
      <c r="CW1111" s="279"/>
      <c r="CX1111" s="279"/>
      <c r="CY1111" s="279"/>
      <c r="CZ1111" s="279"/>
      <c r="DA1111" s="279"/>
      <c r="DB1111" s="279"/>
      <c r="DC1111" s="279"/>
      <c r="DD1111" s="279"/>
      <c r="DE1111" s="279"/>
      <c r="DF1111" s="279"/>
      <c r="DG1111" s="279"/>
      <c r="DH1111" s="279"/>
      <c r="DI1111" s="279"/>
      <c r="DJ1111" s="279"/>
      <c r="DK1111" s="279"/>
      <c r="DL1111" s="279"/>
      <c r="DM1111" s="279"/>
      <c r="DN1111" s="279"/>
      <c r="DO1111" s="279"/>
      <c r="DP1111" s="279"/>
      <c r="DQ1111" s="279"/>
      <c r="DR1111" s="279"/>
      <c r="DS1111" s="279"/>
      <c r="DT1111" s="279"/>
      <c r="DU1111" s="279"/>
    </row>
    <row r="1112" spans="40:125">
      <c r="AN1112" s="203" t="str">
        <f t="shared" si="52"/>
        <v>EMA--</v>
      </c>
      <c r="AO1112" s="279"/>
      <c r="AP1112" s="279"/>
      <c r="AQ1112" s="279"/>
      <c r="AR1112" s="279"/>
      <c r="AS1112" s="279"/>
      <c r="AT1112" s="279"/>
      <c r="AU1112" s="279"/>
      <c r="AV1112" s="279"/>
      <c r="AW1112" s="279"/>
      <c r="AX1112" s="279"/>
      <c r="AY1112" s="279"/>
      <c r="AZ1112" s="279"/>
      <c r="BA1112" s="279"/>
      <c r="BB1112" s="279"/>
      <c r="BC1112" s="279"/>
      <c r="BD1112" s="279"/>
      <c r="BE1112" s="279"/>
      <c r="BF1112" s="279"/>
      <c r="BG1112" s="279"/>
      <c r="BH1112" s="279"/>
      <c r="BI1112" s="279"/>
      <c r="BJ1112" s="279"/>
      <c r="BK1112" s="279"/>
      <c r="BL1112" s="279"/>
      <c r="BM1112" s="279"/>
      <c r="BN1112" s="279"/>
      <c r="BO1112" s="279"/>
      <c r="BP1112" s="279"/>
      <c r="BQ1112" s="279"/>
      <c r="BR1112" s="279"/>
      <c r="BS1112" s="279"/>
      <c r="BT1112" s="279"/>
      <c r="BU1112" s="279"/>
      <c r="BV1112" s="279"/>
      <c r="BW1112" s="279"/>
      <c r="BX1112" s="279"/>
      <c r="BY1112" s="279"/>
      <c r="BZ1112" s="279"/>
      <c r="CA1112" s="279"/>
      <c r="CB1112" s="279"/>
      <c r="CC1112" s="279"/>
      <c r="CD1112" s="279"/>
      <c r="CE1112" s="279"/>
      <c r="CF1112" s="279"/>
      <c r="CG1112" s="279"/>
      <c r="CH1112" s="279"/>
      <c r="CI1112" s="279"/>
      <c r="CJ1112" s="279"/>
      <c r="CK1112" s="279"/>
      <c r="CL1112" s="279"/>
      <c r="CM1112" s="279"/>
      <c r="CN1112" s="279"/>
      <c r="CO1112" s="279"/>
      <c r="CP1112" s="279"/>
      <c r="CQ1112" s="279"/>
      <c r="CR1112" s="279"/>
      <c r="CS1112" s="279"/>
      <c r="CT1112" s="279"/>
      <c r="CU1112" s="279"/>
      <c r="CV1112" s="279"/>
      <c r="CW1112" s="279"/>
      <c r="CX1112" s="279"/>
      <c r="CY1112" s="279"/>
      <c r="CZ1112" s="279"/>
      <c r="DA1112" s="279"/>
      <c r="DB1112" s="279"/>
      <c r="DC1112" s="279"/>
      <c r="DD1112" s="279"/>
      <c r="DE1112" s="279"/>
      <c r="DF1112" s="279"/>
      <c r="DG1112" s="279"/>
      <c r="DH1112" s="279"/>
      <c r="DI1112" s="279"/>
      <c r="DJ1112" s="279"/>
      <c r="DK1112" s="279"/>
      <c r="DL1112" s="279"/>
      <c r="DM1112" s="279"/>
      <c r="DN1112" s="279"/>
      <c r="DO1112" s="279"/>
      <c r="DP1112" s="279"/>
      <c r="DQ1112" s="279"/>
      <c r="DR1112" s="279"/>
      <c r="DS1112" s="279"/>
      <c r="DT1112" s="279"/>
      <c r="DU1112" s="279"/>
    </row>
    <row r="1113" spans="40:125">
      <c r="AN1113" s="203" t="str">
        <f t="shared" si="52"/>
        <v>EMA--</v>
      </c>
      <c r="AO1113" s="279"/>
      <c r="AP1113" s="279"/>
      <c r="AQ1113" s="279"/>
      <c r="AR1113" s="279"/>
      <c r="AS1113" s="279"/>
      <c r="AT1113" s="279"/>
      <c r="AU1113" s="279"/>
      <c r="AV1113" s="279"/>
      <c r="AW1113" s="279"/>
      <c r="AX1113" s="279"/>
      <c r="AY1113" s="279"/>
      <c r="AZ1113" s="279"/>
      <c r="BA1113" s="279"/>
      <c r="BB1113" s="279"/>
      <c r="BC1113" s="279"/>
      <c r="BD1113" s="279"/>
      <c r="BE1113" s="279"/>
      <c r="BF1113" s="279"/>
      <c r="BG1113" s="279"/>
      <c r="BH1113" s="279"/>
      <c r="BI1113" s="279"/>
      <c r="BJ1113" s="279"/>
      <c r="BK1113" s="279"/>
      <c r="BL1113" s="279"/>
      <c r="BM1113" s="279"/>
      <c r="BN1113" s="279"/>
      <c r="BO1113" s="279"/>
      <c r="BP1113" s="279"/>
      <c r="BQ1113" s="279"/>
      <c r="BR1113" s="279"/>
      <c r="BS1113" s="279"/>
      <c r="BT1113" s="279"/>
      <c r="BU1113" s="279"/>
      <c r="BV1113" s="279"/>
      <c r="BW1113" s="279"/>
      <c r="BX1113" s="279"/>
      <c r="BY1113" s="279"/>
      <c r="BZ1113" s="279"/>
      <c r="CA1113" s="279"/>
      <c r="CB1113" s="279"/>
      <c r="CC1113" s="279"/>
      <c r="CD1113" s="279"/>
      <c r="CE1113" s="279"/>
      <c r="CF1113" s="279"/>
      <c r="CG1113" s="279"/>
      <c r="CH1113" s="279"/>
      <c r="CI1113" s="279"/>
      <c r="CJ1113" s="279"/>
      <c r="CK1113" s="279"/>
      <c r="CL1113" s="279"/>
      <c r="CM1113" s="279"/>
      <c r="CN1113" s="279"/>
      <c r="CO1113" s="279"/>
      <c r="CP1113" s="279"/>
      <c r="CQ1113" s="279"/>
      <c r="CR1113" s="279"/>
      <c r="CS1113" s="279"/>
      <c r="CT1113" s="279"/>
      <c r="CU1113" s="279"/>
      <c r="CV1113" s="279"/>
      <c r="CW1113" s="279"/>
      <c r="CX1113" s="279"/>
      <c r="CY1113" s="279"/>
      <c r="CZ1113" s="279"/>
      <c r="DA1113" s="279"/>
      <c r="DB1113" s="279"/>
      <c r="DC1113" s="279"/>
      <c r="DD1113" s="279"/>
      <c r="DE1113" s="279"/>
      <c r="DF1113" s="279"/>
      <c r="DG1113" s="279"/>
      <c r="DH1113" s="279"/>
      <c r="DI1113" s="279"/>
      <c r="DJ1113" s="279"/>
      <c r="DK1113" s="279"/>
      <c r="DL1113" s="279"/>
      <c r="DM1113" s="279"/>
      <c r="DN1113" s="279"/>
      <c r="DO1113" s="279"/>
      <c r="DP1113" s="279"/>
      <c r="DQ1113" s="279"/>
      <c r="DR1113" s="279"/>
      <c r="DS1113" s="279"/>
      <c r="DT1113" s="279"/>
      <c r="DU1113" s="279"/>
    </row>
    <row r="1114" spans="40:125">
      <c r="AN1114" s="203" t="str">
        <f t="shared" si="52"/>
        <v>EMA--</v>
      </c>
      <c r="AO1114" s="279"/>
      <c r="AP1114" s="279"/>
      <c r="AQ1114" s="279"/>
      <c r="AR1114" s="279"/>
      <c r="AS1114" s="279"/>
      <c r="AT1114" s="279"/>
      <c r="AU1114" s="279"/>
      <c r="AV1114" s="279"/>
      <c r="AW1114" s="279"/>
      <c r="AX1114" s="279"/>
      <c r="AY1114" s="279"/>
      <c r="AZ1114" s="279"/>
      <c r="BA1114" s="279"/>
      <c r="BB1114" s="279"/>
      <c r="BC1114" s="279"/>
      <c r="BD1114" s="279"/>
      <c r="BE1114" s="279"/>
      <c r="BF1114" s="279"/>
      <c r="BG1114" s="279"/>
      <c r="BH1114" s="279"/>
      <c r="BI1114" s="279"/>
      <c r="BJ1114" s="279"/>
      <c r="BK1114" s="279"/>
      <c r="BL1114" s="279"/>
      <c r="BM1114" s="279"/>
      <c r="BN1114" s="279"/>
      <c r="BO1114" s="279"/>
      <c r="BP1114" s="279"/>
      <c r="BQ1114" s="279"/>
      <c r="BR1114" s="279"/>
      <c r="BS1114" s="279"/>
      <c r="BT1114" s="279"/>
      <c r="BU1114" s="279"/>
      <c r="BV1114" s="279"/>
      <c r="BW1114" s="279"/>
      <c r="BX1114" s="279"/>
      <c r="BY1114" s="279"/>
      <c r="BZ1114" s="279"/>
      <c r="CA1114" s="279"/>
      <c r="CB1114" s="279"/>
      <c r="CC1114" s="279"/>
      <c r="CD1114" s="279"/>
      <c r="CE1114" s="279"/>
      <c r="CF1114" s="279"/>
      <c r="CG1114" s="279"/>
      <c r="CH1114" s="279"/>
      <c r="CI1114" s="279"/>
      <c r="CJ1114" s="279"/>
      <c r="CK1114" s="279"/>
      <c r="CL1114" s="279"/>
      <c r="CM1114" s="279"/>
      <c r="CN1114" s="279"/>
      <c r="CO1114" s="279"/>
      <c r="CP1114" s="279"/>
      <c r="CQ1114" s="279"/>
      <c r="CR1114" s="279"/>
      <c r="CS1114" s="279"/>
      <c r="CT1114" s="279"/>
      <c r="CU1114" s="279"/>
      <c r="CV1114" s="279"/>
      <c r="CW1114" s="279"/>
      <c r="CX1114" s="279"/>
      <c r="CY1114" s="279"/>
      <c r="CZ1114" s="279"/>
      <c r="DA1114" s="279"/>
      <c r="DB1114" s="279"/>
      <c r="DC1114" s="279"/>
      <c r="DD1114" s="279"/>
      <c r="DE1114" s="279"/>
      <c r="DF1114" s="279"/>
      <c r="DG1114" s="279"/>
      <c r="DH1114" s="279"/>
      <c r="DI1114" s="279"/>
      <c r="DJ1114" s="279"/>
      <c r="DK1114" s="279"/>
      <c r="DL1114" s="279"/>
      <c r="DM1114" s="279"/>
      <c r="DN1114" s="279"/>
      <c r="DO1114" s="279"/>
      <c r="DP1114" s="279"/>
      <c r="DQ1114" s="279"/>
      <c r="DR1114" s="279"/>
      <c r="DS1114" s="279"/>
      <c r="DT1114" s="279"/>
      <c r="DU1114" s="279"/>
    </row>
    <row r="1115" spans="40:125">
      <c r="AN1115" s="203" t="str">
        <f t="shared" si="52"/>
        <v>EMA--</v>
      </c>
      <c r="AO1115" s="279"/>
      <c r="AP1115" s="279"/>
      <c r="AQ1115" s="279"/>
      <c r="AR1115" s="279"/>
      <c r="AS1115" s="279"/>
      <c r="AT1115" s="279"/>
      <c r="AU1115" s="279"/>
      <c r="AV1115" s="279"/>
      <c r="AW1115" s="279"/>
      <c r="AX1115" s="279"/>
      <c r="AY1115" s="279"/>
      <c r="AZ1115" s="279"/>
      <c r="BA1115" s="279"/>
      <c r="BB1115" s="279"/>
      <c r="BC1115" s="279"/>
      <c r="BD1115" s="279"/>
      <c r="BE1115" s="279"/>
      <c r="BF1115" s="279"/>
      <c r="BG1115" s="279"/>
      <c r="BH1115" s="279"/>
      <c r="BI1115" s="279"/>
      <c r="BJ1115" s="279"/>
      <c r="BK1115" s="279"/>
      <c r="BL1115" s="279"/>
      <c r="BM1115" s="279"/>
      <c r="BN1115" s="279"/>
      <c r="BO1115" s="279"/>
      <c r="BP1115" s="279"/>
      <c r="BQ1115" s="279"/>
      <c r="BR1115" s="279"/>
      <c r="BS1115" s="279"/>
      <c r="BT1115" s="279"/>
      <c r="BU1115" s="279"/>
      <c r="BV1115" s="279"/>
      <c r="BW1115" s="279"/>
      <c r="BX1115" s="279"/>
      <c r="BY1115" s="279"/>
      <c r="BZ1115" s="279"/>
      <c r="CA1115" s="279"/>
      <c r="CB1115" s="279"/>
      <c r="CC1115" s="279"/>
      <c r="CD1115" s="279"/>
      <c r="CE1115" s="279"/>
      <c r="CF1115" s="279"/>
      <c r="CG1115" s="279"/>
      <c r="CH1115" s="279"/>
      <c r="CI1115" s="279"/>
      <c r="CJ1115" s="279"/>
      <c r="CK1115" s="279"/>
      <c r="CL1115" s="279"/>
      <c r="CM1115" s="279"/>
      <c r="CN1115" s="279"/>
      <c r="CO1115" s="279"/>
      <c r="CP1115" s="279"/>
      <c r="CQ1115" s="279"/>
      <c r="CR1115" s="279"/>
      <c r="CS1115" s="279"/>
      <c r="CT1115" s="279"/>
      <c r="CU1115" s="279"/>
      <c r="CV1115" s="279"/>
      <c r="CW1115" s="279"/>
      <c r="CX1115" s="279"/>
      <c r="CY1115" s="279"/>
      <c r="CZ1115" s="279"/>
      <c r="DA1115" s="279"/>
      <c r="DB1115" s="279"/>
      <c r="DC1115" s="279"/>
      <c r="DD1115" s="279"/>
      <c r="DE1115" s="279"/>
      <c r="DF1115" s="279"/>
      <c r="DG1115" s="279"/>
      <c r="DH1115" s="279"/>
      <c r="DI1115" s="279"/>
      <c r="DJ1115" s="279"/>
      <c r="DK1115" s="279"/>
      <c r="DL1115" s="279"/>
      <c r="DM1115" s="279"/>
      <c r="DN1115" s="279"/>
      <c r="DO1115" s="279"/>
      <c r="DP1115" s="279"/>
      <c r="DQ1115" s="279"/>
      <c r="DR1115" s="279"/>
      <c r="DS1115" s="279"/>
      <c r="DT1115" s="279"/>
      <c r="DU1115" s="279"/>
    </row>
    <row r="1116" spans="40:125">
      <c r="AN1116" s="203" t="str">
        <f t="shared" si="52"/>
        <v>EMA--</v>
      </c>
      <c r="AO1116" s="279"/>
      <c r="AP1116" s="279"/>
      <c r="AQ1116" s="279"/>
      <c r="AR1116" s="279"/>
      <c r="AS1116" s="279"/>
      <c r="AT1116" s="279"/>
      <c r="AU1116" s="279"/>
      <c r="AV1116" s="279"/>
      <c r="AW1116" s="279"/>
      <c r="AX1116" s="279"/>
      <c r="AY1116" s="279"/>
      <c r="AZ1116" s="279"/>
      <c r="BA1116" s="279"/>
      <c r="BB1116" s="279"/>
      <c r="BC1116" s="279"/>
      <c r="BD1116" s="279"/>
      <c r="BE1116" s="279"/>
      <c r="BF1116" s="279"/>
      <c r="BG1116" s="279"/>
      <c r="BH1116" s="279"/>
      <c r="BI1116" s="279"/>
      <c r="BJ1116" s="279"/>
      <c r="BK1116" s="279"/>
      <c r="BL1116" s="279"/>
      <c r="BM1116" s="279"/>
      <c r="BN1116" s="279"/>
      <c r="BO1116" s="279"/>
      <c r="BP1116" s="279"/>
      <c r="BQ1116" s="279"/>
      <c r="BR1116" s="279"/>
      <c r="BS1116" s="279"/>
      <c r="BT1116" s="279"/>
      <c r="BU1116" s="279"/>
      <c r="BV1116" s="279"/>
      <c r="BW1116" s="279"/>
      <c r="BX1116" s="279"/>
      <c r="BY1116" s="279"/>
      <c r="BZ1116" s="279"/>
      <c r="CA1116" s="279"/>
      <c r="CB1116" s="279"/>
      <c r="CC1116" s="279"/>
      <c r="CD1116" s="279"/>
      <c r="CE1116" s="279"/>
      <c r="CF1116" s="279"/>
      <c r="CG1116" s="279"/>
      <c r="CH1116" s="279"/>
      <c r="CI1116" s="279"/>
      <c r="CJ1116" s="279"/>
      <c r="CK1116" s="279"/>
      <c r="CL1116" s="279"/>
      <c r="CM1116" s="279"/>
      <c r="CN1116" s="279"/>
      <c r="CO1116" s="279"/>
      <c r="CP1116" s="279"/>
      <c r="CQ1116" s="279"/>
      <c r="CR1116" s="279"/>
      <c r="CS1116" s="279"/>
      <c r="CT1116" s="279"/>
      <c r="CU1116" s="279"/>
      <c r="CV1116" s="279"/>
      <c r="CW1116" s="279"/>
      <c r="CX1116" s="279"/>
      <c r="CY1116" s="279"/>
      <c r="CZ1116" s="279"/>
      <c r="DA1116" s="279"/>
      <c r="DB1116" s="279"/>
      <c r="DC1116" s="279"/>
      <c r="DD1116" s="279"/>
      <c r="DE1116" s="279"/>
      <c r="DF1116" s="279"/>
      <c r="DG1116" s="279"/>
      <c r="DH1116" s="279"/>
      <c r="DI1116" s="279"/>
      <c r="DJ1116" s="279"/>
      <c r="DK1116" s="279"/>
      <c r="DL1116" s="279"/>
      <c r="DM1116" s="279"/>
      <c r="DN1116" s="279"/>
      <c r="DO1116" s="279"/>
      <c r="DP1116" s="279"/>
      <c r="DQ1116" s="279"/>
      <c r="DR1116" s="279"/>
      <c r="DS1116" s="279"/>
      <c r="DT1116" s="279"/>
      <c r="DU1116" s="279"/>
    </row>
    <row r="1117" spans="40:125">
      <c r="AN1117" s="203" t="str">
        <f t="shared" si="52"/>
        <v>EMA--</v>
      </c>
      <c r="AO1117" s="279"/>
      <c r="AP1117" s="279"/>
      <c r="AQ1117" s="279"/>
      <c r="AR1117" s="279"/>
      <c r="AS1117" s="279"/>
      <c r="AT1117" s="279"/>
      <c r="AU1117" s="279"/>
      <c r="AV1117" s="279"/>
      <c r="AW1117" s="279"/>
      <c r="AX1117" s="279"/>
      <c r="AY1117" s="279"/>
      <c r="AZ1117" s="279"/>
      <c r="BA1117" s="279"/>
      <c r="BB1117" s="279"/>
      <c r="BC1117" s="279"/>
      <c r="BD1117" s="279"/>
      <c r="BE1117" s="279"/>
      <c r="BF1117" s="279"/>
      <c r="BG1117" s="279"/>
      <c r="BH1117" s="279"/>
      <c r="BI1117" s="279"/>
      <c r="BJ1117" s="279"/>
      <c r="BK1117" s="279"/>
      <c r="BL1117" s="279"/>
      <c r="BM1117" s="279"/>
      <c r="BN1117" s="279"/>
      <c r="BO1117" s="279"/>
      <c r="BP1117" s="279"/>
      <c r="BQ1117" s="279"/>
      <c r="BR1117" s="279"/>
      <c r="BS1117" s="279"/>
      <c r="BT1117" s="279"/>
      <c r="BU1117" s="279"/>
      <c r="BV1117" s="279"/>
      <c r="BW1117" s="279"/>
      <c r="BX1117" s="279"/>
      <c r="BY1117" s="279"/>
      <c r="BZ1117" s="279"/>
      <c r="CA1117" s="279"/>
      <c r="CB1117" s="279"/>
      <c r="CC1117" s="279"/>
      <c r="CD1117" s="279"/>
      <c r="CE1117" s="279"/>
      <c r="CF1117" s="279"/>
      <c r="CG1117" s="279"/>
      <c r="CH1117" s="279"/>
      <c r="CI1117" s="279"/>
      <c r="CJ1117" s="279"/>
      <c r="CK1117" s="279"/>
      <c r="CL1117" s="279"/>
      <c r="CM1117" s="279"/>
      <c r="CN1117" s="279"/>
      <c r="CO1117" s="279"/>
      <c r="CP1117" s="279"/>
      <c r="CQ1117" s="279"/>
      <c r="CR1117" s="279"/>
      <c r="CS1117" s="279"/>
      <c r="CT1117" s="279"/>
      <c r="CU1117" s="279"/>
      <c r="CV1117" s="279"/>
      <c r="CW1117" s="279"/>
      <c r="CX1117" s="279"/>
      <c r="CY1117" s="279"/>
      <c r="CZ1117" s="279"/>
      <c r="DA1117" s="279"/>
      <c r="DB1117" s="279"/>
      <c r="DC1117" s="279"/>
      <c r="DD1117" s="279"/>
      <c r="DE1117" s="279"/>
      <c r="DF1117" s="279"/>
      <c r="DG1117" s="279"/>
      <c r="DH1117" s="279"/>
      <c r="DI1117" s="279"/>
      <c r="DJ1117" s="279"/>
      <c r="DK1117" s="279"/>
      <c r="DL1117" s="279"/>
      <c r="DM1117" s="279"/>
      <c r="DN1117" s="279"/>
      <c r="DO1117" s="279"/>
      <c r="DP1117" s="279"/>
      <c r="DQ1117" s="279"/>
      <c r="DR1117" s="279"/>
      <c r="DS1117" s="279"/>
      <c r="DT1117" s="279"/>
      <c r="DU1117" s="279"/>
    </row>
    <row r="1118" spans="40:125">
      <c r="AN1118" s="203" t="str">
        <f t="shared" si="52"/>
        <v>EMA--</v>
      </c>
      <c r="AO1118" s="279"/>
      <c r="AP1118" s="279"/>
      <c r="AQ1118" s="279"/>
      <c r="AR1118" s="279"/>
      <c r="AS1118" s="279"/>
      <c r="AT1118" s="279"/>
      <c r="AU1118" s="279"/>
      <c r="AV1118" s="279"/>
      <c r="AW1118" s="279"/>
      <c r="AX1118" s="279"/>
      <c r="AY1118" s="279"/>
      <c r="AZ1118" s="279"/>
      <c r="BA1118" s="279"/>
      <c r="BB1118" s="279"/>
      <c r="BC1118" s="279"/>
      <c r="BD1118" s="279"/>
      <c r="BE1118" s="279"/>
      <c r="BF1118" s="279"/>
      <c r="BG1118" s="279"/>
      <c r="BH1118" s="279"/>
      <c r="BI1118" s="279"/>
      <c r="BJ1118" s="279"/>
      <c r="BK1118" s="279"/>
      <c r="BL1118" s="279"/>
      <c r="BM1118" s="279"/>
      <c r="BN1118" s="279"/>
      <c r="BO1118" s="279"/>
      <c r="BP1118" s="279"/>
      <c r="BQ1118" s="279"/>
      <c r="BR1118" s="279"/>
      <c r="BS1118" s="279"/>
      <c r="BT1118" s="279"/>
      <c r="BU1118" s="279"/>
      <c r="BV1118" s="279"/>
      <c r="BW1118" s="279"/>
      <c r="BX1118" s="279"/>
      <c r="BY1118" s="279"/>
      <c r="BZ1118" s="279"/>
      <c r="CA1118" s="279"/>
      <c r="CB1118" s="279"/>
      <c r="CC1118" s="279"/>
      <c r="CD1118" s="279"/>
      <c r="CE1118" s="279"/>
      <c r="CF1118" s="279"/>
      <c r="CG1118" s="279"/>
      <c r="CH1118" s="279"/>
      <c r="CI1118" s="279"/>
      <c r="CJ1118" s="279"/>
      <c r="CK1118" s="279"/>
      <c r="CL1118" s="279"/>
      <c r="CM1118" s="279"/>
      <c r="CN1118" s="279"/>
      <c r="CO1118" s="279"/>
      <c r="CP1118" s="279"/>
      <c r="CQ1118" s="279"/>
      <c r="CR1118" s="279"/>
      <c r="CS1118" s="279"/>
      <c r="CT1118" s="279"/>
      <c r="CU1118" s="279"/>
      <c r="CV1118" s="279"/>
      <c r="CW1118" s="279"/>
      <c r="CX1118" s="279"/>
      <c r="CY1118" s="279"/>
      <c r="CZ1118" s="279"/>
      <c r="DA1118" s="279"/>
      <c r="DB1118" s="279"/>
      <c r="DC1118" s="279"/>
      <c r="DD1118" s="279"/>
      <c r="DE1118" s="279"/>
      <c r="DF1118" s="279"/>
      <c r="DG1118" s="279"/>
      <c r="DH1118" s="279"/>
      <c r="DI1118" s="279"/>
      <c r="DJ1118" s="279"/>
      <c r="DK1118" s="279"/>
      <c r="DL1118" s="279"/>
      <c r="DM1118" s="279"/>
      <c r="DN1118" s="279"/>
      <c r="DO1118" s="279"/>
      <c r="DP1118" s="279"/>
      <c r="DQ1118" s="279"/>
      <c r="DR1118" s="279"/>
      <c r="DS1118" s="279"/>
      <c r="DT1118" s="279"/>
      <c r="DU1118" s="279"/>
    </row>
    <row r="1119" spans="40:125">
      <c r="AN1119" s="203" t="str">
        <f t="shared" si="52"/>
        <v>EMA--</v>
      </c>
      <c r="AO1119" s="279"/>
      <c r="AP1119" s="279"/>
      <c r="AQ1119" s="279"/>
      <c r="AR1119" s="279"/>
      <c r="AS1119" s="279"/>
      <c r="AT1119" s="279"/>
      <c r="AU1119" s="279"/>
      <c r="AV1119" s="279"/>
      <c r="AW1119" s="279"/>
      <c r="AX1119" s="279"/>
      <c r="AY1119" s="279"/>
      <c r="AZ1119" s="279"/>
      <c r="BA1119" s="279"/>
      <c r="BB1119" s="279"/>
      <c r="BC1119" s="279"/>
      <c r="BD1119" s="279"/>
      <c r="BE1119" s="279"/>
      <c r="BF1119" s="279"/>
      <c r="BG1119" s="279"/>
      <c r="BH1119" s="279"/>
      <c r="BI1119" s="279"/>
      <c r="BJ1119" s="279"/>
      <c r="BK1119" s="279"/>
      <c r="BL1119" s="279"/>
      <c r="BM1119" s="279"/>
      <c r="BN1119" s="279"/>
      <c r="BO1119" s="279"/>
      <c r="BP1119" s="279"/>
      <c r="BQ1119" s="279"/>
      <c r="BR1119" s="279"/>
      <c r="BS1119" s="279"/>
      <c r="BT1119" s="279"/>
      <c r="BU1119" s="279"/>
      <c r="BV1119" s="279"/>
      <c r="BW1119" s="279"/>
      <c r="BX1119" s="279"/>
      <c r="BY1119" s="279"/>
      <c r="BZ1119" s="279"/>
      <c r="CA1119" s="279"/>
      <c r="CB1119" s="279"/>
      <c r="CC1119" s="279"/>
      <c r="CD1119" s="279"/>
      <c r="CE1119" s="279"/>
      <c r="CF1119" s="279"/>
      <c r="CG1119" s="279"/>
      <c r="CH1119" s="279"/>
      <c r="CI1119" s="279"/>
      <c r="CJ1119" s="279"/>
      <c r="CK1119" s="279"/>
      <c r="CL1119" s="279"/>
      <c r="CM1119" s="279"/>
      <c r="CN1119" s="279"/>
      <c r="CO1119" s="279"/>
      <c r="CP1119" s="279"/>
      <c r="CQ1119" s="279"/>
      <c r="CR1119" s="279"/>
      <c r="CS1119" s="279"/>
      <c r="CT1119" s="279"/>
      <c r="CU1119" s="279"/>
      <c r="CV1119" s="279"/>
      <c r="CW1119" s="279"/>
      <c r="CX1119" s="279"/>
      <c r="CY1119" s="279"/>
      <c r="CZ1119" s="279"/>
      <c r="DA1119" s="279"/>
      <c r="DB1119" s="279"/>
      <c r="DC1119" s="279"/>
      <c r="DD1119" s="279"/>
      <c r="DE1119" s="279"/>
      <c r="DF1119" s="279"/>
      <c r="DG1119" s="279"/>
      <c r="DH1119" s="279"/>
      <c r="DI1119" s="279"/>
      <c r="DJ1119" s="279"/>
      <c r="DK1119" s="279"/>
      <c r="DL1119" s="279"/>
      <c r="DM1119" s="279"/>
      <c r="DN1119" s="279"/>
      <c r="DO1119" s="279"/>
      <c r="DP1119" s="279"/>
      <c r="DQ1119" s="279"/>
      <c r="DR1119" s="279"/>
      <c r="DS1119" s="279"/>
      <c r="DT1119" s="279"/>
      <c r="DU1119" s="279"/>
    </row>
    <row r="1120" spans="40:125">
      <c r="AN1120" s="203" t="str">
        <f t="shared" si="52"/>
        <v>EMA--</v>
      </c>
      <c r="AO1120" s="279"/>
      <c r="AP1120" s="279"/>
      <c r="AQ1120" s="279"/>
      <c r="AR1120" s="279"/>
      <c r="AS1120" s="279"/>
      <c r="AT1120" s="279"/>
      <c r="AU1120" s="279"/>
      <c r="AV1120" s="279"/>
      <c r="AW1120" s="279"/>
      <c r="AX1120" s="279"/>
      <c r="AY1120" s="279"/>
      <c r="AZ1120" s="279"/>
      <c r="BA1120" s="279"/>
      <c r="BB1120" s="279"/>
      <c r="BC1120" s="279"/>
      <c r="BD1120" s="279"/>
      <c r="BE1120" s="279"/>
      <c r="BF1120" s="279"/>
      <c r="BG1120" s="279"/>
      <c r="BH1120" s="279"/>
      <c r="BI1120" s="279"/>
      <c r="BJ1120" s="279"/>
      <c r="BK1120" s="279"/>
      <c r="BL1120" s="279"/>
      <c r="BM1120" s="279"/>
      <c r="BN1120" s="279"/>
      <c r="BO1120" s="279"/>
      <c r="BP1120" s="279"/>
      <c r="BQ1120" s="279"/>
      <c r="BR1120" s="279"/>
      <c r="BS1120" s="279"/>
      <c r="BT1120" s="279"/>
      <c r="BU1120" s="279"/>
      <c r="BV1120" s="279"/>
      <c r="BW1120" s="279"/>
      <c r="BX1120" s="279"/>
      <c r="BY1120" s="279"/>
      <c r="BZ1120" s="279"/>
      <c r="CA1120" s="279"/>
      <c r="CB1120" s="279"/>
      <c r="CC1120" s="279"/>
      <c r="CD1120" s="279"/>
      <c r="CE1120" s="279"/>
      <c r="CF1120" s="279"/>
      <c r="CG1120" s="279"/>
      <c r="CH1120" s="279"/>
      <c r="CI1120" s="279"/>
      <c r="CJ1120" s="279"/>
      <c r="CK1120" s="279"/>
      <c r="CL1120" s="279"/>
      <c r="CM1120" s="279"/>
      <c r="CN1120" s="279"/>
      <c r="CO1120" s="279"/>
      <c r="CP1120" s="279"/>
      <c r="CQ1120" s="279"/>
      <c r="CR1120" s="279"/>
      <c r="CS1120" s="279"/>
      <c r="CT1120" s="279"/>
      <c r="CU1120" s="279"/>
      <c r="CV1120" s="279"/>
      <c r="CW1120" s="279"/>
      <c r="CX1120" s="279"/>
      <c r="CY1120" s="279"/>
      <c r="CZ1120" s="279"/>
      <c r="DA1120" s="279"/>
      <c r="DB1120" s="279"/>
      <c r="DC1120" s="279"/>
      <c r="DD1120" s="279"/>
      <c r="DE1120" s="279"/>
      <c r="DF1120" s="279"/>
      <c r="DG1120" s="279"/>
      <c r="DH1120" s="279"/>
      <c r="DI1120" s="279"/>
      <c r="DJ1120" s="279"/>
      <c r="DK1120" s="279"/>
      <c r="DL1120" s="279"/>
      <c r="DM1120" s="279"/>
      <c r="DN1120" s="279"/>
      <c r="DO1120" s="279"/>
      <c r="DP1120" s="279"/>
      <c r="DQ1120" s="279"/>
      <c r="DR1120" s="279"/>
      <c r="DS1120" s="279"/>
      <c r="DT1120" s="279"/>
      <c r="DU1120" s="279"/>
    </row>
    <row r="1121" spans="40:125">
      <c r="AN1121" s="203" t="str">
        <f t="shared" si="52"/>
        <v>EMA--</v>
      </c>
      <c r="AO1121" s="279"/>
      <c r="AP1121" s="279"/>
      <c r="AQ1121" s="279"/>
      <c r="AR1121" s="279"/>
      <c r="AS1121" s="279"/>
      <c r="AT1121" s="279"/>
      <c r="AU1121" s="279"/>
      <c r="AV1121" s="279"/>
      <c r="AW1121" s="279"/>
      <c r="AX1121" s="279"/>
      <c r="AY1121" s="279"/>
      <c r="AZ1121" s="279"/>
      <c r="BA1121" s="279"/>
      <c r="BB1121" s="279"/>
      <c r="BC1121" s="279"/>
      <c r="BD1121" s="279"/>
      <c r="BE1121" s="279"/>
      <c r="BF1121" s="279"/>
      <c r="BG1121" s="279"/>
      <c r="BH1121" s="279"/>
      <c r="BI1121" s="279"/>
      <c r="BJ1121" s="279"/>
      <c r="BK1121" s="279"/>
      <c r="BL1121" s="279"/>
      <c r="BM1121" s="279"/>
      <c r="BN1121" s="279"/>
      <c r="BO1121" s="279"/>
      <c r="BP1121" s="279"/>
      <c r="BQ1121" s="279"/>
      <c r="BR1121" s="279"/>
      <c r="BS1121" s="279"/>
      <c r="BT1121" s="279"/>
      <c r="BU1121" s="279"/>
      <c r="BV1121" s="279"/>
      <c r="BW1121" s="279"/>
      <c r="BX1121" s="279"/>
      <c r="BY1121" s="279"/>
      <c r="BZ1121" s="279"/>
      <c r="CA1121" s="279"/>
      <c r="CB1121" s="279"/>
      <c r="CC1121" s="279"/>
      <c r="CD1121" s="279"/>
      <c r="CE1121" s="279"/>
      <c r="CF1121" s="279"/>
      <c r="CG1121" s="279"/>
      <c r="CH1121" s="279"/>
      <c r="CI1121" s="279"/>
      <c r="CJ1121" s="279"/>
      <c r="CK1121" s="279"/>
      <c r="CL1121" s="279"/>
      <c r="CM1121" s="279"/>
      <c r="CN1121" s="279"/>
      <c r="CO1121" s="279"/>
      <c r="CP1121" s="279"/>
      <c r="CQ1121" s="279"/>
      <c r="CR1121" s="279"/>
      <c r="CS1121" s="279"/>
      <c r="CT1121" s="279"/>
      <c r="CU1121" s="279"/>
      <c r="CV1121" s="279"/>
      <c r="CW1121" s="279"/>
      <c r="CX1121" s="279"/>
      <c r="CY1121" s="279"/>
      <c r="CZ1121" s="279"/>
      <c r="DA1121" s="279"/>
      <c r="DB1121" s="279"/>
      <c r="DC1121" s="279"/>
      <c r="DD1121" s="279"/>
      <c r="DE1121" s="279"/>
      <c r="DF1121" s="279"/>
      <c r="DG1121" s="279"/>
      <c r="DH1121" s="279"/>
      <c r="DI1121" s="279"/>
      <c r="DJ1121" s="279"/>
      <c r="DK1121" s="279"/>
      <c r="DL1121" s="279"/>
      <c r="DM1121" s="279"/>
      <c r="DN1121" s="279"/>
      <c r="DO1121" s="279"/>
      <c r="DP1121" s="279"/>
      <c r="DQ1121" s="279"/>
      <c r="DR1121" s="279"/>
      <c r="DS1121" s="279"/>
      <c r="DT1121" s="279"/>
      <c r="DU1121" s="279"/>
    </row>
    <row r="1122" spans="40:125">
      <c r="AN1122" s="203" t="str">
        <f t="shared" si="52"/>
        <v>EMA--</v>
      </c>
      <c r="AO1122" s="279"/>
      <c r="AP1122" s="279"/>
      <c r="AQ1122" s="279"/>
      <c r="AR1122" s="279"/>
      <c r="AS1122" s="279"/>
      <c r="AT1122" s="279"/>
      <c r="AU1122" s="279"/>
      <c r="AV1122" s="279"/>
      <c r="AW1122" s="279"/>
      <c r="AX1122" s="279"/>
      <c r="AY1122" s="279"/>
      <c r="AZ1122" s="279"/>
      <c r="BA1122" s="279"/>
      <c r="BB1122" s="279"/>
      <c r="BC1122" s="279"/>
      <c r="BD1122" s="279"/>
      <c r="BE1122" s="279"/>
      <c r="BF1122" s="279"/>
      <c r="BG1122" s="279"/>
      <c r="BH1122" s="279"/>
      <c r="BI1122" s="279"/>
      <c r="BJ1122" s="279"/>
      <c r="BK1122" s="279"/>
      <c r="BL1122" s="279"/>
      <c r="BM1122" s="279"/>
      <c r="BN1122" s="279"/>
      <c r="BO1122" s="279"/>
      <c r="BP1122" s="279"/>
      <c r="BQ1122" s="279"/>
      <c r="BR1122" s="279"/>
      <c r="BS1122" s="279"/>
      <c r="BT1122" s="279"/>
      <c r="BU1122" s="279"/>
      <c r="BV1122" s="279"/>
      <c r="BW1122" s="279"/>
      <c r="BX1122" s="279"/>
      <c r="BY1122" s="279"/>
      <c r="BZ1122" s="279"/>
      <c r="CA1122" s="279"/>
      <c r="CB1122" s="279"/>
      <c r="CC1122" s="279"/>
      <c r="CD1122" s="279"/>
      <c r="CE1122" s="279"/>
      <c r="CF1122" s="279"/>
      <c r="CG1122" s="279"/>
      <c r="CH1122" s="279"/>
      <c r="CI1122" s="279"/>
      <c r="CJ1122" s="279"/>
      <c r="CK1122" s="279"/>
      <c r="CL1122" s="279"/>
      <c r="CM1122" s="279"/>
      <c r="CN1122" s="279"/>
      <c r="CO1122" s="279"/>
      <c r="CP1122" s="279"/>
      <c r="CQ1122" s="279"/>
      <c r="CR1122" s="279"/>
      <c r="CS1122" s="279"/>
      <c r="CT1122" s="279"/>
      <c r="CU1122" s="279"/>
      <c r="CV1122" s="279"/>
      <c r="CW1122" s="279"/>
      <c r="CX1122" s="279"/>
      <c r="CY1122" s="279"/>
      <c r="CZ1122" s="279"/>
      <c r="DA1122" s="279"/>
      <c r="DB1122" s="279"/>
      <c r="DC1122" s="279"/>
      <c r="DD1122" s="279"/>
      <c r="DE1122" s="279"/>
      <c r="DF1122" s="279"/>
      <c r="DG1122" s="279"/>
      <c r="DH1122" s="279"/>
      <c r="DI1122" s="279"/>
      <c r="DJ1122" s="279"/>
      <c r="DK1122" s="279"/>
      <c r="DL1122" s="279"/>
      <c r="DM1122" s="279"/>
      <c r="DN1122" s="279"/>
      <c r="DO1122" s="279"/>
      <c r="DP1122" s="279"/>
      <c r="DQ1122" s="279"/>
      <c r="DR1122" s="279"/>
      <c r="DS1122" s="279"/>
      <c r="DT1122" s="279"/>
      <c r="DU1122" s="279"/>
    </row>
    <row r="1123" spans="40:125">
      <c r="AN1123" s="203" t="str">
        <f t="shared" si="52"/>
        <v>EMA--</v>
      </c>
      <c r="AO1123" s="279"/>
      <c r="AP1123" s="279"/>
      <c r="AQ1123" s="279"/>
      <c r="AR1123" s="279"/>
      <c r="AS1123" s="279"/>
      <c r="AT1123" s="279"/>
      <c r="AU1123" s="279"/>
      <c r="AV1123" s="279"/>
      <c r="AW1123" s="279"/>
      <c r="AX1123" s="279"/>
      <c r="AY1123" s="279"/>
      <c r="AZ1123" s="279"/>
      <c r="BA1123" s="279"/>
      <c r="BB1123" s="279"/>
      <c r="BC1123" s="279"/>
      <c r="BD1123" s="279"/>
      <c r="BE1123" s="279"/>
      <c r="BF1123" s="279"/>
      <c r="BG1123" s="279"/>
      <c r="BH1123" s="279"/>
      <c r="BI1123" s="279"/>
      <c r="BJ1123" s="279"/>
      <c r="BK1123" s="279"/>
      <c r="BL1123" s="279"/>
      <c r="BM1123" s="279"/>
      <c r="BN1123" s="279"/>
      <c r="BO1123" s="279"/>
      <c r="BP1123" s="279"/>
      <c r="BQ1123" s="279"/>
      <c r="BR1123" s="279"/>
      <c r="BS1123" s="279"/>
      <c r="BT1123" s="279"/>
      <c r="BU1123" s="279"/>
      <c r="BV1123" s="279"/>
      <c r="BW1123" s="279"/>
      <c r="BX1123" s="279"/>
      <c r="BY1123" s="279"/>
      <c r="BZ1123" s="279"/>
      <c r="CA1123" s="279"/>
      <c r="CB1123" s="279"/>
      <c r="CC1123" s="279"/>
      <c r="CD1123" s="279"/>
      <c r="CE1123" s="279"/>
      <c r="CF1123" s="279"/>
      <c r="CG1123" s="279"/>
      <c r="CH1123" s="279"/>
      <c r="CI1123" s="279"/>
      <c r="CJ1123" s="279"/>
      <c r="CK1123" s="279"/>
      <c r="CL1123" s="279"/>
      <c r="CM1123" s="279"/>
      <c r="CN1123" s="279"/>
      <c r="CO1123" s="279"/>
      <c r="CP1123" s="279"/>
      <c r="CQ1123" s="279"/>
      <c r="CR1123" s="279"/>
      <c r="CS1123" s="279"/>
      <c r="CT1123" s="279"/>
      <c r="CU1123" s="279"/>
      <c r="CV1123" s="279"/>
      <c r="CW1123" s="279"/>
      <c r="CX1123" s="279"/>
      <c r="CY1123" s="279"/>
      <c r="CZ1123" s="279"/>
      <c r="DA1123" s="279"/>
      <c r="DB1123" s="279"/>
      <c r="DC1123" s="279"/>
      <c r="DD1123" s="279"/>
      <c r="DE1123" s="279"/>
      <c r="DF1123" s="279"/>
      <c r="DG1123" s="279"/>
      <c r="DH1123" s="279"/>
      <c r="DI1123" s="279"/>
      <c r="DJ1123" s="279"/>
      <c r="DK1123" s="279"/>
      <c r="DL1123" s="279"/>
      <c r="DM1123" s="279"/>
      <c r="DN1123" s="279"/>
      <c r="DO1123" s="279"/>
      <c r="DP1123" s="279"/>
      <c r="DQ1123" s="279"/>
      <c r="DR1123" s="279"/>
      <c r="DS1123" s="279"/>
      <c r="DT1123" s="279"/>
      <c r="DU1123" s="279"/>
    </row>
    <row r="1124" spans="40:125">
      <c r="AN1124" s="203" t="str">
        <f t="shared" si="52"/>
        <v>EMA--</v>
      </c>
      <c r="AO1124" s="279"/>
      <c r="AP1124" s="279"/>
      <c r="AQ1124" s="279"/>
      <c r="AR1124" s="279"/>
      <c r="AS1124" s="279"/>
      <c r="AT1124" s="279"/>
      <c r="AU1124" s="279"/>
      <c r="AV1124" s="279"/>
      <c r="AW1124" s="279"/>
      <c r="AX1124" s="279"/>
      <c r="AY1124" s="279"/>
      <c r="AZ1124" s="279"/>
      <c r="BA1124" s="279"/>
      <c r="BB1124" s="279"/>
      <c r="BC1124" s="279"/>
      <c r="BD1124" s="279"/>
      <c r="BE1124" s="279"/>
      <c r="BF1124" s="279"/>
      <c r="BG1124" s="279"/>
      <c r="BH1124" s="279"/>
      <c r="BI1124" s="279"/>
      <c r="BJ1124" s="279"/>
      <c r="BK1124" s="279"/>
      <c r="BL1124" s="279"/>
      <c r="BM1124" s="279"/>
      <c r="BN1124" s="279"/>
      <c r="BO1124" s="279"/>
      <c r="BP1124" s="279"/>
      <c r="BQ1124" s="279"/>
      <c r="BR1124" s="279"/>
      <c r="BS1124" s="279"/>
      <c r="BT1124" s="279"/>
      <c r="BU1124" s="279"/>
      <c r="BV1124" s="279"/>
      <c r="BW1124" s="279"/>
      <c r="BX1124" s="279"/>
      <c r="BY1124" s="279"/>
      <c r="BZ1124" s="279"/>
      <c r="CA1124" s="279"/>
      <c r="CB1124" s="279"/>
      <c r="CC1124" s="279"/>
      <c r="CD1124" s="279"/>
      <c r="CE1124" s="279"/>
      <c r="CF1124" s="279"/>
      <c r="CG1124" s="279"/>
      <c r="CH1124" s="279"/>
      <c r="CI1124" s="279"/>
      <c r="CJ1124" s="279"/>
      <c r="CK1124" s="279"/>
      <c r="CL1124" s="279"/>
      <c r="CM1124" s="279"/>
      <c r="CN1124" s="279"/>
      <c r="CO1124" s="279"/>
      <c r="CP1124" s="279"/>
      <c r="CQ1124" s="279"/>
      <c r="CR1124" s="279"/>
      <c r="CS1124" s="279"/>
      <c r="CT1124" s="279"/>
      <c r="CU1124" s="279"/>
      <c r="CV1124" s="279"/>
      <c r="CW1124" s="279"/>
      <c r="CX1124" s="279"/>
      <c r="CY1124" s="279"/>
      <c r="CZ1124" s="279"/>
      <c r="DA1124" s="279"/>
      <c r="DB1124" s="279"/>
      <c r="DC1124" s="279"/>
      <c r="DD1124" s="279"/>
      <c r="DE1124" s="279"/>
      <c r="DF1124" s="279"/>
      <c r="DG1124" s="279"/>
      <c r="DH1124" s="279"/>
      <c r="DI1124" s="279"/>
      <c r="DJ1124" s="279"/>
      <c r="DK1124" s="279"/>
      <c r="DL1124" s="279"/>
      <c r="DM1124" s="279"/>
      <c r="DN1124" s="279"/>
      <c r="DO1124" s="279"/>
      <c r="DP1124" s="279"/>
      <c r="DQ1124" s="279"/>
      <c r="DR1124" s="279"/>
      <c r="DS1124" s="279"/>
      <c r="DT1124" s="279"/>
      <c r="DU1124" s="279"/>
    </row>
    <row r="1125" spans="40:125">
      <c r="AN1125" s="203" t="str">
        <f t="shared" si="52"/>
        <v>EMA--</v>
      </c>
      <c r="AO1125" s="279"/>
      <c r="AP1125" s="279"/>
      <c r="AQ1125" s="279"/>
      <c r="AR1125" s="279"/>
      <c r="AS1125" s="279"/>
      <c r="AT1125" s="279"/>
      <c r="AU1125" s="279"/>
      <c r="AV1125" s="279"/>
      <c r="AW1125" s="279"/>
      <c r="AX1125" s="279"/>
      <c r="AY1125" s="279"/>
      <c r="AZ1125" s="279"/>
      <c r="BA1125" s="279"/>
      <c r="BB1125" s="279"/>
      <c r="BC1125" s="279"/>
      <c r="BD1125" s="279"/>
      <c r="BE1125" s="279"/>
      <c r="BF1125" s="279"/>
      <c r="BG1125" s="279"/>
      <c r="BH1125" s="279"/>
      <c r="BI1125" s="279"/>
      <c r="BJ1125" s="279"/>
      <c r="BK1125" s="279"/>
      <c r="BL1125" s="279"/>
      <c r="BM1125" s="279"/>
      <c r="BN1125" s="279"/>
      <c r="BO1125" s="279"/>
      <c r="BP1125" s="279"/>
      <c r="BQ1125" s="279"/>
      <c r="BR1125" s="279"/>
      <c r="BS1125" s="279"/>
      <c r="BT1125" s="279"/>
      <c r="BU1125" s="279"/>
      <c r="BV1125" s="279"/>
      <c r="BW1125" s="279"/>
      <c r="BX1125" s="279"/>
      <c r="BY1125" s="279"/>
      <c r="BZ1125" s="279"/>
      <c r="CA1125" s="279"/>
      <c r="CB1125" s="279"/>
      <c r="CC1125" s="279"/>
      <c r="CD1125" s="279"/>
      <c r="CE1125" s="279"/>
      <c r="CF1125" s="279"/>
      <c r="CG1125" s="279"/>
      <c r="CH1125" s="279"/>
      <c r="CI1125" s="279"/>
      <c r="CJ1125" s="279"/>
      <c r="CK1125" s="279"/>
      <c r="CL1125" s="279"/>
      <c r="CM1125" s="279"/>
      <c r="CN1125" s="279"/>
      <c r="CO1125" s="279"/>
      <c r="CP1125" s="279"/>
      <c r="CQ1125" s="279"/>
      <c r="CR1125" s="279"/>
      <c r="CS1125" s="279"/>
      <c r="CT1125" s="279"/>
      <c r="CU1125" s="279"/>
      <c r="CV1125" s="279"/>
      <c r="CW1125" s="279"/>
      <c r="CX1125" s="279"/>
      <c r="CY1125" s="279"/>
      <c r="CZ1125" s="279"/>
      <c r="DA1125" s="279"/>
      <c r="DB1125" s="279"/>
      <c r="DC1125" s="279"/>
      <c r="DD1125" s="279"/>
      <c r="DE1125" s="279"/>
      <c r="DF1125" s="279"/>
      <c r="DG1125" s="279"/>
      <c r="DH1125" s="279"/>
      <c r="DI1125" s="279"/>
      <c r="DJ1125" s="279"/>
      <c r="DK1125" s="279"/>
      <c r="DL1125" s="279"/>
      <c r="DM1125" s="279"/>
      <c r="DN1125" s="279"/>
      <c r="DO1125" s="279"/>
      <c r="DP1125" s="279"/>
      <c r="DQ1125" s="279"/>
      <c r="DR1125" s="279"/>
      <c r="DS1125" s="279"/>
      <c r="DT1125" s="279"/>
      <c r="DU1125" s="279"/>
    </row>
    <row r="1126" spans="40:125">
      <c r="AN1126" s="203" t="str">
        <f t="shared" si="52"/>
        <v>EMA--</v>
      </c>
      <c r="AO1126" s="279"/>
      <c r="AP1126" s="279"/>
      <c r="AQ1126" s="279"/>
      <c r="AR1126" s="279"/>
      <c r="AS1126" s="279"/>
      <c r="AT1126" s="279"/>
      <c r="AU1126" s="279"/>
      <c r="AV1126" s="279"/>
      <c r="AW1126" s="279"/>
      <c r="AX1126" s="279"/>
      <c r="AY1126" s="279"/>
      <c r="AZ1126" s="279"/>
      <c r="BA1126" s="279"/>
      <c r="BB1126" s="279"/>
      <c r="BC1126" s="279"/>
      <c r="BD1126" s="279"/>
      <c r="BE1126" s="279"/>
      <c r="BF1126" s="279"/>
      <c r="BG1126" s="279"/>
      <c r="BH1126" s="279"/>
      <c r="BI1126" s="279"/>
      <c r="BJ1126" s="279"/>
      <c r="BK1126" s="279"/>
      <c r="BL1126" s="279"/>
      <c r="BM1126" s="279"/>
      <c r="BN1126" s="279"/>
      <c r="BO1126" s="279"/>
      <c r="BP1126" s="279"/>
      <c r="BQ1126" s="279"/>
      <c r="BR1126" s="279"/>
      <c r="BS1126" s="279"/>
      <c r="BT1126" s="279"/>
      <c r="BU1126" s="279"/>
      <c r="BV1126" s="279"/>
      <c r="BW1126" s="279"/>
      <c r="BX1126" s="279"/>
      <c r="BY1126" s="279"/>
      <c r="BZ1126" s="279"/>
      <c r="CA1126" s="279"/>
      <c r="CB1126" s="279"/>
      <c r="CC1126" s="279"/>
      <c r="CD1126" s="279"/>
      <c r="CE1126" s="279"/>
      <c r="CF1126" s="279"/>
      <c r="CG1126" s="279"/>
      <c r="CH1126" s="279"/>
      <c r="CI1126" s="279"/>
      <c r="CJ1126" s="279"/>
      <c r="CK1126" s="279"/>
      <c r="CL1126" s="279"/>
      <c r="CM1126" s="279"/>
      <c r="CN1126" s="279"/>
      <c r="CO1126" s="279"/>
      <c r="CP1126" s="279"/>
      <c r="CQ1126" s="279"/>
      <c r="CR1126" s="279"/>
      <c r="CS1126" s="279"/>
      <c r="CT1126" s="279"/>
      <c r="CU1126" s="279"/>
      <c r="CV1126" s="279"/>
      <c r="CW1126" s="279"/>
      <c r="CX1126" s="279"/>
      <c r="CY1126" s="279"/>
      <c r="CZ1126" s="279"/>
      <c r="DA1126" s="279"/>
      <c r="DB1126" s="279"/>
      <c r="DC1126" s="279"/>
      <c r="DD1126" s="279"/>
      <c r="DE1126" s="279"/>
      <c r="DF1126" s="279"/>
      <c r="DG1126" s="279"/>
      <c r="DH1126" s="279"/>
      <c r="DI1126" s="279"/>
      <c r="DJ1126" s="279"/>
      <c r="DK1126" s="279"/>
      <c r="DL1126" s="279"/>
      <c r="DM1126" s="279"/>
      <c r="DN1126" s="279"/>
      <c r="DO1126" s="279"/>
      <c r="DP1126" s="279"/>
      <c r="DQ1126" s="279"/>
      <c r="DR1126" s="279"/>
      <c r="DS1126" s="279"/>
      <c r="DT1126" s="279"/>
      <c r="DU1126" s="279"/>
    </row>
    <row r="1127" spans="40:125">
      <c r="AN1127" s="203" t="str">
        <f t="shared" si="52"/>
        <v>EMA--</v>
      </c>
      <c r="AO1127" s="279"/>
      <c r="AP1127" s="279"/>
      <c r="AQ1127" s="279"/>
      <c r="AR1127" s="279"/>
      <c r="AS1127" s="279"/>
      <c r="AT1127" s="279"/>
      <c r="AU1127" s="279"/>
      <c r="AV1127" s="279"/>
      <c r="AW1127" s="279"/>
      <c r="AX1127" s="279"/>
      <c r="AY1127" s="279"/>
      <c r="AZ1127" s="279"/>
      <c r="BA1127" s="279"/>
      <c r="BB1127" s="279"/>
      <c r="BC1127" s="279"/>
      <c r="BD1127" s="279"/>
      <c r="BE1127" s="279"/>
      <c r="BF1127" s="279"/>
      <c r="BG1127" s="279"/>
      <c r="BH1127" s="279"/>
      <c r="BI1127" s="279"/>
      <c r="BJ1127" s="279"/>
      <c r="BK1127" s="279"/>
      <c r="BL1127" s="279"/>
      <c r="BM1127" s="279"/>
      <c r="BN1127" s="279"/>
      <c r="BO1127" s="279"/>
      <c r="BP1127" s="279"/>
      <c r="BQ1127" s="279"/>
      <c r="BR1127" s="279"/>
      <c r="BS1127" s="279"/>
      <c r="BT1127" s="279"/>
      <c r="BU1127" s="279"/>
      <c r="BV1127" s="279"/>
      <c r="BW1127" s="279"/>
      <c r="BX1127" s="279"/>
      <c r="BY1127" s="279"/>
      <c r="BZ1127" s="279"/>
      <c r="CA1127" s="279"/>
      <c r="CB1127" s="279"/>
      <c r="CC1127" s="279"/>
      <c r="CD1127" s="279"/>
      <c r="CE1127" s="279"/>
      <c r="CF1127" s="279"/>
      <c r="CG1127" s="279"/>
      <c r="CH1127" s="279"/>
      <c r="CI1127" s="279"/>
      <c r="CJ1127" s="279"/>
      <c r="CK1127" s="279"/>
      <c r="CL1127" s="279"/>
      <c r="CM1127" s="279"/>
      <c r="CN1127" s="279"/>
      <c r="CO1127" s="279"/>
      <c r="CP1127" s="279"/>
      <c r="CQ1127" s="279"/>
      <c r="CR1127" s="279"/>
      <c r="CS1127" s="279"/>
      <c r="CT1127" s="279"/>
      <c r="CU1127" s="279"/>
      <c r="CV1127" s="279"/>
      <c r="CW1127" s="279"/>
      <c r="CX1127" s="279"/>
      <c r="CY1127" s="279"/>
      <c r="CZ1127" s="279"/>
      <c r="DA1127" s="279"/>
      <c r="DB1127" s="279"/>
      <c r="DC1127" s="279"/>
      <c r="DD1127" s="279"/>
      <c r="DE1127" s="279"/>
      <c r="DF1127" s="279"/>
      <c r="DG1127" s="279"/>
      <c r="DH1127" s="279"/>
      <c r="DI1127" s="279"/>
      <c r="DJ1127" s="279"/>
      <c r="DK1127" s="279"/>
      <c r="DL1127" s="279"/>
      <c r="DM1127" s="279"/>
      <c r="DN1127" s="279"/>
      <c r="DO1127" s="279"/>
      <c r="DP1127" s="279"/>
      <c r="DQ1127" s="279"/>
      <c r="DR1127" s="279"/>
      <c r="DS1127" s="279"/>
      <c r="DT1127" s="279"/>
      <c r="DU1127" s="279"/>
    </row>
    <row r="1128" spans="40:125">
      <c r="AN1128" s="203" t="str">
        <f t="shared" si="52"/>
        <v>EMA--</v>
      </c>
      <c r="AO1128" s="279"/>
      <c r="AP1128" s="279"/>
      <c r="AQ1128" s="279"/>
      <c r="AR1128" s="279"/>
      <c r="AS1128" s="279"/>
      <c r="AT1128" s="279"/>
      <c r="AU1128" s="279"/>
      <c r="AV1128" s="279"/>
      <c r="AW1128" s="279"/>
      <c r="AX1128" s="279"/>
      <c r="AY1128" s="279"/>
      <c r="AZ1128" s="279"/>
      <c r="BA1128" s="279"/>
      <c r="BB1128" s="279"/>
      <c r="BC1128" s="279"/>
      <c r="BD1128" s="279"/>
      <c r="BE1128" s="279"/>
      <c r="BF1128" s="279"/>
      <c r="BG1128" s="279"/>
      <c r="BH1128" s="279"/>
      <c r="BI1128" s="279"/>
      <c r="BJ1128" s="279"/>
      <c r="BK1128" s="279"/>
      <c r="BL1128" s="279"/>
      <c r="BM1128" s="279"/>
      <c r="BN1128" s="279"/>
      <c r="BO1128" s="279"/>
      <c r="BP1128" s="279"/>
      <c r="BQ1128" s="279"/>
      <c r="BR1128" s="279"/>
      <c r="BS1128" s="279"/>
      <c r="BT1128" s="279"/>
      <c r="BU1128" s="279"/>
      <c r="BV1128" s="279"/>
      <c r="BW1128" s="279"/>
      <c r="BX1128" s="279"/>
      <c r="BY1128" s="279"/>
      <c r="BZ1128" s="279"/>
      <c r="CA1128" s="279"/>
      <c r="CB1128" s="279"/>
      <c r="CC1128" s="279"/>
      <c r="CD1128" s="279"/>
      <c r="CE1128" s="279"/>
      <c r="CF1128" s="279"/>
      <c r="CG1128" s="279"/>
      <c r="CH1128" s="279"/>
      <c r="CI1128" s="279"/>
      <c r="CJ1128" s="279"/>
      <c r="CK1128" s="279"/>
      <c r="CL1128" s="279"/>
      <c r="CM1128" s="279"/>
      <c r="CN1128" s="279"/>
      <c r="CO1128" s="279"/>
      <c r="CP1128" s="279"/>
      <c r="CQ1128" s="279"/>
      <c r="CR1128" s="279"/>
      <c r="CS1128" s="279"/>
      <c r="CT1128" s="279"/>
      <c r="CU1128" s="279"/>
      <c r="CV1128" s="279"/>
      <c r="CW1128" s="279"/>
      <c r="CX1128" s="279"/>
      <c r="CY1128" s="279"/>
      <c r="CZ1128" s="279"/>
      <c r="DA1128" s="279"/>
      <c r="DB1128" s="279"/>
      <c r="DC1128" s="279"/>
      <c r="DD1128" s="279"/>
      <c r="DE1128" s="279"/>
      <c r="DF1128" s="279"/>
      <c r="DG1128" s="279"/>
      <c r="DH1128" s="279"/>
      <c r="DI1128" s="279"/>
      <c r="DJ1128" s="279"/>
      <c r="DK1128" s="279"/>
      <c r="DL1128" s="279"/>
      <c r="DM1128" s="279"/>
      <c r="DN1128" s="279"/>
      <c r="DO1128" s="279"/>
      <c r="DP1128" s="279"/>
      <c r="DQ1128" s="279"/>
      <c r="DR1128" s="279"/>
      <c r="DS1128" s="279"/>
      <c r="DT1128" s="279"/>
      <c r="DU1128" s="279"/>
    </row>
    <row r="1129" spans="40:125">
      <c r="AN1129" s="203" t="str">
        <f t="shared" si="52"/>
        <v>EMA--</v>
      </c>
      <c r="AO1129" s="279"/>
      <c r="AP1129" s="279"/>
      <c r="AQ1129" s="279"/>
      <c r="AR1129" s="279"/>
      <c r="AS1129" s="279"/>
      <c r="AT1129" s="279"/>
      <c r="AU1129" s="279"/>
      <c r="AV1129" s="279"/>
      <c r="AW1129" s="279"/>
      <c r="AX1129" s="279"/>
      <c r="AY1129" s="279"/>
      <c r="AZ1129" s="279"/>
      <c r="BA1129" s="279"/>
      <c r="BB1129" s="279"/>
      <c r="BC1129" s="279"/>
      <c r="BD1129" s="279"/>
      <c r="BE1129" s="279"/>
      <c r="BF1129" s="279"/>
      <c r="BG1129" s="279"/>
      <c r="BH1129" s="279"/>
      <c r="BI1129" s="279"/>
      <c r="BJ1129" s="279"/>
      <c r="BK1129" s="279"/>
      <c r="BL1129" s="279"/>
      <c r="BM1129" s="279"/>
      <c r="BN1129" s="279"/>
      <c r="BO1129" s="279"/>
      <c r="BP1129" s="279"/>
      <c r="BQ1129" s="279"/>
      <c r="BR1129" s="279"/>
      <c r="BS1129" s="279"/>
      <c r="BT1129" s="279"/>
      <c r="BU1129" s="279"/>
      <c r="BV1129" s="279"/>
      <c r="BW1129" s="279"/>
      <c r="BX1129" s="279"/>
      <c r="BY1129" s="279"/>
      <c r="BZ1129" s="279"/>
      <c r="CA1129" s="279"/>
      <c r="CB1129" s="279"/>
      <c r="CC1129" s="279"/>
      <c r="CD1129" s="279"/>
      <c r="CE1129" s="279"/>
      <c r="CF1129" s="279"/>
      <c r="CG1129" s="279"/>
      <c r="CH1129" s="279"/>
      <c r="CI1129" s="279"/>
      <c r="CJ1129" s="279"/>
      <c r="CK1129" s="279"/>
      <c r="CL1129" s="279"/>
      <c r="CM1129" s="279"/>
      <c r="CN1129" s="279"/>
      <c r="CO1129" s="279"/>
      <c r="CP1129" s="279"/>
      <c r="CQ1129" s="279"/>
      <c r="CR1129" s="279"/>
      <c r="CS1129" s="279"/>
      <c r="CT1129" s="279"/>
      <c r="CU1129" s="279"/>
      <c r="CV1129" s="279"/>
      <c r="CW1129" s="279"/>
      <c r="CX1129" s="279"/>
      <c r="CY1129" s="279"/>
      <c r="CZ1129" s="279"/>
      <c r="DA1129" s="279"/>
      <c r="DB1129" s="279"/>
      <c r="DC1129" s="279"/>
      <c r="DD1129" s="279"/>
      <c r="DE1129" s="279"/>
      <c r="DF1129" s="279"/>
      <c r="DG1129" s="279"/>
      <c r="DH1129" s="279"/>
      <c r="DI1129" s="279"/>
      <c r="DJ1129" s="279"/>
      <c r="DK1129" s="279"/>
      <c r="DL1129" s="279"/>
      <c r="DM1129" s="279"/>
      <c r="DN1129" s="279"/>
      <c r="DO1129" s="279"/>
      <c r="DP1129" s="279"/>
      <c r="DQ1129" s="279"/>
      <c r="DR1129" s="279"/>
      <c r="DS1129" s="279"/>
      <c r="DT1129" s="279"/>
      <c r="DU1129" s="279"/>
    </row>
    <row r="1130" spans="40:125">
      <c r="AN1130" s="203" t="str">
        <f t="shared" si="52"/>
        <v>EMA--</v>
      </c>
      <c r="AO1130" s="279"/>
      <c r="AP1130" s="279"/>
      <c r="AQ1130" s="279"/>
      <c r="AR1130" s="279"/>
      <c r="AS1130" s="279"/>
      <c r="AT1130" s="279"/>
      <c r="AU1130" s="279"/>
      <c r="AV1130" s="279"/>
      <c r="AW1130" s="279"/>
      <c r="AX1130" s="279"/>
      <c r="AY1130" s="279"/>
      <c r="AZ1130" s="279"/>
      <c r="BA1130" s="279"/>
      <c r="BB1130" s="279"/>
      <c r="BC1130" s="279"/>
      <c r="BD1130" s="279"/>
      <c r="BE1130" s="279"/>
      <c r="BF1130" s="279"/>
      <c r="BG1130" s="279"/>
      <c r="BH1130" s="279"/>
      <c r="BI1130" s="279"/>
      <c r="BJ1130" s="279"/>
      <c r="BK1130" s="279"/>
      <c r="BL1130" s="279"/>
      <c r="BM1130" s="279"/>
      <c r="BN1130" s="279"/>
      <c r="BO1130" s="279"/>
      <c r="BP1130" s="279"/>
      <c r="BQ1130" s="279"/>
      <c r="BR1130" s="279"/>
      <c r="BS1130" s="279"/>
      <c r="BT1130" s="279"/>
      <c r="BU1130" s="279"/>
      <c r="BV1130" s="279"/>
      <c r="BW1130" s="279"/>
      <c r="BX1130" s="279"/>
      <c r="BY1130" s="279"/>
      <c r="BZ1130" s="279"/>
      <c r="CA1130" s="279"/>
      <c r="CB1130" s="279"/>
      <c r="CC1130" s="279"/>
      <c r="CD1130" s="279"/>
      <c r="CE1130" s="279"/>
      <c r="CF1130" s="279"/>
      <c r="CG1130" s="279"/>
      <c r="CH1130" s="279"/>
      <c r="CI1130" s="279"/>
      <c r="CJ1130" s="279"/>
      <c r="CK1130" s="279"/>
      <c r="CL1130" s="279"/>
      <c r="CM1130" s="279"/>
      <c r="CN1130" s="279"/>
      <c r="CO1130" s="279"/>
      <c r="CP1130" s="279"/>
      <c r="CQ1130" s="279"/>
      <c r="CR1130" s="279"/>
      <c r="CS1130" s="279"/>
      <c r="CT1130" s="279"/>
      <c r="CU1130" s="279"/>
      <c r="CV1130" s="279"/>
      <c r="CW1130" s="279"/>
      <c r="CX1130" s="279"/>
      <c r="CY1130" s="279"/>
      <c r="CZ1130" s="279"/>
      <c r="DA1130" s="279"/>
      <c r="DB1130" s="279"/>
      <c r="DC1130" s="279"/>
      <c r="DD1130" s="279"/>
      <c r="DE1130" s="279"/>
      <c r="DF1130" s="279"/>
      <c r="DG1130" s="279"/>
      <c r="DH1130" s="279"/>
      <c r="DI1130" s="279"/>
      <c r="DJ1130" s="279"/>
      <c r="DK1130" s="279"/>
      <c r="DL1130" s="279"/>
      <c r="DM1130" s="279"/>
      <c r="DN1130" s="279"/>
      <c r="DO1130" s="279"/>
      <c r="DP1130" s="279"/>
      <c r="DQ1130" s="279"/>
      <c r="DR1130" s="279"/>
      <c r="DS1130" s="279"/>
      <c r="DT1130" s="279"/>
      <c r="DU1130" s="279"/>
    </row>
    <row r="1131" spans="40:125">
      <c r="AN1131" s="203" t="str">
        <f t="shared" si="52"/>
        <v>EMA--</v>
      </c>
      <c r="AO1131" s="279"/>
      <c r="AP1131" s="279"/>
      <c r="AQ1131" s="279"/>
      <c r="AR1131" s="279"/>
      <c r="AS1131" s="279"/>
      <c r="AT1131" s="279"/>
      <c r="AU1131" s="279"/>
      <c r="AV1131" s="279"/>
      <c r="AW1131" s="279"/>
      <c r="AX1131" s="279"/>
      <c r="AY1131" s="279"/>
      <c r="AZ1131" s="279"/>
      <c r="BA1131" s="279"/>
      <c r="BB1131" s="279"/>
      <c r="BC1131" s="279"/>
      <c r="BD1131" s="279"/>
      <c r="BE1131" s="279"/>
      <c r="BF1131" s="279"/>
      <c r="BG1131" s="279"/>
      <c r="BH1131" s="279"/>
      <c r="BI1131" s="279"/>
      <c r="BJ1131" s="279"/>
      <c r="BK1131" s="279"/>
      <c r="BL1131" s="279"/>
      <c r="BM1131" s="279"/>
      <c r="BN1131" s="279"/>
      <c r="BO1131" s="279"/>
      <c r="BP1131" s="279"/>
      <c r="BQ1131" s="279"/>
      <c r="BR1131" s="279"/>
      <c r="BS1131" s="279"/>
      <c r="BT1131" s="279"/>
      <c r="BU1131" s="279"/>
      <c r="BV1131" s="279"/>
      <c r="BW1131" s="279"/>
      <c r="BX1131" s="279"/>
      <c r="BY1131" s="279"/>
      <c r="BZ1131" s="279"/>
      <c r="CA1131" s="279"/>
      <c r="CB1131" s="279"/>
      <c r="CC1131" s="279"/>
      <c r="CD1131" s="279"/>
      <c r="CE1131" s="279"/>
      <c r="CF1131" s="279"/>
      <c r="CG1131" s="279"/>
      <c r="CH1131" s="279"/>
      <c r="CI1131" s="279"/>
      <c r="CJ1131" s="279"/>
      <c r="CK1131" s="279"/>
      <c r="CL1131" s="279"/>
      <c r="CM1131" s="279"/>
      <c r="CN1131" s="279"/>
      <c r="CO1131" s="279"/>
      <c r="CP1131" s="279"/>
      <c r="CQ1131" s="279"/>
      <c r="CR1131" s="279"/>
      <c r="CS1131" s="279"/>
      <c r="CT1131" s="279"/>
      <c r="CU1131" s="279"/>
      <c r="CV1131" s="279"/>
      <c r="CW1131" s="279"/>
      <c r="CX1131" s="279"/>
      <c r="CY1131" s="279"/>
      <c r="CZ1131" s="279"/>
      <c r="DA1131" s="279"/>
      <c r="DB1131" s="279"/>
      <c r="DC1131" s="279"/>
      <c r="DD1131" s="279"/>
      <c r="DE1131" s="279"/>
      <c r="DF1131" s="279"/>
      <c r="DG1131" s="279"/>
      <c r="DH1131" s="279"/>
      <c r="DI1131" s="279"/>
      <c r="DJ1131" s="279"/>
      <c r="DK1131" s="279"/>
      <c r="DL1131" s="279"/>
      <c r="DM1131" s="279"/>
      <c r="DN1131" s="279"/>
      <c r="DO1131" s="279"/>
      <c r="DP1131" s="279"/>
      <c r="DQ1131" s="279"/>
      <c r="DR1131" s="279"/>
      <c r="DS1131" s="279"/>
      <c r="DT1131" s="279"/>
      <c r="DU1131" s="279"/>
    </row>
    <row r="1132" spans="40:125">
      <c r="AN1132" s="203" t="str">
        <f t="shared" si="52"/>
        <v>EMA--</v>
      </c>
      <c r="AO1132" s="279"/>
      <c r="AP1132" s="279"/>
      <c r="AQ1132" s="279"/>
      <c r="AR1132" s="279"/>
      <c r="AS1132" s="279"/>
      <c r="AT1132" s="279"/>
      <c r="AU1132" s="279"/>
      <c r="AV1132" s="279"/>
      <c r="AW1132" s="279"/>
      <c r="AX1132" s="279"/>
      <c r="AY1132" s="279"/>
      <c r="AZ1132" s="279"/>
      <c r="BA1132" s="279"/>
      <c r="BB1132" s="279"/>
      <c r="BC1132" s="279"/>
      <c r="BD1132" s="279"/>
      <c r="BE1132" s="279"/>
      <c r="BF1132" s="279"/>
      <c r="BG1132" s="279"/>
      <c r="BH1132" s="279"/>
      <c r="BI1132" s="279"/>
      <c r="BJ1132" s="279"/>
      <c r="BK1132" s="279"/>
      <c r="BL1132" s="279"/>
      <c r="BM1132" s="279"/>
      <c r="BN1132" s="279"/>
      <c r="BO1132" s="279"/>
      <c r="BP1132" s="279"/>
      <c r="BQ1132" s="279"/>
      <c r="BR1132" s="279"/>
      <c r="BS1132" s="279"/>
      <c r="BT1132" s="279"/>
      <c r="BU1132" s="279"/>
      <c r="BV1132" s="279"/>
      <c r="BW1132" s="279"/>
      <c r="BX1132" s="279"/>
      <c r="BY1132" s="279"/>
      <c r="BZ1132" s="279"/>
      <c r="CA1132" s="279"/>
      <c r="CB1132" s="279"/>
      <c r="CC1132" s="279"/>
      <c r="CD1132" s="279"/>
      <c r="CE1132" s="279"/>
      <c r="CF1132" s="279"/>
      <c r="CG1132" s="279"/>
      <c r="CH1132" s="279"/>
      <c r="CI1132" s="279"/>
      <c r="CJ1132" s="279"/>
      <c r="CK1132" s="279"/>
      <c r="CL1132" s="279"/>
      <c r="CM1132" s="279"/>
      <c r="CN1132" s="279"/>
      <c r="CO1132" s="279"/>
      <c r="CP1132" s="279"/>
      <c r="CQ1132" s="279"/>
      <c r="CR1132" s="279"/>
      <c r="CS1132" s="279"/>
      <c r="CT1132" s="279"/>
      <c r="CU1132" s="279"/>
      <c r="CV1132" s="279"/>
      <c r="CW1132" s="279"/>
      <c r="CX1132" s="279"/>
      <c r="CY1132" s="279"/>
      <c r="CZ1132" s="279"/>
      <c r="DA1132" s="279"/>
      <c r="DB1132" s="279"/>
      <c r="DC1132" s="279"/>
      <c r="DD1132" s="279"/>
      <c r="DE1132" s="279"/>
      <c r="DF1132" s="279"/>
      <c r="DG1132" s="279"/>
      <c r="DH1132" s="279"/>
      <c r="DI1132" s="279"/>
      <c r="DJ1132" s="279"/>
      <c r="DK1132" s="279"/>
      <c r="DL1132" s="279"/>
      <c r="DM1132" s="279"/>
      <c r="DN1132" s="279"/>
      <c r="DO1132" s="279"/>
      <c r="DP1132" s="279"/>
      <c r="DQ1132" s="279"/>
      <c r="DR1132" s="279"/>
      <c r="DS1132" s="279"/>
      <c r="DT1132" s="279"/>
      <c r="DU1132" s="279"/>
    </row>
    <row r="1133" spans="40:125">
      <c r="AN1133" s="203" t="str">
        <f t="shared" si="52"/>
        <v>EMA--</v>
      </c>
      <c r="AO1133" s="279"/>
      <c r="AP1133" s="279"/>
      <c r="AQ1133" s="279"/>
      <c r="AR1133" s="279"/>
      <c r="AS1133" s="279"/>
      <c r="AT1133" s="279"/>
      <c r="AU1133" s="279"/>
      <c r="AV1133" s="279"/>
      <c r="AW1133" s="279"/>
      <c r="AX1133" s="279"/>
      <c r="AY1133" s="279"/>
      <c r="AZ1133" s="279"/>
      <c r="BA1133" s="279"/>
      <c r="BB1133" s="279"/>
      <c r="BC1133" s="279"/>
      <c r="BD1133" s="279"/>
      <c r="BE1133" s="279"/>
      <c r="BF1133" s="279"/>
      <c r="BG1133" s="279"/>
      <c r="BH1133" s="279"/>
      <c r="BI1133" s="279"/>
      <c r="BJ1133" s="279"/>
      <c r="BK1133" s="279"/>
      <c r="BL1133" s="279"/>
      <c r="BM1133" s="279"/>
      <c r="BN1133" s="279"/>
      <c r="BO1133" s="279"/>
      <c r="BP1133" s="279"/>
      <c r="BQ1133" s="279"/>
      <c r="BR1133" s="279"/>
      <c r="BS1133" s="279"/>
      <c r="BT1133" s="279"/>
      <c r="BU1133" s="279"/>
      <c r="BV1133" s="279"/>
      <c r="BW1133" s="279"/>
      <c r="BX1133" s="279"/>
      <c r="BY1133" s="279"/>
      <c r="BZ1133" s="279"/>
      <c r="CA1133" s="279"/>
      <c r="CB1133" s="279"/>
      <c r="CC1133" s="279"/>
      <c r="CD1133" s="279"/>
      <c r="CE1133" s="279"/>
      <c r="CF1133" s="279"/>
      <c r="CG1133" s="279"/>
      <c r="CH1133" s="279"/>
      <c r="CI1133" s="279"/>
      <c r="CJ1133" s="279"/>
      <c r="CK1133" s="279"/>
      <c r="CL1133" s="279"/>
      <c r="CM1133" s="279"/>
      <c r="CN1133" s="279"/>
      <c r="CO1133" s="279"/>
      <c r="CP1133" s="279"/>
      <c r="CQ1133" s="279"/>
      <c r="CR1133" s="279"/>
      <c r="CS1133" s="279"/>
      <c r="CT1133" s="279"/>
      <c r="CU1133" s="279"/>
      <c r="CV1133" s="279"/>
      <c r="CW1133" s="279"/>
      <c r="CX1133" s="279"/>
      <c r="CY1133" s="279"/>
      <c r="CZ1133" s="279"/>
      <c r="DA1133" s="279"/>
      <c r="DB1133" s="279"/>
      <c r="DC1133" s="279"/>
      <c r="DD1133" s="279"/>
      <c r="DE1133" s="279"/>
      <c r="DF1133" s="279"/>
      <c r="DG1133" s="279"/>
      <c r="DH1133" s="279"/>
      <c r="DI1133" s="279"/>
      <c r="DJ1133" s="279"/>
      <c r="DK1133" s="279"/>
      <c r="DL1133" s="279"/>
      <c r="DM1133" s="279"/>
      <c r="DN1133" s="279"/>
      <c r="DO1133" s="279"/>
      <c r="DP1133" s="279"/>
      <c r="DQ1133" s="279"/>
      <c r="DR1133" s="279"/>
      <c r="DS1133" s="279"/>
      <c r="DT1133" s="279"/>
      <c r="DU1133" s="279"/>
    </row>
    <row r="1134" spans="40:125">
      <c r="AN1134" s="203" t="str">
        <f t="shared" si="52"/>
        <v>EMA--</v>
      </c>
      <c r="AO1134" s="279"/>
      <c r="AP1134" s="279"/>
      <c r="AQ1134" s="279"/>
      <c r="AR1134" s="279"/>
      <c r="AS1134" s="279"/>
      <c r="AT1134" s="279"/>
      <c r="AU1134" s="279"/>
      <c r="AV1134" s="279"/>
      <c r="AW1134" s="279"/>
      <c r="AX1134" s="279"/>
      <c r="AY1134" s="279"/>
      <c r="AZ1134" s="279"/>
      <c r="BA1134" s="279"/>
      <c r="BB1134" s="279"/>
      <c r="BC1134" s="279"/>
      <c r="BD1134" s="279"/>
      <c r="BE1134" s="279"/>
      <c r="BF1134" s="279"/>
      <c r="BG1134" s="279"/>
      <c r="BH1134" s="279"/>
      <c r="BI1134" s="279"/>
      <c r="BJ1134" s="279"/>
      <c r="BK1134" s="279"/>
      <c r="BL1134" s="279"/>
      <c r="BM1134" s="279"/>
      <c r="BN1134" s="279"/>
      <c r="BO1134" s="279"/>
      <c r="BP1134" s="279"/>
      <c r="BQ1134" s="279"/>
      <c r="BR1134" s="279"/>
      <c r="BS1134" s="279"/>
      <c r="BT1134" s="279"/>
      <c r="BU1134" s="279"/>
      <c r="BV1134" s="279"/>
      <c r="BW1134" s="279"/>
      <c r="BX1134" s="279"/>
      <c r="BY1134" s="279"/>
      <c r="BZ1134" s="279"/>
      <c r="CA1134" s="279"/>
      <c r="CB1134" s="279"/>
      <c r="CC1134" s="279"/>
      <c r="CD1134" s="279"/>
      <c r="CE1134" s="279"/>
      <c r="CF1134" s="279"/>
      <c r="CG1134" s="279"/>
      <c r="CH1134" s="279"/>
      <c r="CI1134" s="279"/>
      <c r="CJ1134" s="279"/>
      <c r="CK1134" s="279"/>
      <c r="CL1134" s="279"/>
      <c r="CM1134" s="279"/>
      <c r="CN1134" s="279"/>
      <c r="CO1134" s="279"/>
      <c r="CP1134" s="279"/>
      <c r="CQ1134" s="279"/>
      <c r="CR1134" s="279"/>
      <c r="CS1134" s="279"/>
      <c r="CT1134" s="279"/>
      <c r="CU1134" s="279"/>
      <c r="CV1134" s="279"/>
      <c r="CW1134" s="279"/>
      <c r="CX1134" s="279"/>
      <c r="CY1134" s="279"/>
      <c r="CZ1134" s="279"/>
      <c r="DA1134" s="279"/>
      <c r="DB1134" s="279"/>
      <c r="DC1134" s="279"/>
      <c r="DD1134" s="279"/>
      <c r="DE1134" s="279"/>
      <c r="DF1134" s="279"/>
      <c r="DG1134" s="279"/>
      <c r="DH1134" s="279"/>
      <c r="DI1134" s="279"/>
      <c r="DJ1134" s="279"/>
      <c r="DK1134" s="279"/>
      <c r="DL1134" s="279"/>
      <c r="DM1134" s="279"/>
      <c r="DN1134" s="279"/>
      <c r="DO1134" s="279"/>
      <c r="DP1134" s="279"/>
      <c r="DQ1134" s="279"/>
      <c r="DR1134" s="279"/>
      <c r="DS1134" s="279"/>
      <c r="DT1134" s="279"/>
      <c r="DU1134" s="279"/>
    </row>
    <row r="1135" spans="40:125">
      <c r="AN1135" s="203" t="str">
        <f t="shared" si="52"/>
        <v>EMA--</v>
      </c>
      <c r="AO1135" s="279"/>
      <c r="AP1135" s="279"/>
      <c r="AQ1135" s="279"/>
      <c r="AR1135" s="279"/>
      <c r="AS1135" s="279"/>
      <c r="AT1135" s="279"/>
      <c r="AU1135" s="279"/>
      <c r="AV1135" s="279"/>
      <c r="AW1135" s="279"/>
      <c r="AX1135" s="279"/>
      <c r="AY1135" s="279"/>
      <c r="AZ1135" s="279"/>
      <c r="BA1135" s="279"/>
      <c r="BB1135" s="279"/>
      <c r="BC1135" s="279"/>
      <c r="BD1135" s="279"/>
      <c r="BE1135" s="279"/>
      <c r="BF1135" s="279"/>
      <c r="BG1135" s="279"/>
      <c r="BH1135" s="279"/>
      <c r="BI1135" s="279"/>
      <c r="BJ1135" s="279"/>
      <c r="BK1135" s="279"/>
      <c r="BL1135" s="279"/>
      <c r="BM1135" s="279"/>
      <c r="BN1135" s="279"/>
      <c r="BO1135" s="279"/>
      <c r="BP1135" s="279"/>
      <c r="BQ1135" s="279"/>
      <c r="BR1135" s="279"/>
      <c r="BS1135" s="279"/>
      <c r="BT1135" s="279"/>
      <c r="BU1135" s="279"/>
      <c r="BV1135" s="279"/>
      <c r="BW1135" s="279"/>
      <c r="BX1135" s="279"/>
      <c r="BY1135" s="279"/>
      <c r="BZ1135" s="279"/>
      <c r="CA1135" s="279"/>
      <c r="CB1135" s="279"/>
      <c r="CC1135" s="279"/>
      <c r="CD1135" s="279"/>
      <c r="CE1135" s="279"/>
      <c r="CF1135" s="279"/>
      <c r="CG1135" s="279"/>
      <c r="CH1135" s="279"/>
      <c r="CI1135" s="279"/>
      <c r="CJ1135" s="279"/>
      <c r="CK1135" s="279"/>
      <c r="CL1135" s="279"/>
      <c r="CM1135" s="279"/>
      <c r="CN1135" s="279"/>
      <c r="CO1135" s="279"/>
      <c r="CP1135" s="279"/>
      <c r="CQ1135" s="279"/>
      <c r="CR1135" s="279"/>
      <c r="CS1135" s="279"/>
      <c r="CT1135" s="279"/>
      <c r="CU1135" s="279"/>
      <c r="CV1135" s="279"/>
      <c r="CW1135" s="279"/>
      <c r="CX1135" s="279"/>
      <c r="CY1135" s="279"/>
      <c r="CZ1135" s="279"/>
      <c r="DA1135" s="279"/>
      <c r="DB1135" s="279"/>
      <c r="DC1135" s="279"/>
      <c r="DD1135" s="279"/>
      <c r="DE1135" s="279"/>
      <c r="DF1135" s="279"/>
      <c r="DG1135" s="279"/>
      <c r="DH1135" s="279"/>
      <c r="DI1135" s="279"/>
      <c r="DJ1135" s="279"/>
      <c r="DK1135" s="279"/>
      <c r="DL1135" s="279"/>
      <c r="DM1135" s="279"/>
      <c r="DN1135" s="279"/>
      <c r="DO1135" s="279"/>
      <c r="DP1135" s="279"/>
      <c r="DQ1135" s="279"/>
      <c r="DR1135" s="279"/>
      <c r="DS1135" s="279"/>
      <c r="DT1135" s="279"/>
      <c r="DU1135" s="279"/>
    </row>
    <row r="1136" spans="40:125">
      <c r="AN1136" s="203" t="str">
        <f t="shared" si="52"/>
        <v>EMA--</v>
      </c>
      <c r="AO1136" s="279"/>
      <c r="AP1136" s="279"/>
      <c r="AQ1136" s="279"/>
      <c r="AR1136" s="279"/>
      <c r="AS1136" s="279"/>
      <c r="AT1136" s="279"/>
      <c r="AU1136" s="279"/>
      <c r="AV1136" s="279"/>
      <c r="AW1136" s="279"/>
      <c r="AX1136" s="279"/>
      <c r="AY1136" s="279"/>
      <c r="AZ1136" s="279"/>
      <c r="BA1136" s="279"/>
      <c r="BB1136" s="279"/>
      <c r="BC1136" s="279"/>
      <c r="BD1136" s="279"/>
      <c r="BE1136" s="279"/>
      <c r="BF1136" s="279"/>
      <c r="BG1136" s="279"/>
      <c r="BH1136" s="279"/>
      <c r="BI1136" s="279"/>
      <c r="BJ1136" s="279"/>
      <c r="BK1136" s="279"/>
      <c r="BL1136" s="279"/>
      <c r="BM1136" s="279"/>
      <c r="BN1136" s="279"/>
      <c r="BO1136" s="279"/>
      <c r="BP1136" s="279"/>
      <c r="BQ1136" s="279"/>
      <c r="BR1136" s="279"/>
      <c r="BS1136" s="279"/>
      <c r="BT1136" s="279"/>
      <c r="BU1136" s="279"/>
      <c r="BV1136" s="279"/>
      <c r="BW1136" s="279"/>
      <c r="BX1136" s="279"/>
      <c r="BY1136" s="279"/>
      <c r="BZ1136" s="279"/>
      <c r="CA1136" s="279"/>
      <c r="CB1136" s="279"/>
      <c r="CC1136" s="279"/>
      <c r="CD1136" s="279"/>
      <c r="CE1136" s="279"/>
      <c r="CF1136" s="279"/>
      <c r="CG1136" s="279"/>
      <c r="CH1136" s="279"/>
      <c r="CI1136" s="279"/>
      <c r="CJ1136" s="279"/>
      <c r="CK1136" s="279"/>
      <c r="CL1136" s="279"/>
      <c r="CM1136" s="279"/>
      <c r="CN1136" s="279"/>
      <c r="CO1136" s="279"/>
      <c r="CP1136" s="279"/>
      <c r="CQ1136" s="279"/>
      <c r="CR1136" s="279"/>
      <c r="CS1136" s="279"/>
      <c r="CT1136" s="279"/>
      <c r="CU1136" s="279"/>
      <c r="CV1136" s="279"/>
      <c r="CW1136" s="279"/>
      <c r="CX1136" s="279"/>
      <c r="CY1136" s="279"/>
      <c r="CZ1136" s="279"/>
      <c r="DA1136" s="279"/>
      <c r="DB1136" s="279"/>
      <c r="DC1136" s="279"/>
      <c r="DD1136" s="279"/>
      <c r="DE1136" s="279"/>
      <c r="DF1136" s="279"/>
      <c r="DG1136" s="279"/>
      <c r="DH1136" s="279"/>
      <c r="DI1136" s="279"/>
      <c r="DJ1136" s="279"/>
      <c r="DK1136" s="279"/>
      <c r="DL1136" s="279"/>
      <c r="DM1136" s="279"/>
      <c r="DN1136" s="279"/>
      <c r="DO1136" s="279"/>
      <c r="DP1136" s="279"/>
      <c r="DQ1136" s="279"/>
      <c r="DR1136" s="279"/>
      <c r="DS1136" s="279"/>
      <c r="DT1136" s="279"/>
      <c r="DU1136" s="279"/>
    </row>
    <row r="1137" spans="40:125">
      <c r="AN1137" s="203" t="str">
        <f t="shared" si="52"/>
        <v>EMA--</v>
      </c>
      <c r="AO1137" s="279"/>
      <c r="AP1137" s="279"/>
      <c r="AQ1137" s="279"/>
      <c r="AR1137" s="279"/>
      <c r="AS1137" s="279"/>
      <c r="AT1137" s="279"/>
      <c r="AU1137" s="279"/>
      <c r="AV1137" s="279"/>
      <c r="AW1137" s="279"/>
      <c r="AX1137" s="279"/>
      <c r="AY1137" s="279"/>
      <c r="AZ1137" s="279"/>
      <c r="BA1137" s="279"/>
      <c r="BB1137" s="279"/>
      <c r="BC1137" s="279"/>
      <c r="BD1137" s="279"/>
      <c r="BE1137" s="279"/>
      <c r="BF1137" s="279"/>
      <c r="BG1137" s="279"/>
      <c r="BH1137" s="279"/>
      <c r="BI1137" s="279"/>
      <c r="BJ1137" s="279"/>
      <c r="BK1137" s="279"/>
      <c r="BL1137" s="279"/>
      <c r="BM1137" s="279"/>
      <c r="BN1137" s="279"/>
      <c r="BO1137" s="279"/>
      <c r="BP1137" s="279"/>
      <c r="BQ1137" s="279"/>
      <c r="BR1137" s="279"/>
      <c r="BS1137" s="279"/>
      <c r="BT1137" s="279"/>
      <c r="BU1137" s="279"/>
      <c r="BV1137" s="279"/>
      <c r="BW1137" s="279"/>
      <c r="BX1137" s="279"/>
      <c r="BY1137" s="279"/>
      <c r="BZ1137" s="279"/>
      <c r="CA1137" s="279"/>
      <c r="CB1137" s="279"/>
      <c r="CC1137" s="279"/>
      <c r="CD1137" s="279"/>
      <c r="CE1137" s="279"/>
      <c r="CF1137" s="279"/>
      <c r="CG1137" s="279"/>
      <c r="CH1137" s="279"/>
      <c r="CI1137" s="279"/>
      <c r="CJ1137" s="279"/>
      <c r="CK1137" s="279"/>
      <c r="CL1137" s="279"/>
      <c r="CM1137" s="279"/>
      <c r="CN1137" s="279"/>
      <c r="CO1137" s="279"/>
      <c r="CP1137" s="279"/>
      <c r="CQ1137" s="279"/>
      <c r="CR1137" s="279"/>
      <c r="CS1137" s="279"/>
      <c r="CT1137" s="279"/>
      <c r="CU1137" s="279"/>
      <c r="CV1137" s="279"/>
      <c r="CW1137" s="279"/>
      <c r="CX1137" s="279"/>
      <c r="CY1137" s="279"/>
      <c r="CZ1137" s="279"/>
      <c r="DA1137" s="279"/>
      <c r="DB1137" s="279"/>
      <c r="DC1137" s="279"/>
      <c r="DD1137" s="279"/>
      <c r="DE1137" s="279"/>
      <c r="DF1137" s="279"/>
      <c r="DG1137" s="279"/>
      <c r="DH1137" s="279"/>
      <c r="DI1137" s="279"/>
      <c r="DJ1137" s="279"/>
      <c r="DK1137" s="279"/>
      <c r="DL1137" s="279"/>
      <c r="DM1137" s="279"/>
      <c r="DN1137" s="279"/>
      <c r="DO1137" s="279"/>
      <c r="DP1137" s="279"/>
      <c r="DQ1137" s="279"/>
      <c r="DR1137" s="279"/>
      <c r="DS1137" s="279"/>
      <c r="DT1137" s="279"/>
      <c r="DU1137" s="279"/>
    </row>
    <row r="1138" spans="40:125">
      <c r="AN1138" s="203" t="str">
        <f t="shared" si="52"/>
        <v>EMA--</v>
      </c>
      <c r="AO1138" s="279"/>
      <c r="AP1138" s="279"/>
      <c r="AQ1138" s="279"/>
      <c r="AR1138" s="279"/>
      <c r="AS1138" s="279"/>
      <c r="AT1138" s="279"/>
      <c r="AU1138" s="279"/>
      <c r="AV1138" s="279"/>
      <c r="AW1138" s="279"/>
      <c r="AX1138" s="279"/>
      <c r="AY1138" s="279"/>
      <c r="AZ1138" s="279"/>
      <c r="BA1138" s="279"/>
      <c r="BB1138" s="279"/>
      <c r="BC1138" s="279"/>
      <c r="BD1138" s="279"/>
      <c r="BE1138" s="279"/>
      <c r="BF1138" s="279"/>
      <c r="BG1138" s="279"/>
      <c r="BH1138" s="279"/>
      <c r="BI1138" s="279"/>
      <c r="BJ1138" s="279"/>
      <c r="BK1138" s="279"/>
      <c r="BL1138" s="279"/>
      <c r="BM1138" s="279"/>
      <c r="BN1138" s="279"/>
      <c r="BO1138" s="279"/>
      <c r="BP1138" s="279"/>
      <c r="BQ1138" s="279"/>
      <c r="BR1138" s="279"/>
      <c r="BS1138" s="279"/>
      <c r="BT1138" s="279"/>
      <c r="BU1138" s="279"/>
      <c r="BV1138" s="279"/>
      <c r="BW1138" s="279"/>
      <c r="BX1138" s="279"/>
      <c r="BY1138" s="279"/>
      <c r="BZ1138" s="279"/>
      <c r="CA1138" s="279"/>
      <c r="CB1138" s="279"/>
      <c r="CC1138" s="279"/>
      <c r="CD1138" s="279"/>
      <c r="CE1138" s="279"/>
      <c r="CF1138" s="279"/>
      <c r="CG1138" s="279"/>
      <c r="CH1138" s="279"/>
      <c r="CI1138" s="279"/>
      <c r="CJ1138" s="279"/>
      <c r="CK1138" s="279"/>
      <c r="CL1138" s="279"/>
      <c r="CM1138" s="279"/>
      <c r="CN1138" s="279"/>
      <c r="CO1138" s="279"/>
      <c r="CP1138" s="279"/>
      <c r="CQ1138" s="279"/>
      <c r="CR1138" s="279"/>
      <c r="CS1138" s="279"/>
      <c r="CT1138" s="279"/>
      <c r="CU1138" s="279"/>
      <c r="CV1138" s="279"/>
      <c r="CW1138" s="279"/>
      <c r="CX1138" s="279"/>
      <c r="CY1138" s="279"/>
      <c r="CZ1138" s="279"/>
      <c r="DA1138" s="279"/>
      <c r="DB1138" s="279"/>
      <c r="DC1138" s="279"/>
      <c r="DD1138" s="279"/>
      <c r="DE1138" s="279"/>
      <c r="DF1138" s="279"/>
      <c r="DG1138" s="279"/>
      <c r="DH1138" s="279"/>
      <c r="DI1138" s="279"/>
      <c r="DJ1138" s="279"/>
      <c r="DK1138" s="279"/>
      <c r="DL1138" s="279"/>
      <c r="DM1138" s="279"/>
      <c r="DN1138" s="279"/>
      <c r="DO1138" s="279"/>
      <c r="DP1138" s="279"/>
      <c r="DQ1138" s="279"/>
      <c r="DR1138" s="279"/>
      <c r="DS1138" s="279"/>
      <c r="DT1138" s="279"/>
      <c r="DU1138" s="279"/>
    </row>
    <row r="1139" spans="40:125">
      <c r="AN1139" s="203" t="str">
        <f t="shared" si="52"/>
        <v>EMA--</v>
      </c>
      <c r="AO1139" s="279"/>
      <c r="AP1139" s="279"/>
      <c r="AQ1139" s="279"/>
      <c r="AR1139" s="279"/>
      <c r="AS1139" s="279"/>
      <c r="AT1139" s="279"/>
      <c r="AU1139" s="279"/>
      <c r="AV1139" s="279"/>
      <c r="AW1139" s="279"/>
      <c r="AX1139" s="279"/>
      <c r="AY1139" s="279"/>
      <c r="AZ1139" s="279"/>
      <c r="BA1139" s="279"/>
      <c r="BB1139" s="279"/>
      <c r="BC1139" s="279"/>
      <c r="BD1139" s="279"/>
      <c r="BE1139" s="279"/>
      <c r="BF1139" s="279"/>
      <c r="BG1139" s="279"/>
      <c r="BH1139" s="279"/>
      <c r="BI1139" s="279"/>
      <c r="BJ1139" s="279"/>
      <c r="BK1139" s="279"/>
      <c r="BL1139" s="279"/>
      <c r="BM1139" s="279"/>
      <c r="BN1139" s="279"/>
      <c r="BO1139" s="279"/>
      <c r="BP1139" s="279"/>
      <c r="BQ1139" s="279"/>
      <c r="BR1139" s="279"/>
      <c r="BS1139" s="279"/>
      <c r="BT1139" s="279"/>
      <c r="BU1139" s="279"/>
      <c r="BV1139" s="279"/>
      <c r="BW1139" s="279"/>
      <c r="BX1139" s="279"/>
      <c r="BY1139" s="279"/>
      <c r="BZ1139" s="279"/>
      <c r="CA1139" s="279"/>
      <c r="CB1139" s="279"/>
      <c r="CC1139" s="279"/>
      <c r="CD1139" s="279"/>
      <c r="CE1139" s="279"/>
      <c r="CF1139" s="279"/>
      <c r="CG1139" s="279"/>
      <c r="CH1139" s="279"/>
      <c r="CI1139" s="279"/>
      <c r="CJ1139" s="279"/>
      <c r="CK1139" s="279"/>
      <c r="CL1139" s="279"/>
      <c r="CM1139" s="279"/>
      <c r="CN1139" s="279"/>
      <c r="CO1139" s="279"/>
      <c r="CP1139" s="279"/>
      <c r="CQ1139" s="279"/>
      <c r="CR1139" s="279"/>
      <c r="CS1139" s="279"/>
      <c r="CT1139" s="279"/>
      <c r="CU1139" s="279"/>
      <c r="CV1139" s="279"/>
      <c r="CW1139" s="279"/>
      <c r="CX1139" s="279"/>
      <c r="CY1139" s="279"/>
      <c r="CZ1139" s="279"/>
      <c r="DA1139" s="279"/>
      <c r="DB1139" s="279"/>
      <c r="DC1139" s="279"/>
      <c r="DD1139" s="279"/>
      <c r="DE1139" s="279"/>
      <c r="DF1139" s="279"/>
      <c r="DG1139" s="279"/>
      <c r="DH1139" s="279"/>
      <c r="DI1139" s="279"/>
      <c r="DJ1139" s="279"/>
      <c r="DK1139" s="279"/>
      <c r="DL1139" s="279"/>
      <c r="DM1139" s="279"/>
      <c r="DN1139" s="279"/>
      <c r="DO1139" s="279"/>
      <c r="DP1139" s="279"/>
      <c r="DQ1139" s="279"/>
      <c r="DR1139" s="279"/>
      <c r="DS1139" s="279"/>
      <c r="DT1139" s="279"/>
      <c r="DU1139" s="279"/>
    </row>
    <row r="1140" spans="40:125">
      <c r="AN1140" s="203" t="str">
        <f t="shared" si="52"/>
        <v>EMA--</v>
      </c>
      <c r="AO1140" s="279"/>
      <c r="AP1140" s="279"/>
      <c r="AQ1140" s="279"/>
      <c r="AR1140" s="279"/>
      <c r="AS1140" s="279"/>
      <c r="AT1140" s="279"/>
      <c r="AU1140" s="279"/>
      <c r="AV1140" s="279"/>
      <c r="AW1140" s="279"/>
      <c r="AX1140" s="279"/>
      <c r="AY1140" s="279"/>
      <c r="AZ1140" s="279"/>
      <c r="BA1140" s="279"/>
      <c r="BB1140" s="279"/>
      <c r="BC1140" s="279"/>
      <c r="BD1140" s="279"/>
      <c r="BE1140" s="279"/>
      <c r="BF1140" s="279"/>
      <c r="BG1140" s="279"/>
      <c r="BH1140" s="279"/>
      <c r="BI1140" s="279"/>
      <c r="BJ1140" s="279"/>
      <c r="BK1140" s="279"/>
      <c r="BL1140" s="279"/>
      <c r="BM1140" s="279"/>
      <c r="BN1140" s="279"/>
      <c r="BO1140" s="279"/>
      <c r="BP1140" s="279"/>
      <c r="BQ1140" s="279"/>
      <c r="BR1140" s="279"/>
      <c r="BS1140" s="279"/>
      <c r="BT1140" s="279"/>
      <c r="BU1140" s="279"/>
      <c r="BV1140" s="279"/>
      <c r="BW1140" s="279"/>
      <c r="BX1140" s="279"/>
      <c r="BY1140" s="279"/>
      <c r="BZ1140" s="279"/>
      <c r="CA1140" s="279"/>
      <c r="CB1140" s="279"/>
      <c r="CC1140" s="279"/>
      <c r="CD1140" s="279"/>
      <c r="CE1140" s="279"/>
      <c r="CF1140" s="279"/>
      <c r="CG1140" s="279"/>
      <c r="CH1140" s="279"/>
      <c r="CI1140" s="279"/>
      <c r="CJ1140" s="279"/>
      <c r="CK1140" s="279"/>
      <c r="CL1140" s="279"/>
      <c r="CM1140" s="279"/>
      <c r="CN1140" s="279"/>
      <c r="CO1140" s="279"/>
      <c r="CP1140" s="279"/>
      <c r="CQ1140" s="279"/>
      <c r="CR1140" s="279"/>
      <c r="CS1140" s="279"/>
      <c r="CT1140" s="279"/>
      <c r="CU1140" s="279"/>
      <c r="CV1140" s="279"/>
      <c r="CW1140" s="279"/>
      <c r="CX1140" s="279"/>
      <c r="CY1140" s="279"/>
      <c r="CZ1140" s="279"/>
      <c r="DA1140" s="279"/>
      <c r="DB1140" s="279"/>
      <c r="DC1140" s="279"/>
      <c r="DD1140" s="279"/>
      <c r="DE1140" s="279"/>
      <c r="DF1140" s="279"/>
      <c r="DG1140" s="279"/>
      <c r="DH1140" s="279"/>
      <c r="DI1140" s="279"/>
      <c r="DJ1140" s="279"/>
      <c r="DK1140" s="279"/>
      <c r="DL1140" s="279"/>
      <c r="DM1140" s="279"/>
      <c r="DN1140" s="279"/>
      <c r="DO1140" s="279"/>
      <c r="DP1140" s="279"/>
      <c r="DQ1140" s="279"/>
      <c r="DR1140" s="279"/>
      <c r="DS1140" s="279"/>
      <c r="DT1140" s="279"/>
      <c r="DU1140" s="279"/>
    </row>
    <row r="1141" spans="40:125">
      <c r="AN1141" s="203" t="str">
        <f t="shared" si="52"/>
        <v>EMA--</v>
      </c>
      <c r="AO1141" s="279"/>
      <c r="AP1141" s="279"/>
      <c r="AQ1141" s="279"/>
      <c r="AR1141" s="279"/>
      <c r="AS1141" s="279"/>
      <c r="AT1141" s="279"/>
      <c r="AU1141" s="279"/>
      <c r="AV1141" s="279"/>
      <c r="AW1141" s="279"/>
      <c r="AX1141" s="279"/>
      <c r="AY1141" s="279"/>
      <c r="AZ1141" s="279"/>
      <c r="BA1141" s="279"/>
      <c r="BB1141" s="279"/>
      <c r="BC1141" s="279"/>
      <c r="BD1141" s="279"/>
      <c r="BE1141" s="279"/>
      <c r="BF1141" s="279"/>
      <c r="BG1141" s="279"/>
      <c r="BH1141" s="279"/>
      <c r="BI1141" s="279"/>
      <c r="BJ1141" s="279"/>
      <c r="BK1141" s="279"/>
      <c r="BL1141" s="279"/>
      <c r="BM1141" s="279"/>
      <c r="BN1141" s="279"/>
      <c r="BO1141" s="279"/>
      <c r="BP1141" s="279"/>
      <c r="BQ1141" s="279"/>
      <c r="BR1141" s="279"/>
      <c r="BS1141" s="279"/>
      <c r="BT1141" s="279"/>
      <c r="BU1141" s="279"/>
      <c r="BV1141" s="279"/>
      <c r="BW1141" s="279"/>
      <c r="BX1141" s="279"/>
      <c r="BY1141" s="279"/>
      <c r="BZ1141" s="279"/>
      <c r="CA1141" s="279"/>
      <c r="CB1141" s="279"/>
      <c r="CC1141" s="279"/>
      <c r="CD1141" s="279"/>
      <c r="CE1141" s="279"/>
      <c r="CF1141" s="279"/>
      <c r="CG1141" s="279"/>
      <c r="CH1141" s="279"/>
      <c r="CI1141" s="279"/>
      <c r="CJ1141" s="279"/>
      <c r="CK1141" s="279"/>
      <c r="CL1141" s="279"/>
      <c r="CM1141" s="279"/>
      <c r="CN1141" s="279"/>
      <c r="CO1141" s="279"/>
      <c r="CP1141" s="279"/>
      <c r="CQ1141" s="279"/>
      <c r="CR1141" s="279"/>
      <c r="CS1141" s="279"/>
      <c r="CT1141" s="279"/>
      <c r="CU1141" s="279"/>
      <c r="CV1141" s="279"/>
      <c r="CW1141" s="279"/>
      <c r="CX1141" s="279"/>
      <c r="CY1141" s="279"/>
      <c r="CZ1141" s="279"/>
      <c r="DA1141" s="279"/>
      <c r="DB1141" s="279"/>
      <c r="DC1141" s="279"/>
      <c r="DD1141" s="279"/>
      <c r="DE1141" s="279"/>
      <c r="DF1141" s="279"/>
      <c r="DG1141" s="279"/>
      <c r="DH1141" s="279"/>
      <c r="DI1141" s="279"/>
      <c r="DJ1141" s="279"/>
      <c r="DK1141" s="279"/>
      <c r="DL1141" s="279"/>
      <c r="DM1141" s="279"/>
      <c r="DN1141" s="279"/>
      <c r="DO1141" s="279"/>
      <c r="DP1141" s="279"/>
      <c r="DQ1141" s="279"/>
      <c r="DR1141" s="279"/>
      <c r="DS1141" s="279"/>
      <c r="DT1141" s="279"/>
      <c r="DU1141" s="279"/>
    </row>
    <row r="1142" spans="40:125">
      <c r="AN1142" s="203" t="str">
        <f t="shared" si="52"/>
        <v>EMA--</v>
      </c>
      <c r="AO1142" s="279"/>
      <c r="AP1142" s="279"/>
      <c r="AQ1142" s="279"/>
      <c r="AR1142" s="279"/>
      <c r="AS1142" s="279"/>
      <c r="AT1142" s="279"/>
      <c r="AU1142" s="279"/>
      <c r="AV1142" s="279"/>
      <c r="AW1142" s="279"/>
      <c r="AX1142" s="279"/>
      <c r="AY1142" s="279"/>
      <c r="AZ1142" s="279"/>
      <c r="BA1142" s="279"/>
      <c r="BB1142" s="279"/>
      <c r="BC1142" s="279"/>
      <c r="BD1142" s="279"/>
      <c r="BE1142" s="279"/>
      <c r="BF1142" s="279"/>
      <c r="BG1142" s="279"/>
      <c r="BH1142" s="279"/>
      <c r="BI1142" s="279"/>
      <c r="BJ1142" s="279"/>
      <c r="BK1142" s="279"/>
      <c r="BL1142" s="279"/>
      <c r="BM1142" s="279"/>
      <c r="BN1142" s="279"/>
      <c r="BO1142" s="279"/>
      <c r="BP1142" s="279"/>
      <c r="BQ1142" s="279"/>
      <c r="BR1142" s="279"/>
      <c r="BS1142" s="279"/>
      <c r="BT1142" s="279"/>
      <c r="BU1142" s="279"/>
      <c r="BV1142" s="279"/>
      <c r="BW1142" s="279"/>
      <c r="BX1142" s="279"/>
      <c r="BY1142" s="279"/>
      <c r="BZ1142" s="279"/>
      <c r="CA1142" s="279"/>
      <c r="CB1142" s="279"/>
      <c r="CC1142" s="279"/>
      <c r="CD1142" s="279"/>
      <c r="CE1142" s="279"/>
      <c r="CF1142" s="279"/>
      <c r="CG1142" s="279"/>
      <c r="CH1142" s="279"/>
      <c r="CI1142" s="279"/>
      <c r="CJ1142" s="279"/>
      <c r="CK1142" s="279"/>
      <c r="CL1142" s="279"/>
      <c r="CM1142" s="279"/>
      <c r="CN1142" s="279"/>
      <c r="CO1142" s="279"/>
      <c r="CP1142" s="279"/>
      <c r="CQ1142" s="279"/>
      <c r="CR1142" s="279"/>
      <c r="CS1142" s="279"/>
      <c r="CT1142" s="279"/>
      <c r="CU1142" s="279"/>
      <c r="CV1142" s="279"/>
      <c r="CW1142" s="279"/>
      <c r="CX1142" s="279"/>
      <c r="CY1142" s="279"/>
      <c r="CZ1142" s="279"/>
      <c r="DA1142" s="279"/>
      <c r="DB1142" s="279"/>
      <c r="DC1142" s="279"/>
      <c r="DD1142" s="279"/>
      <c r="DE1142" s="279"/>
      <c r="DF1142" s="279"/>
      <c r="DG1142" s="279"/>
      <c r="DH1142" s="279"/>
      <c r="DI1142" s="279"/>
      <c r="DJ1142" s="279"/>
      <c r="DK1142" s="279"/>
      <c r="DL1142" s="279"/>
      <c r="DM1142" s="279"/>
      <c r="DN1142" s="279"/>
      <c r="DO1142" s="279"/>
      <c r="DP1142" s="279"/>
      <c r="DQ1142" s="279"/>
      <c r="DR1142" s="279"/>
      <c r="DS1142" s="279"/>
      <c r="DT1142" s="279"/>
      <c r="DU1142" s="279"/>
    </row>
    <row r="1143" spans="40:125">
      <c r="AN1143" s="203" t="str">
        <f t="shared" si="52"/>
        <v>EMA--</v>
      </c>
      <c r="AO1143" s="279"/>
      <c r="AP1143" s="279"/>
      <c r="AQ1143" s="279"/>
      <c r="AR1143" s="279"/>
      <c r="AS1143" s="279"/>
      <c r="AT1143" s="279"/>
      <c r="AU1143" s="279"/>
      <c r="AV1143" s="279"/>
      <c r="AW1143" s="279"/>
      <c r="AX1143" s="279"/>
      <c r="AY1143" s="279"/>
      <c r="AZ1143" s="279"/>
      <c r="BA1143" s="279"/>
      <c r="BB1143" s="279"/>
      <c r="BC1143" s="279"/>
      <c r="BD1143" s="279"/>
      <c r="BE1143" s="279"/>
      <c r="BF1143" s="279"/>
      <c r="BG1143" s="279"/>
      <c r="BH1143" s="279"/>
      <c r="BI1143" s="279"/>
      <c r="BJ1143" s="279"/>
      <c r="BK1143" s="279"/>
      <c r="BL1143" s="279"/>
      <c r="BM1143" s="279"/>
      <c r="BN1143" s="279"/>
      <c r="BO1143" s="279"/>
      <c r="BP1143" s="279"/>
      <c r="BQ1143" s="279"/>
      <c r="BR1143" s="279"/>
      <c r="BS1143" s="279"/>
      <c r="BT1143" s="279"/>
      <c r="BU1143" s="279"/>
      <c r="BV1143" s="279"/>
      <c r="BW1143" s="279"/>
      <c r="BX1143" s="279"/>
      <c r="BY1143" s="279"/>
      <c r="BZ1143" s="279"/>
      <c r="CA1143" s="279"/>
      <c r="CB1143" s="279"/>
      <c r="CC1143" s="279"/>
      <c r="CD1143" s="279"/>
      <c r="CE1143" s="279"/>
      <c r="CF1143" s="279"/>
      <c r="CG1143" s="279"/>
      <c r="CH1143" s="279"/>
      <c r="CI1143" s="279"/>
      <c r="CJ1143" s="279"/>
      <c r="CK1143" s="279"/>
      <c r="CL1143" s="279"/>
      <c r="CM1143" s="279"/>
      <c r="CN1143" s="279"/>
      <c r="CO1143" s="279"/>
      <c r="CP1143" s="279"/>
      <c r="CQ1143" s="279"/>
      <c r="CR1143" s="279"/>
      <c r="CS1143" s="279"/>
      <c r="CT1143" s="279"/>
      <c r="CU1143" s="279"/>
      <c r="CV1143" s="279"/>
      <c r="CW1143" s="279"/>
      <c r="CX1143" s="279"/>
      <c r="CY1143" s="279"/>
      <c r="CZ1143" s="279"/>
      <c r="DA1143" s="279"/>
      <c r="DB1143" s="279"/>
      <c r="DC1143" s="279"/>
      <c r="DD1143" s="279"/>
      <c r="DE1143" s="279"/>
      <c r="DF1143" s="279"/>
      <c r="DG1143" s="279"/>
      <c r="DH1143" s="279"/>
      <c r="DI1143" s="279"/>
      <c r="DJ1143" s="279"/>
      <c r="DK1143" s="279"/>
      <c r="DL1143" s="279"/>
      <c r="DM1143" s="279"/>
      <c r="DN1143" s="279"/>
      <c r="DO1143" s="279"/>
      <c r="DP1143" s="279"/>
      <c r="DQ1143" s="279"/>
      <c r="DR1143" s="279"/>
      <c r="DS1143" s="279"/>
      <c r="DT1143" s="279"/>
      <c r="DU1143" s="279"/>
    </row>
    <row r="1144" spans="40:125">
      <c r="AN1144" s="203" t="str">
        <f t="shared" si="52"/>
        <v>EMA--</v>
      </c>
      <c r="AO1144" s="279"/>
      <c r="AP1144" s="279"/>
      <c r="AQ1144" s="279"/>
      <c r="AR1144" s="279"/>
      <c r="AS1144" s="279"/>
      <c r="AT1144" s="279"/>
      <c r="AU1144" s="279"/>
      <c r="AV1144" s="279"/>
      <c r="AW1144" s="279"/>
      <c r="AX1144" s="279"/>
      <c r="AY1144" s="279"/>
      <c r="AZ1144" s="279"/>
      <c r="BA1144" s="279"/>
      <c r="BB1144" s="279"/>
      <c r="BC1144" s="279"/>
      <c r="BD1144" s="279"/>
      <c r="BE1144" s="279"/>
      <c r="BF1144" s="279"/>
      <c r="BG1144" s="279"/>
      <c r="BH1144" s="279"/>
      <c r="BI1144" s="279"/>
      <c r="BJ1144" s="279"/>
      <c r="BK1144" s="279"/>
      <c r="BL1144" s="279"/>
      <c r="BM1144" s="279"/>
      <c r="BN1144" s="279"/>
      <c r="BO1144" s="279"/>
      <c r="BP1144" s="279"/>
      <c r="BQ1144" s="279"/>
      <c r="BR1144" s="279"/>
      <c r="BS1144" s="279"/>
      <c r="BT1144" s="279"/>
      <c r="BU1144" s="279"/>
      <c r="BV1144" s="279"/>
      <c r="BW1144" s="279"/>
      <c r="BX1144" s="279"/>
      <c r="BY1144" s="279"/>
      <c r="BZ1144" s="279"/>
      <c r="CA1144" s="279"/>
      <c r="CB1144" s="279"/>
      <c r="CC1144" s="279"/>
      <c r="CD1144" s="279"/>
      <c r="CE1144" s="279"/>
      <c r="CF1144" s="279"/>
      <c r="CG1144" s="279"/>
      <c r="CH1144" s="279"/>
      <c r="CI1144" s="279"/>
      <c r="CJ1144" s="279"/>
      <c r="CK1144" s="279"/>
      <c r="CL1144" s="279"/>
      <c r="CM1144" s="279"/>
      <c r="CN1144" s="279"/>
      <c r="CO1144" s="279"/>
      <c r="CP1144" s="279"/>
      <c r="CQ1144" s="279"/>
      <c r="CR1144" s="279"/>
      <c r="CS1144" s="279"/>
      <c r="CT1144" s="279"/>
      <c r="CU1144" s="279"/>
      <c r="CV1144" s="279"/>
      <c r="CW1144" s="279"/>
      <c r="CX1144" s="279"/>
      <c r="CY1144" s="279"/>
      <c r="CZ1144" s="279"/>
      <c r="DA1144" s="279"/>
      <c r="DB1144" s="279"/>
      <c r="DC1144" s="279"/>
      <c r="DD1144" s="279"/>
      <c r="DE1144" s="279"/>
      <c r="DF1144" s="279"/>
      <c r="DG1144" s="279"/>
      <c r="DH1144" s="279"/>
      <c r="DI1144" s="279"/>
      <c r="DJ1144" s="279"/>
      <c r="DK1144" s="279"/>
      <c r="DL1144" s="279"/>
      <c r="DM1144" s="279"/>
      <c r="DN1144" s="279"/>
      <c r="DO1144" s="279"/>
      <c r="DP1144" s="279"/>
      <c r="DQ1144" s="279"/>
      <c r="DR1144" s="279"/>
      <c r="DS1144" s="279"/>
      <c r="DT1144" s="279"/>
      <c r="DU1144" s="279"/>
    </row>
    <row r="1145" spans="40:125">
      <c r="AN1145" s="203" t="str">
        <f t="shared" ref="AN1145:AN1208" si="53">$F$4&amp;TEXT("-",1)&amp;F1145&amp;TEXT("-",1)&amp;G1145</f>
        <v>EMA--</v>
      </c>
      <c r="AO1145" s="279"/>
      <c r="AP1145" s="279"/>
      <c r="AQ1145" s="279"/>
      <c r="AR1145" s="279"/>
      <c r="AS1145" s="279"/>
      <c r="AT1145" s="279"/>
      <c r="AU1145" s="279"/>
      <c r="AV1145" s="279"/>
      <c r="AW1145" s="279"/>
      <c r="AX1145" s="279"/>
      <c r="AY1145" s="279"/>
      <c r="AZ1145" s="279"/>
      <c r="BA1145" s="279"/>
      <c r="BB1145" s="279"/>
      <c r="BC1145" s="279"/>
      <c r="BD1145" s="279"/>
      <c r="BE1145" s="279"/>
      <c r="BF1145" s="279"/>
      <c r="BG1145" s="279"/>
      <c r="BH1145" s="279"/>
      <c r="BI1145" s="279"/>
      <c r="BJ1145" s="279"/>
      <c r="BK1145" s="279"/>
      <c r="BL1145" s="279"/>
      <c r="BM1145" s="279"/>
      <c r="BN1145" s="279"/>
      <c r="BO1145" s="279"/>
      <c r="BP1145" s="279"/>
      <c r="BQ1145" s="279"/>
      <c r="BR1145" s="279"/>
      <c r="BS1145" s="279"/>
      <c r="BT1145" s="279"/>
      <c r="BU1145" s="279"/>
      <c r="BV1145" s="279"/>
      <c r="BW1145" s="279"/>
      <c r="BX1145" s="279"/>
      <c r="BY1145" s="279"/>
      <c r="BZ1145" s="279"/>
      <c r="CA1145" s="279"/>
      <c r="CB1145" s="279"/>
      <c r="CC1145" s="279"/>
      <c r="CD1145" s="279"/>
      <c r="CE1145" s="279"/>
      <c r="CF1145" s="279"/>
      <c r="CG1145" s="279"/>
      <c r="CH1145" s="279"/>
      <c r="CI1145" s="279"/>
      <c r="CJ1145" s="279"/>
      <c r="CK1145" s="279"/>
      <c r="CL1145" s="279"/>
      <c r="CM1145" s="279"/>
      <c r="CN1145" s="279"/>
      <c r="CO1145" s="279"/>
      <c r="CP1145" s="279"/>
      <c r="CQ1145" s="279"/>
      <c r="CR1145" s="279"/>
      <c r="CS1145" s="279"/>
      <c r="CT1145" s="279"/>
      <c r="CU1145" s="279"/>
      <c r="CV1145" s="279"/>
      <c r="CW1145" s="279"/>
      <c r="CX1145" s="279"/>
      <c r="CY1145" s="279"/>
      <c r="CZ1145" s="279"/>
      <c r="DA1145" s="279"/>
      <c r="DB1145" s="279"/>
      <c r="DC1145" s="279"/>
      <c r="DD1145" s="279"/>
      <c r="DE1145" s="279"/>
      <c r="DF1145" s="279"/>
      <c r="DG1145" s="279"/>
      <c r="DH1145" s="279"/>
      <c r="DI1145" s="279"/>
      <c r="DJ1145" s="279"/>
      <c r="DK1145" s="279"/>
      <c r="DL1145" s="279"/>
      <c r="DM1145" s="279"/>
      <c r="DN1145" s="279"/>
      <c r="DO1145" s="279"/>
      <c r="DP1145" s="279"/>
      <c r="DQ1145" s="279"/>
      <c r="DR1145" s="279"/>
      <c r="DS1145" s="279"/>
      <c r="DT1145" s="279"/>
      <c r="DU1145" s="279"/>
    </row>
    <row r="1146" spans="40:125">
      <c r="AN1146" s="203" t="str">
        <f t="shared" si="53"/>
        <v>EMA--</v>
      </c>
      <c r="AO1146" s="279"/>
      <c r="AP1146" s="279"/>
      <c r="AQ1146" s="279"/>
      <c r="AR1146" s="279"/>
      <c r="AS1146" s="279"/>
      <c r="AT1146" s="279"/>
      <c r="AU1146" s="279"/>
      <c r="AV1146" s="279"/>
      <c r="AW1146" s="279"/>
      <c r="AX1146" s="279"/>
      <c r="AY1146" s="279"/>
      <c r="AZ1146" s="279"/>
      <c r="BA1146" s="279"/>
      <c r="BB1146" s="279"/>
      <c r="BC1146" s="279"/>
      <c r="BD1146" s="279"/>
      <c r="BE1146" s="279"/>
      <c r="BF1146" s="279"/>
      <c r="BG1146" s="279"/>
      <c r="BH1146" s="279"/>
      <c r="BI1146" s="279"/>
      <c r="BJ1146" s="279"/>
      <c r="BK1146" s="279"/>
      <c r="BL1146" s="279"/>
      <c r="BM1146" s="279"/>
      <c r="BN1146" s="279"/>
      <c r="BO1146" s="279"/>
      <c r="BP1146" s="279"/>
      <c r="BQ1146" s="279"/>
      <c r="BR1146" s="279"/>
      <c r="BS1146" s="279"/>
      <c r="BT1146" s="279"/>
      <c r="BU1146" s="279"/>
      <c r="BV1146" s="279"/>
      <c r="BW1146" s="279"/>
      <c r="BX1146" s="279"/>
      <c r="BY1146" s="279"/>
      <c r="BZ1146" s="279"/>
      <c r="CA1146" s="279"/>
      <c r="CB1146" s="279"/>
      <c r="CC1146" s="279"/>
      <c r="CD1146" s="279"/>
      <c r="CE1146" s="279"/>
      <c r="CF1146" s="279"/>
      <c r="CG1146" s="279"/>
      <c r="CH1146" s="279"/>
      <c r="CI1146" s="279"/>
      <c r="CJ1146" s="279"/>
      <c r="CK1146" s="279"/>
      <c r="CL1146" s="279"/>
      <c r="CM1146" s="279"/>
      <c r="CN1146" s="279"/>
      <c r="CO1146" s="279"/>
      <c r="CP1146" s="279"/>
      <c r="CQ1146" s="279"/>
      <c r="CR1146" s="279"/>
      <c r="CS1146" s="279"/>
      <c r="CT1146" s="279"/>
      <c r="CU1146" s="279"/>
      <c r="CV1146" s="279"/>
      <c r="CW1146" s="279"/>
      <c r="CX1146" s="279"/>
      <c r="CY1146" s="279"/>
      <c r="CZ1146" s="279"/>
      <c r="DA1146" s="279"/>
      <c r="DB1146" s="279"/>
      <c r="DC1146" s="279"/>
      <c r="DD1146" s="279"/>
      <c r="DE1146" s="279"/>
      <c r="DF1146" s="279"/>
      <c r="DG1146" s="279"/>
      <c r="DH1146" s="279"/>
      <c r="DI1146" s="279"/>
      <c r="DJ1146" s="279"/>
      <c r="DK1146" s="279"/>
      <c r="DL1146" s="279"/>
      <c r="DM1146" s="279"/>
      <c r="DN1146" s="279"/>
      <c r="DO1146" s="279"/>
      <c r="DP1146" s="279"/>
      <c r="DQ1146" s="279"/>
      <c r="DR1146" s="279"/>
      <c r="DS1146" s="279"/>
      <c r="DT1146" s="279"/>
      <c r="DU1146" s="279"/>
    </row>
    <row r="1147" spans="40:125">
      <c r="AN1147" s="203" t="str">
        <f t="shared" si="53"/>
        <v>EMA--</v>
      </c>
      <c r="AO1147" s="279"/>
      <c r="AP1147" s="279"/>
      <c r="AQ1147" s="279"/>
      <c r="AR1147" s="279"/>
      <c r="AS1147" s="279"/>
      <c r="AT1147" s="279"/>
      <c r="AU1147" s="279"/>
      <c r="AV1147" s="279"/>
      <c r="AW1147" s="279"/>
      <c r="AX1147" s="279"/>
      <c r="AY1147" s="279"/>
      <c r="AZ1147" s="279"/>
      <c r="BA1147" s="279"/>
      <c r="BB1147" s="279"/>
      <c r="BC1147" s="279"/>
      <c r="BD1147" s="279"/>
      <c r="BE1147" s="279"/>
      <c r="BF1147" s="279"/>
      <c r="BG1147" s="279"/>
      <c r="BH1147" s="279"/>
      <c r="BI1147" s="279"/>
      <c r="BJ1147" s="279"/>
      <c r="BK1147" s="279"/>
      <c r="BL1147" s="279"/>
      <c r="BM1147" s="279"/>
      <c r="BN1147" s="279"/>
      <c r="BO1147" s="279"/>
      <c r="BP1147" s="279"/>
      <c r="BQ1147" s="279"/>
      <c r="BR1147" s="279"/>
      <c r="BS1147" s="279"/>
      <c r="BT1147" s="279"/>
      <c r="BU1147" s="279"/>
      <c r="BV1147" s="279"/>
      <c r="BW1147" s="279"/>
      <c r="BX1147" s="279"/>
      <c r="BY1147" s="279"/>
      <c r="BZ1147" s="279"/>
      <c r="CA1147" s="279"/>
      <c r="CB1147" s="279"/>
      <c r="CC1147" s="279"/>
      <c r="CD1147" s="279"/>
      <c r="CE1147" s="279"/>
      <c r="CF1147" s="279"/>
      <c r="CG1147" s="279"/>
      <c r="CH1147" s="279"/>
      <c r="CI1147" s="279"/>
      <c r="CJ1147" s="279"/>
      <c r="CK1147" s="279"/>
      <c r="CL1147" s="279"/>
      <c r="CM1147" s="279"/>
      <c r="CN1147" s="279"/>
      <c r="CO1147" s="279"/>
      <c r="CP1147" s="279"/>
      <c r="CQ1147" s="279"/>
      <c r="CR1147" s="279"/>
      <c r="CS1147" s="279"/>
      <c r="CT1147" s="279"/>
      <c r="CU1147" s="279"/>
      <c r="CV1147" s="279"/>
      <c r="CW1147" s="279"/>
      <c r="CX1147" s="279"/>
      <c r="CY1147" s="279"/>
      <c r="CZ1147" s="279"/>
      <c r="DA1147" s="279"/>
      <c r="DB1147" s="279"/>
      <c r="DC1147" s="279"/>
      <c r="DD1147" s="279"/>
      <c r="DE1147" s="279"/>
      <c r="DF1147" s="279"/>
      <c r="DG1147" s="279"/>
      <c r="DH1147" s="279"/>
      <c r="DI1147" s="279"/>
      <c r="DJ1147" s="279"/>
      <c r="DK1147" s="279"/>
      <c r="DL1147" s="279"/>
      <c r="DM1147" s="279"/>
      <c r="DN1147" s="279"/>
      <c r="DO1147" s="279"/>
      <c r="DP1147" s="279"/>
      <c r="DQ1147" s="279"/>
      <c r="DR1147" s="279"/>
      <c r="DS1147" s="279"/>
      <c r="DT1147" s="279"/>
      <c r="DU1147" s="279"/>
    </row>
    <row r="1148" spans="40:125">
      <c r="AN1148" s="203" t="str">
        <f t="shared" si="53"/>
        <v>EMA--</v>
      </c>
      <c r="AO1148" s="279"/>
      <c r="AP1148" s="279"/>
      <c r="AQ1148" s="279"/>
      <c r="AR1148" s="279"/>
      <c r="AS1148" s="279"/>
      <c r="AT1148" s="279"/>
      <c r="AU1148" s="279"/>
      <c r="AV1148" s="279"/>
      <c r="AW1148" s="279"/>
      <c r="AX1148" s="279"/>
      <c r="AY1148" s="279"/>
      <c r="AZ1148" s="279"/>
      <c r="BA1148" s="279"/>
      <c r="BB1148" s="279"/>
      <c r="BC1148" s="279"/>
      <c r="BD1148" s="279"/>
      <c r="BE1148" s="279"/>
      <c r="BF1148" s="279"/>
      <c r="BG1148" s="279"/>
      <c r="BH1148" s="279"/>
      <c r="BI1148" s="279"/>
      <c r="BJ1148" s="279"/>
      <c r="BK1148" s="279"/>
      <c r="BL1148" s="279"/>
      <c r="BM1148" s="279"/>
      <c r="BN1148" s="279"/>
      <c r="BO1148" s="279"/>
      <c r="BP1148" s="279"/>
      <c r="BQ1148" s="279"/>
      <c r="BR1148" s="279"/>
      <c r="BS1148" s="279"/>
      <c r="BT1148" s="279"/>
      <c r="BU1148" s="279"/>
      <c r="BV1148" s="279"/>
      <c r="BW1148" s="279"/>
      <c r="BX1148" s="279"/>
      <c r="BY1148" s="279"/>
      <c r="BZ1148" s="279"/>
      <c r="CA1148" s="279"/>
      <c r="CB1148" s="279"/>
      <c r="CC1148" s="279"/>
      <c r="CD1148" s="279"/>
      <c r="CE1148" s="279"/>
      <c r="CF1148" s="279"/>
      <c r="CG1148" s="279"/>
      <c r="CH1148" s="279"/>
      <c r="CI1148" s="279"/>
      <c r="CJ1148" s="279"/>
      <c r="CK1148" s="279"/>
      <c r="CL1148" s="279"/>
      <c r="CM1148" s="279"/>
      <c r="CN1148" s="279"/>
      <c r="CO1148" s="279"/>
      <c r="CP1148" s="279"/>
      <c r="CQ1148" s="279"/>
      <c r="CR1148" s="279"/>
      <c r="CS1148" s="279"/>
      <c r="CT1148" s="279"/>
      <c r="CU1148" s="279"/>
      <c r="CV1148" s="279"/>
      <c r="CW1148" s="279"/>
      <c r="CX1148" s="279"/>
      <c r="CY1148" s="279"/>
      <c r="CZ1148" s="279"/>
      <c r="DA1148" s="279"/>
      <c r="DB1148" s="279"/>
      <c r="DC1148" s="279"/>
      <c r="DD1148" s="279"/>
      <c r="DE1148" s="279"/>
      <c r="DF1148" s="279"/>
      <c r="DG1148" s="279"/>
      <c r="DH1148" s="279"/>
      <c r="DI1148" s="279"/>
      <c r="DJ1148" s="279"/>
      <c r="DK1148" s="279"/>
      <c r="DL1148" s="279"/>
      <c r="DM1148" s="279"/>
      <c r="DN1148" s="279"/>
      <c r="DO1148" s="279"/>
      <c r="DP1148" s="279"/>
      <c r="DQ1148" s="279"/>
      <c r="DR1148" s="279"/>
      <c r="DS1148" s="279"/>
      <c r="DT1148" s="279"/>
      <c r="DU1148" s="279"/>
    </row>
    <row r="1149" spans="40:125">
      <c r="AN1149" s="203" t="str">
        <f t="shared" si="53"/>
        <v>EMA--</v>
      </c>
      <c r="AO1149" s="279"/>
      <c r="AP1149" s="279"/>
      <c r="AQ1149" s="279"/>
      <c r="AR1149" s="279"/>
      <c r="AS1149" s="279"/>
      <c r="AT1149" s="279"/>
      <c r="AU1149" s="279"/>
      <c r="AV1149" s="279"/>
      <c r="AW1149" s="279"/>
      <c r="AX1149" s="279"/>
      <c r="AY1149" s="279"/>
      <c r="AZ1149" s="279"/>
      <c r="BA1149" s="279"/>
      <c r="BB1149" s="279"/>
      <c r="BC1149" s="279"/>
      <c r="BD1149" s="279"/>
      <c r="BE1149" s="279"/>
      <c r="BF1149" s="279"/>
      <c r="BG1149" s="279"/>
      <c r="BH1149" s="279"/>
      <c r="BI1149" s="279"/>
      <c r="BJ1149" s="279"/>
      <c r="BK1149" s="279"/>
      <c r="BL1149" s="279"/>
      <c r="BM1149" s="279"/>
      <c r="BN1149" s="279"/>
      <c r="BO1149" s="279"/>
      <c r="BP1149" s="279"/>
      <c r="BQ1149" s="279"/>
      <c r="BR1149" s="279"/>
      <c r="BS1149" s="279"/>
      <c r="BT1149" s="279"/>
      <c r="BU1149" s="279"/>
      <c r="BV1149" s="279"/>
      <c r="BW1149" s="279"/>
      <c r="BX1149" s="279"/>
      <c r="BY1149" s="279"/>
      <c r="BZ1149" s="279"/>
      <c r="CA1149" s="279"/>
      <c r="CB1149" s="279"/>
      <c r="CC1149" s="279"/>
      <c r="CD1149" s="279"/>
      <c r="CE1149" s="279"/>
      <c r="CF1149" s="279"/>
      <c r="CG1149" s="279"/>
      <c r="CH1149" s="279"/>
      <c r="CI1149" s="279"/>
      <c r="CJ1149" s="279"/>
      <c r="CK1149" s="279"/>
      <c r="CL1149" s="279"/>
      <c r="CM1149" s="279"/>
      <c r="CN1149" s="279"/>
      <c r="CO1149" s="279"/>
      <c r="CP1149" s="279"/>
      <c r="CQ1149" s="279"/>
      <c r="CR1149" s="279"/>
      <c r="CS1149" s="279"/>
      <c r="CT1149" s="279"/>
      <c r="CU1149" s="279"/>
      <c r="CV1149" s="279"/>
      <c r="CW1149" s="279"/>
      <c r="CX1149" s="279"/>
      <c r="CY1149" s="279"/>
      <c r="CZ1149" s="279"/>
      <c r="DA1149" s="279"/>
      <c r="DB1149" s="279"/>
      <c r="DC1149" s="279"/>
      <c r="DD1149" s="279"/>
      <c r="DE1149" s="279"/>
      <c r="DF1149" s="279"/>
      <c r="DG1149" s="279"/>
      <c r="DH1149" s="279"/>
      <c r="DI1149" s="279"/>
      <c r="DJ1149" s="279"/>
      <c r="DK1149" s="279"/>
      <c r="DL1149" s="279"/>
      <c r="DM1149" s="279"/>
      <c r="DN1149" s="279"/>
      <c r="DO1149" s="279"/>
      <c r="DP1149" s="279"/>
      <c r="DQ1149" s="279"/>
      <c r="DR1149" s="279"/>
      <c r="DS1149" s="279"/>
      <c r="DT1149" s="279"/>
      <c r="DU1149" s="279"/>
    </row>
    <row r="1150" spans="40:125">
      <c r="AN1150" s="203" t="str">
        <f t="shared" si="53"/>
        <v>EMA--</v>
      </c>
      <c r="AO1150" s="279"/>
      <c r="AP1150" s="279"/>
      <c r="AQ1150" s="279"/>
      <c r="AR1150" s="279"/>
      <c r="AS1150" s="279"/>
      <c r="AT1150" s="279"/>
      <c r="AU1150" s="279"/>
      <c r="AV1150" s="279"/>
      <c r="AW1150" s="279"/>
      <c r="AX1150" s="279"/>
      <c r="AY1150" s="279"/>
      <c r="AZ1150" s="279"/>
      <c r="BA1150" s="279"/>
      <c r="BB1150" s="279"/>
      <c r="BC1150" s="279"/>
      <c r="BD1150" s="279"/>
      <c r="BE1150" s="279"/>
      <c r="BF1150" s="279"/>
      <c r="BG1150" s="279"/>
      <c r="BH1150" s="279"/>
      <c r="BI1150" s="279"/>
      <c r="BJ1150" s="279"/>
      <c r="BK1150" s="279"/>
      <c r="BL1150" s="279"/>
      <c r="BM1150" s="279"/>
      <c r="BN1150" s="279"/>
      <c r="BO1150" s="279"/>
      <c r="BP1150" s="279"/>
      <c r="BQ1150" s="279"/>
      <c r="BR1150" s="279"/>
      <c r="BS1150" s="279"/>
      <c r="BT1150" s="279"/>
      <c r="BU1150" s="279"/>
      <c r="BV1150" s="279"/>
      <c r="BW1150" s="279"/>
      <c r="BX1150" s="279"/>
      <c r="BY1150" s="279"/>
      <c r="BZ1150" s="279"/>
      <c r="CA1150" s="279"/>
      <c r="CB1150" s="279"/>
      <c r="CC1150" s="279"/>
      <c r="CD1150" s="279"/>
      <c r="CE1150" s="279"/>
      <c r="CF1150" s="279"/>
      <c r="CG1150" s="279"/>
      <c r="CH1150" s="279"/>
      <c r="CI1150" s="279"/>
      <c r="CJ1150" s="279"/>
      <c r="CK1150" s="279"/>
      <c r="CL1150" s="279"/>
      <c r="CM1150" s="279"/>
      <c r="CN1150" s="279"/>
      <c r="CO1150" s="279"/>
      <c r="CP1150" s="279"/>
      <c r="CQ1150" s="279"/>
      <c r="CR1150" s="279"/>
      <c r="CS1150" s="279"/>
      <c r="CT1150" s="279"/>
      <c r="CU1150" s="279"/>
      <c r="CV1150" s="279"/>
      <c r="CW1150" s="279"/>
      <c r="CX1150" s="279"/>
      <c r="CY1150" s="279"/>
      <c r="CZ1150" s="279"/>
      <c r="DA1150" s="279"/>
      <c r="DB1150" s="279"/>
      <c r="DC1150" s="279"/>
      <c r="DD1150" s="279"/>
      <c r="DE1150" s="279"/>
      <c r="DF1150" s="279"/>
      <c r="DG1150" s="279"/>
      <c r="DH1150" s="279"/>
      <c r="DI1150" s="279"/>
      <c r="DJ1150" s="279"/>
      <c r="DK1150" s="279"/>
      <c r="DL1150" s="279"/>
      <c r="DM1150" s="279"/>
      <c r="DN1150" s="279"/>
      <c r="DO1150" s="279"/>
      <c r="DP1150" s="279"/>
      <c r="DQ1150" s="279"/>
      <c r="DR1150" s="279"/>
      <c r="DS1150" s="279"/>
      <c r="DT1150" s="279"/>
      <c r="DU1150" s="279"/>
    </row>
    <row r="1151" spans="40:125">
      <c r="AN1151" s="203" t="str">
        <f t="shared" si="53"/>
        <v>EMA--</v>
      </c>
      <c r="AO1151" s="279"/>
      <c r="AP1151" s="279"/>
      <c r="AQ1151" s="279"/>
      <c r="AR1151" s="279"/>
      <c r="AS1151" s="279"/>
      <c r="AT1151" s="279"/>
      <c r="AU1151" s="279"/>
      <c r="AV1151" s="279"/>
      <c r="AW1151" s="279"/>
      <c r="AX1151" s="279"/>
      <c r="AY1151" s="279"/>
      <c r="AZ1151" s="279"/>
      <c r="BA1151" s="279"/>
      <c r="BB1151" s="279"/>
      <c r="BC1151" s="279"/>
      <c r="BD1151" s="279"/>
      <c r="BE1151" s="279"/>
      <c r="BF1151" s="279"/>
      <c r="BG1151" s="279"/>
      <c r="BH1151" s="279"/>
      <c r="BI1151" s="279"/>
      <c r="BJ1151" s="279"/>
      <c r="BK1151" s="279"/>
      <c r="BL1151" s="279"/>
      <c r="BM1151" s="279"/>
      <c r="BN1151" s="279"/>
      <c r="BO1151" s="279"/>
      <c r="BP1151" s="279"/>
      <c r="BQ1151" s="279"/>
      <c r="BR1151" s="279"/>
      <c r="BS1151" s="279"/>
      <c r="BT1151" s="279"/>
      <c r="BU1151" s="279"/>
      <c r="BV1151" s="279"/>
      <c r="BW1151" s="279"/>
      <c r="BX1151" s="279"/>
      <c r="BY1151" s="279"/>
      <c r="BZ1151" s="279"/>
      <c r="CA1151" s="279"/>
      <c r="CB1151" s="279"/>
      <c r="CC1151" s="279"/>
      <c r="CD1151" s="279"/>
      <c r="CE1151" s="279"/>
      <c r="CF1151" s="279"/>
      <c r="CG1151" s="279"/>
      <c r="CH1151" s="279"/>
      <c r="CI1151" s="279"/>
      <c r="CJ1151" s="279"/>
      <c r="CK1151" s="279"/>
      <c r="CL1151" s="279"/>
      <c r="CM1151" s="279"/>
      <c r="CN1151" s="279"/>
      <c r="CO1151" s="279"/>
      <c r="CP1151" s="279"/>
      <c r="CQ1151" s="279"/>
      <c r="CR1151" s="279"/>
      <c r="CS1151" s="279"/>
      <c r="CT1151" s="279"/>
      <c r="CU1151" s="279"/>
      <c r="CV1151" s="279"/>
      <c r="CW1151" s="279"/>
      <c r="CX1151" s="279"/>
      <c r="CY1151" s="279"/>
      <c r="CZ1151" s="279"/>
      <c r="DA1151" s="279"/>
      <c r="DB1151" s="279"/>
      <c r="DC1151" s="279"/>
      <c r="DD1151" s="279"/>
      <c r="DE1151" s="279"/>
      <c r="DF1151" s="279"/>
      <c r="DG1151" s="279"/>
      <c r="DH1151" s="279"/>
      <c r="DI1151" s="279"/>
      <c r="DJ1151" s="279"/>
      <c r="DK1151" s="279"/>
      <c r="DL1151" s="279"/>
      <c r="DM1151" s="279"/>
      <c r="DN1151" s="279"/>
      <c r="DO1151" s="279"/>
      <c r="DP1151" s="279"/>
      <c r="DQ1151" s="279"/>
      <c r="DR1151" s="279"/>
      <c r="DS1151" s="279"/>
      <c r="DT1151" s="279"/>
      <c r="DU1151" s="279"/>
    </row>
    <row r="1152" spans="40:125">
      <c r="AN1152" s="203" t="str">
        <f t="shared" si="53"/>
        <v>EMA--</v>
      </c>
      <c r="AO1152" s="279"/>
      <c r="AP1152" s="279"/>
      <c r="AQ1152" s="279"/>
      <c r="AR1152" s="279"/>
      <c r="AS1152" s="279"/>
      <c r="AT1152" s="279"/>
      <c r="AU1152" s="279"/>
      <c r="AV1152" s="279"/>
      <c r="AW1152" s="279"/>
      <c r="AX1152" s="279"/>
      <c r="AY1152" s="279"/>
      <c r="AZ1152" s="279"/>
      <c r="BA1152" s="279"/>
      <c r="BB1152" s="279"/>
      <c r="BC1152" s="279"/>
      <c r="BD1152" s="279"/>
      <c r="BE1152" s="279"/>
      <c r="BF1152" s="279"/>
      <c r="BG1152" s="279"/>
      <c r="BH1152" s="279"/>
      <c r="BI1152" s="279"/>
      <c r="BJ1152" s="279"/>
      <c r="BK1152" s="279"/>
      <c r="BL1152" s="279"/>
      <c r="BM1152" s="279"/>
      <c r="BN1152" s="279"/>
      <c r="BO1152" s="279"/>
      <c r="BP1152" s="279"/>
      <c r="BQ1152" s="279"/>
      <c r="BR1152" s="279"/>
      <c r="BS1152" s="279"/>
      <c r="BT1152" s="279"/>
      <c r="BU1152" s="279"/>
      <c r="BV1152" s="279"/>
      <c r="BW1152" s="279"/>
      <c r="BX1152" s="279"/>
      <c r="BY1152" s="279"/>
      <c r="BZ1152" s="279"/>
      <c r="CA1152" s="279"/>
      <c r="CB1152" s="279"/>
      <c r="CC1152" s="279"/>
      <c r="CD1152" s="279"/>
      <c r="CE1152" s="279"/>
      <c r="CF1152" s="279"/>
      <c r="CG1152" s="279"/>
      <c r="CH1152" s="279"/>
      <c r="CI1152" s="279"/>
      <c r="CJ1152" s="279"/>
      <c r="CK1152" s="279"/>
      <c r="CL1152" s="279"/>
      <c r="CM1152" s="279"/>
      <c r="CN1152" s="279"/>
      <c r="CO1152" s="279"/>
      <c r="CP1152" s="279"/>
      <c r="CQ1152" s="279"/>
      <c r="CR1152" s="279"/>
      <c r="CS1152" s="279"/>
      <c r="CT1152" s="279"/>
      <c r="CU1152" s="279"/>
      <c r="CV1152" s="279"/>
      <c r="CW1152" s="279"/>
      <c r="CX1152" s="279"/>
      <c r="CY1152" s="279"/>
      <c r="CZ1152" s="279"/>
      <c r="DA1152" s="279"/>
      <c r="DB1152" s="279"/>
      <c r="DC1152" s="279"/>
      <c r="DD1152" s="279"/>
      <c r="DE1152" s="279"/>
      <c r="DF1152" s="279"/>
      <c r="DG1152" s="279"/>
      <c r="DH1152" s="279"/>
      <c r="DI1152" s="279"/>
      <c r="DJ1152" s="279"/>
      <c r="DK1152" s="279"/>
      <c r="DL1152" s="279"/>
      <c r="DM1152" s="279"/>
      <c r="DN1152" s="279"/>
      <c r="DO1152" s="279"/>
      <c r="DP1152" s="279"/>
      <c r="DQ1152" s="279"/>
      <c r="DR1152" s="279"/>
      <c r="DS1152" s="279"/>
      <c r="DT1152" s="279"/>
      <c r="DU1152" s="279"/>
    </row>
    <row r="1153" spans="40:125">
      <c r="AN1153" s="203" t="str">
        <f t="shared" si="53"/>
        <v>EMA--</v>
      </c>
      <c r="AO1153" s="279"/>
      <c r="AP1153" s="279"/>
      <c r="AQ1153" s="279"/>
      <c r="AR1153" s="279"/>
      <c r="AS1153" s="279"/>
      <c r="AT1153" s="279"/>
      <c r="AU1153" s="279"/>
      <c r="AV1153" s="279"/>
      <c r="AW1153" s="279"/>
      <c r="AX1153" s="279"/>
      <c r="AY1153" s="279"/>
      <c r="AZ1153" s="279"/>
      <c r="BA1153" s="279"/>
      <c r="BB1153" s="279"/>
      <c r="BC1153" s="279"/>
      <c r="BD1153" s="279"/>
      <c r="BE1153" s="279"/>
      <c r="BF1153" s="279"/>
      <c r="BG1153" s="279"/>
      <c r="BH1153" s="279"/>
      <c r="BI1153" s="279"/>
      <c r="BJ1153" s="279"/>
      <c r="BK1153" s="279"/>
      <c r="BL1153" s="279"/>
      <c r="BM1153" s="279"/>
      <c r="BN1153" s="279"/>
      <c r="BO1153" s="279"/>
      <c r="BP1153" s="279"/>
      <c r="BQ1153" s="279"/>
      <c r="BR1153" s="279"/>
      <c r="BS1153" s="279"/>
      <c r="BT1153" s="279"/>
      <c r="BU1153" s="279"/>
      <c r="BV1153" s="279"/>
      <c r="BW1153" s="279"/>
      <c r="BX1153" s="279"/>
      <c r="BY1153" s="279"/>
      <c r="BZ1153" s="279"/>
      <c r="CA1153" s="279"/>
      <c r="CB1153" s="279"/>
      <c r="CC1153" s="279"/>
      <c r="CD1153" s="279"/>
      <c r="CE1153" s="279"/>
      <c r="CF1153" s="279"/>
      <c r="CG1153" s="279"/>
      <c r="CH1153" s="279"/>
      <c r="CI1153" s="279"/>
      <c r="CJ1153" s="279"/>
      <c r="CK1153" s="279"/>
      <c r="CL1153" s="279"/>
      <c r="CM1153" s="279"/>
      <c r="CN1153" s="279"/>
      <c r="CO1153" s="279"/>
      <c r="CP1153" s="279"/>
      <c r="CQ1153" s="279"/>
      <c r="CR1153" s="279"/>
      <c r="CS1153" s="279"/>
      <c r="CT1153" s="279"/>
      <c r="CU1153" s="279"/>
      <c r="CV1153" s="279"/>
      <c r="CW1153" s="279"/>
      <c r="CX1153" s="279"/>
      <c r="CY1153" s="279"/>
      <c r="CZ1153" s="279"/>
      <c r="DA1153" s="279"/>
      <c r="DB1153" s="279"/>
      <c r="DC1153" s="279"/>
      <c r="DD1153" s="279"/>
      <c r="DE1153" s="279"/>
      <c r="DF1153" s="279"/>
      <c r="DG1153" s="279"/>
      <c r="DH1153" s="279"/>
      <c r="DI1153" s="279"/>
      <c r="DJ1153" s="279"/>
      <c r="DK1153" s="279"/>
      <c r="DL1153" s="279"/>
      <c r="DM1153" s="279"/>
      <c r="DN1153" s="279"/>
      <c r="DO1153" s="279"/>
      <c r="DP1153" s="279"/>
      <c r="DQ1153" s="279"/>
      <c r="DR1153" s="279"/>
      <c r="DS1153" s="279"/>
      <c r="DT1153" s="279"/>
      <c r="DU1153" s="279"/>
    </row>
    <row r="1154" spans="40:125">
      <c r="AN1154" s="203" t="str">
        <f t="shared" si="53"/>
        <v>EMA--</v>
      </c>
      <c r="AO1154" s="279"/>
      <c r="AP1154" s="279"/>
      <c r="AQ1154" s="279"/>
      <c r="AR1154" s="279"/>
      <c r="AS1154" s="279"/>
      <c r="AT1154" s="279"/>
      <c r="AU1154" s="279"/>
      <c r="AV1154" s="279"/>
      <c r="AW1154" s="279"/>
      <c r="AX1154" s="279"/>
      <c r="AY1154" s="279"/>
      <c r="AZ1154" s="279"/>
      <c r="BA1154" s="279"/>
      <c r="BB1154" s="279"/>
      <c r="BC1154" s="279"/>
      <c r="BD1154" s="279"/>
      <c r="BE1154" s="279"/>
      <c r="BF1154" s="279"/>
      <c r="BG1154" s="279"/>
      <c r="BH1154" s="279"/>
      <c r="BI1154" s="279"/>
      <c r="BJ1154" s="279"/>
      <c r="BK1154" s="279"/>
      <c r="BL1154" s="279"/>
      <c r="BM1154" s="279"/>
      <c r="BN1154" s="279"/>
      <c r="BO1154" s="279"/>
      <c r="BP1154" s="279"/>
      <c r="BQ1154" s="279"/>
      <c r="BR1154" s="279"/>
      <c r="BS1154" s="279"/>
      <c r="BT1154" s="279"/>
      <c r="BU1154" s="279"/>
      <c r="BV1154" s="279"/>
      <c r="BW1154" s="279"/>
      <c r="BX1154" s="279"/>
      <c r="BY1154" s="279"/>
      <c r="BZ1154" s="279"/>
      <c r="CA1154" s="279"/>
      <c r="CB1154" s="279"/>
      <c r="CC1154" s="279"/>
      <c r="CD1154" s="279"/>
      <c r="CE1154" s="279"/>
      <c r="CF1154" s="279"/>
      <c r="CG1154" s="279"/>
      <c r="CH1154" s="279"/>
      <c r="CI1154" s="279"/>
      <c r="CJ1154" s="279"/>
      <c r="CK1154" s="279"/>
      <c r="CL1154" s="279"/>
      <c r="CM1154" s="279"/>
      <c r="CN1154" s="279"/>
      <c r="CO1154" s="279"/>
      <c r="CP1154" s="279"/>
      <c r="CQ1154" s="279"/>
      <c r="CR1154" s="279"/>
      <c r="CS1154" s="279"/>
      <c r="CT1154" s="279"/>
      <c r="CU1154" s="279"/>
      <c r="CV1154" s="279"/>
      <c r="CW1154" s="279"/>
      <c r="CX1154" s="279"/>
      <c r="CY1154" s="279"/>
      <c r="CZ1154" s="279"/>
      <c r="DA1154" s="279"/>
      <c r="DB1154" s="279"/>
      <c r="DC1154" s="279"/>
      <c r="DD1154" s="279"/>
      <c r="DE1154" s="279"/>
      <c r="DF1154" s="279"/>
      <c r="DG1154" s="279"/>
      <c r="DH1154" s="279"/>
      <c r="DI1154" s="279"/>
      <c r="DJ1154" s="279"/>
      <c r="DK1154" s="279"/>
      <c r="DL1154" s="279"/>
      <c r="DM1154" s="279"/>
      <c r="DN1154" s="279"/>
      <c r="DO1154" s="279"/>
      <c r="DP1154" s="279"/>
      <c r="DQ1154" s="279"/>
      <c r="DR1154" s="279"/>
      <c r="DS1154" s="279"/>
      <c r="DT1154" s="279"/>
      <c r="DU1154" s="279"/>
    </row>
    <row r="1155" spans="40:125">
      <c r="AN1155" s="203" t="str">
        <f t="shared" si="53"/>
        <v>EMA--</v>
      </c>
      <c r="AO1155" s="279"/>
      <c r="AP1155" s="279"/>
      <c r="AQ1155" s="279"/>
      <c r="AR1155" s="279"/>
      <c r="AS1155" s="279"/>
      <c r="AT1155" s="279"/>
      <c r="AU1155" s="279"/>
      <c r="AV1155" s="279"/>
      <c r="AW1155" s="279"/>
      <c r="AX1155" s="279"/>
      <c r="AY1155" s="279"/>
      <c r="AZ1155" s="279"/>
      <c r="BA1155" s="279"/>
      <c r="BB1155" s="279"/>
      <c r="BC1155" s="279"/>
      <c r="BD1155" s="279"/>
      <c r="BE1155" s="279"/>
      <c r="BF1155" s="279"/>
      <c r="BG1155" s="279"/>
      <c r="BH1155" s="279"/>
      <c r="BI1155" s="279"/>
      <c r="BJ1155" s="279"/>
      <c r="BK1155" s="279"/>
      <c r="BL1155" s="279"/>
      <c r="BM1155" s="279"/>
      <c r="BN1155" s="279"/>
      <c r="BO1155" s="279"/>
      <c r="BP1155" s="279"/>
      <c r="BQ1155" s="279"/>
      <c r="BR1155" s="279"/>
      <c r="BS1155" s="279"/>
      <c r="BT1155" s="279"/>
      <c r="BU1155" s="279"/>
      <c r="BV1155" s="279"/>
      <c r="BW1155" s="279"/>
      <c r="BX1155" s="279"/>
      <c r="BY1155" s="279"/>
      <c r="BZ1155" s="279"/>
      <c r="CA1155" s="279"/>
      <c r="CB1155" s="279"/>
      <c r="CC1155" s="279"/>
      <c r="CD1155" s="279"/>
      <c r="CE1155" s="279"/>
      <c r="CF1155" s="279"/>
      <c r="CG1155" s="279"/>
      <c r="CH1155" s="279"/>
      <c r="CI1155" s="279"/>
      <c r="CJ1155" s="279"/>
      <c r="CK1155" s="279"/>
      <c r="CL1155" s="279"/>
      <c r="CM1155" s="279"/>
      <c r="CN1155" s="279"/>
      <c r="CO1155" s="279"/>
      <c r="CP1155" s="279"/>
      <c r="CQ1155" s="279"/>
      <c r="CR1155" s="279"/>
      <c r="CS1155" s="279"/>
      <c r="CT1155" s="279"/>
      <c r="CU1155" s="279"/>
      <c r="CV1155" s="279"/>
      <c r="CW1155" s="279"/>
      <c r="CX1155" s="279"/>
      <c r="CY1155" s="279"/>
      <c r="CZ1155" s="279"/>
      <c r="DA1155" s="279"/>
      <c r="DB1155" s="279"/>
      <c r="DC1155" s="279"/>
      <c r="DD1155" s="279"/>
      <c r="DE1155" s="279"/>
      <c r="DF1155" s="279"/>
      <c r="DG1155" s="279"/>
      <c r="DH1155" s="279"/>
      <c r="DI1155" s="279"/>
      <c r="DJ1155" s="279"/>
      <c r="DK1155" s="279"/>
      <c r="DL1155" s="279"/>
      <c r="DM1155" s="279"/>
      <c r="DN1155" s="279"/>
      <c r="DO1155" s="279"/>
      <c r="DP1155" s="279"/>
      <c r="DQ1155" s="279"/>
      <c r="DR1155" s="279"/>
      <c r="DS1155" s="279"/>
      <c r="DT1155" s="279"/>
      <c r="DU1155" s="279"/>
    </row>
    <row r="1156" spans="40:125">
      <c r="AN1156" s="203" t="str">
        <f t="shared" si="53"/>
        <v>EMA--</v>
      </c>
      <c r="AO1156" s="279"/>
      <c r="AP1156" s="279"/>
      <c r="AQ1156" s="279"/>
      <c r="AR1156" s="279"/>
      <c r="AS1156" s="279"/>
      <c r="AT1156" s="279"/>
      <c r="AU1156" s="279"/>
      <c r="AV1156" s="279"/>
      <c r="AW1156" s="279"/>
      <c r="AX1156" s="279"/>
      <c r="AY1156" s="279"/>
      <c r="AZ1156" s="279"/>
      <c r="BA1156" s="279"/>
      <c r="BB1156" s="279"/>
      <c r="BC1156" s="279"/>
      <c r="BD1156" s="279"/>
      <c r="BE1156" s="279"/>
      <c r="BF1156" s="279"/>
      <c r="BG1156" s="279"/>
      <c r="BH1156" s="279"/>
      <c r="BI1156" s="279"/>
      <c r="BJ1156" s="279"/>
      <c r="BK1156" s="279"/>
      <c r="BL1156" s="279"/>
      <c r="BM1156" s="279"/>
      <c r="BN1156" s="279"/>
      <c r="BO1156" s="279"/>
      <c r="BP1156" s="279"/>
      <c r="BQ1156" s="279"/>
      <c r="BR1156" s="279"/>
      <c r="BS1156" s="279"/>
      <c r="BT1156" s="279"/>
      <c r="BU1156" s="279"/>
      <c r="BV1156" s="279"/>
      <c r="BW1156" s="279"/>
      <c r="BX1156" s="279"/>
      <c r="BY1156" s="279"/>
      <c r="BZ1156" s="279"/>
      <c r="CA1156" s="279"/>
      <c r="CB1156" s="279"/>
      <c r="CC1156" s="279"/>
      <c r="CD1156" s="279"/>
      <c r="CE1156" s="279"/>
      <c r="CF1156" s="279"/>
      <c r="CG1156" s="279"/>
      <c r="CH1156" s="279"/>
      <c r="CI1156" s="279"/>
      <c r="CJ1156" s="279"/>
      <c r="CK1156" s="279"/>
      <c r="CL1156" s="279"/>
      <c r="CM1156" s="279"/>
      <c r="CN1156" s="279"/>
      <c r="CO1156" s="279"/>
      <c r="CP1156" s="279"/>
      <c r="CQ1156" s="279"/>
      <c r="CR1156" s="279"/>
      <c r="CS1156" s="279"/>
      <c r="CT1156" s="279"/>
      <c r="CU1156" s="279"/>
      <c r="CV1156" s="279"/>
      <c r="CW1156" s="279"/>
      <c r="CX1156" s="279"/>
      <c r="CY1156" s="279"/>
      <c r="CZ1156" s="279"/>
      <c r="DA1156" s="279"/>
      <c r="DB1156" s="279"/>
      <c r="DC1156" s="279"/>
      <c r="DD1156" s="279"/>
      <c r="DE1156" s="279"/>
      <c r="DF1156" s="279"/>
      <c r="DG1156" s="279"/>
      <c r="DH1156" s="279"/>
      <c r="DI1156" s="279"/>
      <c r="DJ1156" s="279"/>
      <c r="DK1156" s="279"/>
      <c r="DL1156" s="279"/>
      <c r="DM1156" s="279"/>
      <c r="DN1156" s="279"/>
      <c r="DO1156" s="279"/>
      <c r="DP1156" s="279"/>
      <c r="DQ1156" s="279"/>
      <c r="DR1156" s="279"/>
      <c r="DS1156" s="279"/>
      <c r="DT1156" s="279"/>
      <c r="DU1156" s="279"/>
    </row>
    <row r="1157" spans="40:125">
      <c r="AN1157" s="203" t="str">
        <f t="shared" si="53"/>
        <v>EMA--</v>
      </c>
      <c r="AO1157" s="279"/>
      <c r="AP1157" s="279"/>
      <c r="AQ1157" s="279"/>
      <c r="AR1157" s="279"/>
      <c r="AS1157" s="279"/>
      <c r="AT1157" s="279"/>
      <c r="AU1157" s="279"/>
      <c r="AV1157" s="279"/>
      <c r="AW1157" s="279"/>
      <c r="AX1157" s="279"/>
      <c r="AY1157" s="279"/>
      <c r="AZ1157" s="279"/>
      <c r="BA1157" s="279"/>
      <c r="BB1157" s="279"/>
      <c r="BC1157" s="279"/>
      <c r="BD1157" s="279"/>
      <c r="BE1157" s="279"/>
      <c r="BF1157" s="279"/>
      <c r="BG1157" s="279"/>
      <c r="BH1157" s="279"/>
      <c r="BI1157" s="279"/>
      <c r="BJ1157" s="279"/>
      <c r="BK1157" s="279"/>
      <c r="BL1157" s="279"/>
      <c r="BM1157" s="279"/>
      <c r="BN1157" s="279"/>
      <c r="BO1157" s="279"/>
      <c r="BP1157" s="279"/>
      <c r="BQ1157" s="279"/>
      <c r="BR1157" s="279"/>
      <c r="BS1157" s="279"/>
      <c r="BT1157" s="279"/>
      <c r="BU1157" s="279"/>
      <c r="BV1157" s="279"/>
      <c r="BW1157" s="279"/>
      <c r="BX1157" s="279"/>
      <c r="BY1157" s="279"/>
      <c r="BZ1157" s="279"/>
      <c r="CA1157" s="279"/>
      <c r="CB1157" s="279"/>
      <c r="CC1157" s="279"/>
      <c r="CD1157" s="279"/>
      <c r="CE1157" s="279"/>
      <c r="CF1157" s="279"/>
      <c r="CG1157" s="279"/>
      <c r="CH1157" s="279"/>
      <c r="CI1157" s="279"/>
      <c r="CJ1157" s="279"/>
      <c r="CK1157" s="279"/>
      <c r="CL1157" s="279"/>
      <c r="CM1157" s="279"/>
      <c r="CN1157" s="279"/>
      <c r="CO1157" s="279"/>
      <c r="CP1157" s="279"/>
      <c r="CQ1157" s="279"/>
      <c r="CR1157" s="279"/>
      <c r="CS1157" s="279"/>
      <c r="CT1157" s="279"/>
      <c r="CU1157" s="279"/>
      <c r="CV1157" s="279"/>
      <c r="CW1157" s="279"/>
      <c r="CX1157" s="279"/>
      <c r="CY1157" s="279"/>
      <c r="CZ1157" s="279"/>
      <c r="DA1157" s="279"/>
      <c r="DB1157" s="279"/>
      <c r="DC1157" s="279"/>
      <c r="DD1157" s="279"/>
      <c r="DE1157" s="279"/>
      <c r="DF1157" s="279"/>
      <c r="DG1157" s="279"/>
      <c r="DH1157" s="279"/>
      <c r="DI1157" s="279"/>
      <c r="DJ1157" s="279"/>
      <c r="DK1157" s="279"/>
      <c r="DL1157" s="279"/>
      <c r="DM1157" s="279"/>
      <c r="DN1157" s="279"/>
      <c r="DO1157" s="279"/>
      <c r="DP1157" s="279"/>
      <c r="DQ1157" s="279"/>
      <c r="DR1157" s="279"/>
      <c r="DS1157" s="279"/>
      <c r="DT1157" s="279"/>
      <c r="DU1157" s="279"/>
    </row>
    <row r="1158" spans="40:125">
      <c r="AN1158" s="203" t="str">
        <f t="shared" si="53"/>
        <v>EMA--</v>
      </c>
      <c r="AO1158" s="279"/>
      <c r="AP1158" s="279"/>
      <c r="AQ1158" s="279"/>
      <c r="AR1158" s="279"/>
      <c r="AS1158" s="279"/>
      <c r="AT1158" s="279"/>
      <c r="AU1158" s="279"/>
      <c r="AV1158" s="279"/>
      <c r="AW1158" s="279"/>
      <c r="AX1158" s="279"/>
      <c r="AY1158" s="279"/>
      <c r="AZ1158" s="279"/>
      <c r="BA1158" s="279"/>
      <c r="BB1158" s="279"/>
      <c r="BC1158" s="279"/>
      <c r="BD1158" s="279"/>
      <c r="BE1158" s="279"/>
      <c r="BF1158" s="279"/>
      <c r="BG1158" s="279"/>
      <c r="BH1158" s="279"/>
      <c r="BI1158" s="279"/>
      <c r="BJ1158" s="279"/>
      <c r="BK1158" s="279"/>
      <c r="BL1158" s="279"/>
      <c r="BM1158" s="279"/>
      <c r="BN1158" s="279"/>
      <c r="BO1158" s="279"/>
      <c r="BP1158" s="279"/>
      <c r="BQ1158" s="279"/>
      <c r="BR1158" s="279"/>
      <c r="BS1158" s="279"/>
      <c r="BT1158" s="279"/>
      <c r="BU1158" s="279"/>
      <c r="BV1158" s="279"/>
      <c r="BW1158" s="279"/>
      <c r="BX1158" s="279"/>
      <c r="BY1158" s="279"/>
      <c r="BZ1158" s="279"/>
      <c r="CA1158" s="279"/>
      <c r="CB1158" s="279"/>
      <c r="CC1158" s="279"/>
      <c r="CD1158" s="279"/>
      <c r="CE1158" s="279"/>
      <c r="CF1158" s="279"/>
      <c r="CG1158" s="279"/>
      <c r="CH1158" s="279"/>
      <c r="CI1158" s="279"/>
      <c r="CJ1158" s="279"/>
      <c r="CK1158" s="279"/>
      <c r="CL1158" s="279"/>
      <c r="CM1158" s="279"/>
      <c r="CN1158" s="279"/>
      <c r="CO1158" s="279"/>
      <c r="CP1158" s="279"/>
      <c r="CQ1158" s="279"/>
      <c r="CR1158" s="279"/>
      <c r="CS1158" s="279"/>
      <c r="CT1158" s="279"/>
      <c r="CU1158" s="279"/>
      <c r="CV1158" s="279"/>
      <c r="CW1158" s="279"/>
      <c r="CX1158" s="279"/>
      <c r="CY1158" s="279"/>
      <c r="CZ1158" s="279"/>
      <c r="DA1158" s="279"/>
      <c r="DB1158" s="279"/>
      <c r="DC1158" s="279"/>
      <c r="DD1158" s="279"/>
      <c r="DE1158" s="279"/>
      <c r="DF1158" s="279"/>
      <c r="DG1158" s="279"/>
      <c r="DH1158" s="279"/>
      <c r="DI1158" s="279"/>
      <c r="DJ1158" s="279"/>
      <c r="DK1158" s="279"/>
      <c r="DL1158" s="279"/>
      <c r="DM1158" s="279"/>
      <c r="DN1158" s="279"/>
      <c r="DO1158" s="279"/>
      <c r="DP1158" s="279"/>
      <c r="DQ1158" s="279"/>
      <c r="DR1158" s="279"/>
      <c r="DS1158" s="279"/>
      <c r="DT1158" s="279"/>
      <c r="DU1158" s="279"/>
    </row>
    <row r="1159" spans="40:125">
      <c r="AN1159" s="203" t="str">
        <f t="shared" si="53"/>
        <v>EMA--</v>
      </c>
      <c r="AO1159" s="279"/>
      <c r="AP1159" s="279"/>
      <c r="AQ1159" s="279"/>
      <c r="AR1159" s="279"/>
      <c r="AS1159" s="279"/>
      <c r="AT1159" s="279"/>
      <c r="AU1159" s="279"/>
      <c r="AV1159" s="279"/>
      <c r="AW1159" s="279"/>
      <c r="AX1159" s="279"/>
      <c r="AY1159" s="279"/>
      <c r="AZ1159" s="279"/>
      <c r="BA1159" s="279"/>
      <c r="BB1159" s="279"/>
      <c r="BC1159" s="279"/>
      <c r="BD1159" s="279"/>
      <c r="BE1159" s="279"/>
      <c r="BF1159" s="279"/>
      <c r="BG1159" s="279"/>
      <c r="BH1159" s="279"/>
      <c r="BI1159" s="279"/>
      <c r="BJ1159" s="279"/>
      <c r="BK1159" s="279"/>
      <c r="BL1159" s="279"/>
      <c r="BM1159" s="279"/>
      <c r="BN1159" s="279"/>
      <c r="BO1159" s="279"/>
      <c r="BP1159" s="279"/>
      <c r="BQ1159" s="279"/>
      <c r="BR1159" s="279"/>
      <c r="BS1159" s="279"/>
      <c r="BT1159" s="279"/>
      <c r="BU1159" s="279"/>
      <c r="BV1159" s="279"/>
      <c r="BW1159" s="279"/>
      <c r="BX1159" s="279"/>
      <c r="BY1159" s="279"/>
      <c r="BZ1159" s="279"/>
      <c r="CA1159" s="279"/>
      <c r="CB1159" s="279"/>
      <c r="CC1159" s="279"/>
      <c r="CD1159" s="279"/>
      <c r="CE1159" s="279"/>
      <c r="CF1159" s="279"/>
      <c r="CG1159" s="279"/>
      <c r="CH1159" s="279"/>
      <c r="CI1159" s="279"/>
      <c r="CJ1159" s="279"/>
      <c r="CK1159" s="279"/>
      <c r="CL1159" s="279"/>
      <c r="CM1159" s="279"/>
      <c r="CN1159" s="279"/>
      <c r="CO1159" s="279"/>
      <c r="CP1159" s="279"/>
      <c r="CQ1159" s="279"/>
      <c r="CR1159" s="279"/>
      <c r="CS1159" s="279"/>
      <c r="CT1159" s="279"/>
      <c r="CU1159" s="279"/>
      <c r="CV1159" s="279"/>
      <c r="CW1159" s="279"/>
      <c r="CX1159" s="279"/>
      <c r="CY1159" s="279"/>
      <c r="CZ1159" s="279"/>
      <c r="DA1159" s="279"/>
      <c r="DB1159" s="279"/>
      <c r="DC1159" s="279"/>
      <c r="DD1159" s="279"/>
      <c r="DE1159" s="279"/>
      <c r="DF1159" s="279"/>
      <c r="DG1159" s="279"/>
      <c r="DH1159" s="279"/>
      <c r="DI1159" s="279"/>
      <c r="DJ1159" s="279"/>
      <c r="DK1159" s="279"/>
      <c r="DL1159" s="279"/>
      <c r="DM1159" s="279"/>
      <c r="DN1159" s="279"/>
      <c r="DO1159" s="279"/>
      <c r="DP1159" s="279"/>
      <c r="DQ1159" s="279"/>
      <c r="DR1159" s="279"/>
      <c r="DS1159" s="279"/>
      <c r="DT1159" s="279"/>
      <c r="DU1159" s="279"/>
    </row>
    <row r="1160" spans="40:125">
      <c r="AN1160" s="203" t="str">
        <f t="shared" si="53"/>
        <v>EMA--</v>
      </c>
      <c r="AO1160" s="279"/>
      <c r="AP1160" s="279"/>
      <c r="AQ1160" s="279"/>
      <c r="AR1160" s="279"/>
      <c r="AS1160" s="279"/>
      <c r="AT1160" s="279"/>
      <c r="AU1160" s="279"/>
      <c r="AV1160" s="279"/>
      <c r="AW1160" s="279"/>
      <c r="AX1160" s="279"/>
      <c r="AY1160" s="279"/>
      <c r="AZ1160" s="279"/>
      <c r="BA1160" s="279"/>
      <c r="BB1160" s="279"/>
      <c r="BC1160" s="279"/>
      <c r="BD1160" s="279"/>
      <c r="BE1160" s="279"/>
      <c r="BF1160" s="279"/>
      <c r="BG1160" s="279"/>
      <c r="BH1160" s="279"/>
      <c r="BI1160" s="279"/>
      <c r="BJ1160" s="279"/>
      <c r="BK1160" s="279"/>
      <c r="BL1160" s="279"/>
      <c r="BM1160" s="279"/>
      <c r="BN1160" s="279"/>
      <c r="BO1160" s="279"/>
      <c r="BP1160" s="279"/>
      <c r="BQ1160" s="279"/>
      <c r="BR1160" s="279"/>
      <c r="BS1160" s="279"/>
      <c r="BT1160" s="279"/>
      <c r="BU1160" s="279"/>
      <c r="BV1160" s="279"/>
      <c r="BW1160" s="279"/>
      <c r="BX1160" s="279"/>
      <c r="BY1160" s="279"/>
      <c r="BZ1160" s="279"/>
      <c r="CA1160" s="279"/>
      <c r="CB1160" s="279"/>
      <c r="CC1160" s="279"/>
      <c r="CD1160" s="279"/>
      <c r="CE1160" s="279"/>
      <c r="CF1160" s="279"/>
      <c r="CG1160" s="279"/>
      <c r="CH1160" s="279"/>
      <c r="CI1160" s="279"/>
      <c r="CJ1160" s="279"/>
      <c r="CK1160" s="279"/>
      <c r="CL1160" s="279"/>
      <c r="CM1160" s="279"/>
      <c r="CN1160" s="279"/>
      <c r="CO1160" s="279"/>
      <c r="CP1160" s="279"/>
      <c r="CQ1160" s="279"/>
      <c r="CR1160" s="279"/>
      <c r="CS1160" s="279"/>
      <c r="CT1160" s="279"/>
      <c r="CU1160" s="279"/>
      <c r="CV1160" s="279"/>
      <c r="CW1160" s="279"/>
      <c r="CX1160" s="279"/>
      <c r="CY1160" s="279"/>
      <c r="CZ1160" s="279"/>
      <c r="DA1160" s="279"/>
      <c r="DB1160" s="279"/>
      <c r="DC1160" s="279"/>
      <c r="DD1160" s="279"/>
      <c r="DE1160" s="279"/>
      <c r="DF1160" s="279"/>
      <c r="DG1160" s="279"/>
      <c r="DH1160" s="279"/>
      <c r="DI1160" s="279"/>
      <c r="DJ1160" s="279"/>
      <c r="DK1160" s="279"/>
      <c r="DL1160" s="279"/>
      <c r="DM1160" s="279"/>
      <c r="DN1160" s="279"/>
      <c r="DO1160" s="279"/>
      <c r="DP1160" s="279"/>
      <c r="DQ1160" s="279"/>
      <c r="DR1160" s="279"/>
      <c r="DS1160" s="279"/>
      <c r="DT1160" s="279"/>
      <c r="DU1160" s="279"/>
    </row>
    <row r="1161" spans="40:125">
      <c r="AN1161" s="203" t="str">
        <f t="shared" si="53"/>
        <v>EMA--</v>
      </c>
      <c r="AO1161" s="279"/>
      <c r="AP1161" s="279"/>
      <c r="AQ1161" s="279"/>
      <c r="AR1161" s="279"/>
      <c r="AS1161" s="279"/>
      <c r="AT1161" s="279"/>
      <c r="AU1161" s="279"/>
      <c r="AV1161" s="279"/>
      <c r="AW1161" s="279"/>
      <c r="AX1161" s="279"/>
      <c r="AY1161" s="279"/>
      <c r="AZ1161" s="279"/>
      <c r="BA1161" s="279"/>
      <c r="BB1161" s="279"/>
      <c r="BC1161" s="279"/>
      <c r="BD1161" s="279"/>
      <c r="BE1161" s="279"/>
      <c r="BF1161" s="279"/>
      <c r="BG1161" s="279"/>
      <c r="BH1161" s="279"/>
      <c r="BI1161" s="279"/>
      <c r="BJ1161" s="279"/>
      <c r="BK1161" s="279"/>
      <c r="BL1161" s="279"/>
      <c r="BM1161" s="279"/>
      <c r="BN1161" s="279"/>
      <c r="BO1161" s="279"/>
      <c r="BP1161" s="279"/>
      <c r="BQ1161" s="279"/>
      <c r="BR1161" s="279"/>
      <c r="BS1161" s="279"/>
      <c r="BT1161" s="279"/>
      <c r="BU1161" s="279"/>
      <c r="BV1161" s="279"/>
      <c r="BW1161" s="279"/>
      <c r="BX1161" s="279"/>
      <c r="BY1161" s="279"/>
      <c r="BZ1161" s="279"/>
      <c r="CA1161" s="279"/>
      <c r="CB1161" s="279"/>
      <c r="CC1161" s="279"/>
      <c r="CD1161" s="279"/>
      <c r="CE1161" s="279"/>
      <c r="CF1161" s="279"/>
      <c r="CG1161" s="279"/>
      <c r="CH1161" s="279"/>
      <c r="CI1161" s="279"/>
      <c r="CJ1161" s="279"/>
      <c r="CK1161" s="279"/>
      <c r="CL1161" s="279"/>
      <c r="CM1161" s="279"/>
      <c r="CN1161" s="279"/>
      <c r="CO1161" s="279"/>
      <c r="CP1161" s="279"/>
      <c r="CQ1161" s="279"/>
      <c r="CR1161" s="279"/>
      <c r="CS1161" s="279"/>
      <c r="CT1161" s="279"/>
      <c r="CU1161" s="279"/>
      <c r="CV1161" s="279"/>
      <c r="CW1161" s="279"/>
      <c r="CX1161" s="279"/>
      <c r="CY1161" s="279"/>
      <c r="CZ1161" s="279"/>
      <c r="DA1161" s="279"/>
      <c r="DB1161" s="279"/>
      <c r="DC1161" s="279"/>
      <c r="DD1161" s="279"/>
      <c r="DE1161" s="279"/>
      <c r="DF1161" s="279"/>
      <c r="DG1161" s="279"/>
      <c r="DH1161" s="279"/>
      <c r="DI1161" s="279"/>
      <c r="DJ1161" s="279"/>
      <c r="DK1161" s="279"/>
      <c r="DL1161" s="279"/>
      <c r="DM1161" s="279"/>
      <c r="DN1161" s="279"/>
      <c r="DO1161" s="279"/>
      <c r="DP1161" s="279"/>
      <c r="DQ1161" s="279"/>
      <c r="DR1161" s="279"/>
      <c r="DS1161" s="279"/>
      <c r="DT1161" s="279"/>
      <c r="DU1161" s="279"/>
    </row>
    <row r="1162" spans="40:125">
      <c r="AN1162" s="203" t="str">
        <f t="shared" si="53"/>
        <v>EMA--</v>
      </c>
      <c r="AO1162" s="279"/>
      <c r="AP1162" s="279"/>
      <c r="AQ1162" s="279"/>
      <c r="AR1162" s="279"/>
      <c r="AS1162" s="279"/>
      <c r="AT1162" s="279"/>
      <c r="AU1162" s="279"/>
      <c r="AV1162" s="279"/>
      <c r="AW1162" s="279"/>
      <c r="AX1162" s="279"/>
      <c r="AY1162" s="279"/>
      <c r="AZ1162" s="279"/>
      <c r="BA1162" s="279"/>
      <c r="BB1162" s="279"/>
      <c r="BC1162" s="279"/>
      <c r="BD1162" s="279"/>
      <c r="BE1162" s="279"/>
      <c r="BF1162" s="279"/>
      <c r="BG1162" s="279"/>
      <c r="BH1162" s="279"/>
      <c r="BI1162" s="279"/>
      <c r="BJ1162" s="279"/>
      <c r="BK1162" s="279"/>
      <c r="BL1162" s="279"/>
      <c r="BM1162" s="279"/>
      <c r="BN1162" s="279"/>
      <c r="BO1162" s="279"/>
      <c r="BP1162" s="279"/>
      <c r="BQ1162" s="279"/>
      <c r="BR1162" s="279"/>
      <c r="BS1162" s="279"/>
      <c r="BT1162" s="279"/>
      <c r="BU1162" s="279"/>
      <c r="BV1162" s="279"/>
      <c r="BW1162" s="279"/>
      <c r="BX1162" s="279"/>
      <c r="BY1162" s="279"/>
      <c r="BZ1162" s="279"/>
      <c r="CA1162" s="279"/>
      <c r="CB1162" s="279"/>
      <c r="CC1162" s="279"/>
      <c r="CD1162" s="279"/>
      <c r="CE1162" s="279"/>
      <c r="CF1162" s="279"/>
      <c r="CG1162" s="279"/>
      <c r="CH1162" s="279"/>
      <c r="CI1162" s="279"/>
      <c r="CJ1162" s="279"/>
      <c r="CK1162" s="279"/>
      <c r="CL1162" s="279"/>
      <c r="CM1162" s="279"/>
      <c r="CN1162" s="279"/>
      <c r="CO1162" s="279"/>
      <c r="CP1162" s="279"/>
      <c r="CQ1162" s="279"/>
      <c r="CR1162" s="279"/>
      <c r="CS1162" s="279"/>
      <c r="CT1162" s="279"/>
      <c r="CU1162" s="279"/>
      <c r="CV1162" s="279"/>
      <c r="CW1162" s="279"/>
      <c r="CX1162" s="279"/>
      <c r="CY1162" s="279"/>
      <c r="CZ1162" s="279"/>
      <c r="DA1162" s="279"/>
      <c r="DB1162" s="279"/>
      <c r="DC1162" s="279"/>
      <c r="DD1162" s="279"/>
      <c r="DE1162" s="279"/>
      <c r="DF1162" s="279"/>
      <c r="DG1162" s="279"/>
      <c r="DH1162" s="279"/>
      <c r="DI1162" s="279"/>
      <c r="DJ1162" s="279"/>
      <c r="DK1162" s="279"/>
      <c r="DL1162" s="279"/>
      <c r="DM1162" s="279"/>
      <c r="DN1162" s="279"/>
      <c r="DO1162" s="279"/>
      <c r="DP1162" s="279"/>
      <c r="DQ1162" s="279"/>
      <c r="DR1162" s="279"/>
      <c r="DS1162" s="279"/>
      <c r="DT1162" s="279"/>
      <c r="DU1162" s="279"/>
    </row>
    <row r="1163" spans="40:125">
      <c r="AN1163" s="203" t="str">
        <f t="shared" si="53"/>
        <v>EMA--</v>
      </c>
      <c r="AO1163" s="279"/>
      <c r="AP1163" s="279"/>
      <c r="AQ1163" s="279"/>
      <c r="AR1163" s="279"/>
      <c r="AS1163" s="279"/>
      <c r="AT1163" s="279"/>
      <c r="AU1163" s="279"/>
      <c r="AV1163" s="279"/>
      <c r="AW1163" s="279"/>
      <c r="AX1163" s="279"/>
      <c r="AY1163" s="279"/>
      <c r="AZ1163" s="279"/>
      <c r="BA1163" s="279"/>
      <c r="BB1163" s="279"/>
      <c r="BC1163" s="279"/>
      <c r="BD1163" s="279"/>
      <c r="BE1163" s="279"/>
      <c r="BF1163" s="279"/>
      <c r="BG1163" s="279"/>
      <c r="BH1163" s="279"/>
      <c r="BI1163" s="279"/>
      <c r="BJ1163" s="279"/>
      <c r="BK1163" s="279"/>
      <c r="BL1163" s="279"/>
      <c r="BM1163" s="279"/>
      <c r="BN1163" s="279"/>
      <c r="BO1163" s="279"/>
      <c r="BP1163" s="279"/>
      <c r="BQ1163" s="279"/>
      <c r="BR1163" s="279"/>
      <c r="BS1163" s="279"/>
      <c r="BT1163" s="279"/>
      <c r="BU1163" s="279"/>
      <c r="BV1163" s="279"/>
      <c r="BW1163" s="279"/>
      <c r="BX1163" s="279"/>
      <c r="BY1163" s="279"/>
      <c r="BZ1163" s="279"/>
      <c r="CA1163" s="279"/>
      <c r="CB1163" s="279"/>
      <c r="CC1163" s="279"/>
      <c r="CD1163" s="279"/>
      <c r="CE1163" s="279"/>
      <c r="CF1163" s="279"/>
      <c r="CG1163" s="279"/>
      <c r="CH1163" s="279"/>
      <c r="CI1163" s="279"/>
      <c r="CJ1163" s="279"/>
      <c r="CK1163" s="279"/>
      <c r="CL1163" s="279"/>
      <c r="CM1163" s="279"/>
      <c r="CN1163" s="279"/>
      <c r="CO1163" s="279"/>
      <c r="CP1163" s="279"/>
      <c r="CQ1163" s="279"/>
      <c r="CR1163" s="279"/>
      <c r="CS1163" s="279"/>
      <c r="CT1163" s="279"/>
      <c r="CU1163" s="279"/>
      <c r="CV1163" s="279"/>
      <c r="CW1163" s="279"/>
      <c r="CX1163" s="279"/>
      <c r="CY1163" s="279"/>
      <c r="CZ1163" s="279"/>
      <c r="DA1163" s="279"/>
      <c r="DB1163" s="279"/>
      <c r="DC1163" s="279"/>
      <c r="DD1163" s="279"/>
      <c r="DE1163" s="279"/>
      <c r="DF1163" s="279"/>
      <c r="DG1163" s="279"/>
      <c r="DH1163" s="279"/>
      <c r="DI1163" s="279"/>
      <c r="DJ1163" s="279"/>
      <c r="DK1163" s="279"/>
      <c r="DL1163" s="279"/>
      <c r="DM1163" s="279"/>
      <c r="DN1163" s="279"/>
      <c r="DO1163" s="279"/>
      <c r="DP1163" s="279"/>
      <c r="DQ1163" s="279"/>
      <c r="DR1163" s="279"/>
      <c r="DS1163" s="279"/>
      <c r="DT1163" s="279"/>
      <c r="DU1163" s="279"/>
    </row>
    <row r="1164" spans="40:125">
      <c r="AN1164" s="203" t="str">
        <f t="shared" si="53"/>
        <v>EMA--</v>
      </c>
      <c r="AO1164" s="279"/>
      <c r="AP1164" s="279"/>
      <c r="AQ1164" s="279"/>
      <c r="AR1164" s="279"/>
      <c r="AS1164" s="279"/>
      <c r="AT1164" s="279"/>
      <c r="AU1164" s="279"/>
      <c r="AV1164" s="279"/>
      <c r="AW1164" s="279"/>
      <c r="AX1164" s="279"/>
      <c r="AY1164" s="279"/>
      <c r="AZ1164" s="279"/>
      <c r="BA1164" s="279"/>
      <c r="BB1164" s="279"/>
      <c r="BC1164" s="279"/>
      <c r="BD1164" s="279"/>
      <c r="BE1164" s="279"/>
      <c r="BF1164" s="279"/>
      <c r="BG1164" s="279"/>
      <c r="BH1164" s="279"/>
      <c r="BI1164" s="279"/>
      <c r="BJ1164" s="279"/>
      <c r="BK1164" s="279"/>
      <c r="BL1164" s="279"/>
      <c r="BM1164" s="279"/>
      <c r="BN1164" s="279"/>
      <c r="BO1164" s="279"/>
      <c r="BP1164" s="279"/>
      <c r="BQ1164" s="279"/>
      <c r="BR1164" s="279"/>
      <c r="BS1164" s="279"/>
      <c r="BT1164" s="279"/>
      <c r="BU1164" s="279"/>
      <c r="BV1164" s="279"/>
      <c r="BW1164" s="279"/>
      <c r="BX1164" s="279"/>
      <c r="BY1164" s="279"/>
      <c r="BZ1164" s="279"/>
      <c r="CA1164" s="279"/>
      <c r="CB1164" s="279"/>
      <c r="CC1164" s="279"/>
      <c r="CD1164" s="279"/>
      <c r="CE1164" s="279"/>
      <c r="CF1164" s="279"/>
      <c r="CG1164" s="279"/>
      <c r="CH1164" s="279"/>
      <c r="CI1164" s="279"/>
      <c r="CJ1164" s="279"/>
      <c r="CK1164" s="279"/>
      <c r="CL1164" s="279"/>
      <c r="CM1164" s="279"/>
      <c r="CN1164" s="279"/>
      <c r="CO1164" s="279"/>
      <c r="CP1164" s="279"/>
      <c r="CQ1164" s="279"/>
      <c r="CR1164" s="279"/>
      <c r="CS1164" s="279"/>
      <c r="CT1164" s="279"/>
      <c r="CU1164" s="279"/>
      <c r="CV1164" s="279"/>
      <c r="CW1164" s="279"/>
      <c r="CX1164" s="279"/>
      <c r="CY1164" s="279"/>
      <c r="CZ1164" s="279"/>
      <c r="DA1164" s="279"/>
      <c r="DB1164" s="279"/>
      <c r="DC1164" s="279"/>
      <c r="DD1164" s="279"/>
      <c r="DE1164" s="279"/>
      <c r="DF1164" s="279"/>
      <c r="DG1164" s="279"/>
      <c r="DH1164" s="279"/>
      <c r="DI1164" s="279"/>
      <c r="DJ1164" s="279"/>
      <c r="DK1164" s="279"/>
      <c r="DL1164" s="279"/>
      <c r="DM1164" s="279"/>
      <c r="DN1164" s="279"/>
      <c r="DO1164" s="279"/>
      <c r="DP1164" s="279"/>
      <c r="DQ1164" s="279"/>
      <c r="DR1164" s="279"/>
      <c r="DS1164" s="279"/>
      <c r="DT1164" s="279"/>
      <c r="DU1164" s="279"/>
    </row>
    <row r="1165" spans="40:125">
      <c r="AN1165" s="203" t="str">
        <f t="shared" si="53"/>
        <v>EMA--</v>
      </c>
      <c r="AO1165" s="279"/>
      <c r="AP1165" s="279"/>
      <c r="AQ1165" s="279"/>
      <c r="AR1165" s="279"/>
      <c r="AS1165" s="279"/>
      <c r="AT1165" s="279"/>
      <c r="AU1165" s="279"/>
      <c r="AV1165" s="279"/>
      <c r="AW1165" s="279"/>
      <c r="AX1165" s="279"/>
      <c r="AY1165" s="279"/>
      <c r="AZ1165" s="279"/>
      <c r="BA1165" s="279"/>
      <c r="BB1165" s="279"/>
      <c r="BC1165" s="279"/>
      <c r="BD1165" s="279"/>
      <c r="BE1165" s="279"/>
      <c r="BF1165" s="279"/>
      <c r="BG1165" s="279"/>
      <c r="BH1165" s="279"/>
      <c r="BI1165" s="279"/>
      <c r="BJ1165" s="279"/>
      <c r="BK1165" s="279"/>
      <c r="BL1165" s="279"/>
      <c r="BM1165" s="279"/>
      <c r="BN1165" s="279"/>
      <c r="BO1165" s="279"/>
      <c r="BP1165" s="279"/>
      <c r="BQ1165" s="279"/>
      <c r="BR1165" s="279"/>
      <c r="BS1165" s="279"/>
      <c r="BT1165" s="279"/>
      <c r="BU1165" s="279"/>
      <c r="BV1165" s="279"/>
      <c r="BW1165" s="279"/>
      <c r="BX1165" s="279"/>
      <c r="BY1165" s="279"/>
      <c r="BZ1165" s="279"/>
      <c r="CA1165" s="279"/>
      <c r="CB1165" s="279"/>
      <c r="CC1165" s="279"/>
      <c r="CD1165" s="279"/>
      <c r="CE1165" s="279"/>
      <c r="CF1165" s="279"/>
      <c r="CG1165" s="279"/>
      <c r="CH1165" s="279"/>
      <c r="CI1165" s="279"/>
      <c r="CJ1165" s="279"/>
      <c r="CK1165" s="279"/>
      <c r="CL1165" s="279"/>
      <c r="CM1165" s="279"/>
      <c r="CN1165" s="279"/>
      <c r="CO1165" s="279"/>
      <c r="CP1165" s="279"/>
      <c r="CQ1165" s="279"/>
      <c r="CR1165" s="279"/>
      <c r="CS1165" s="279"/>
      <c r="CT1165" s="279"/>
      <c r="CU1165" s="279"/>
      <c r="CV1165" s="279"/>
      <c r="CW1165" s="279"/>
      <c r="CX1165" s="279"/>
      <c r="CY1165" s="279"/>
      <c r="CZ1165" s="279"/>
      <c r="DA1165" s="279"/>
      <c r="DB1165" s="279"/>
      <c r="DC1165" s="279"/>
      <c r="DD1165" s="279"/>
      <c r="DE1165" s="279"/>
      <c r="DF1165" s="279"/>
      <c r="DG1165" s="279"/>
      <c r="DH1165" s="279"/>
      <c r="DI1165" s="279"/>
      <c r="DJ1165" s="279"/>
      <c r="DK1165" s="279"/>
      <c r="DL1165" s="279"/>
      <c r="DM1165" s="279"/>
      <c r="DN1165" s="279"/>
      <c r="DO1165" s="279"/>
      <c r="DP1165" s="279"/>
      <c r="DQ1165" s="279"/>
      <c r="DR1165" s="279"/>
      <c r="DS1165" s="279"/>
      <c r="DT1165" s="279"/>
      <c r="DU1165" s="279"/>
    </row>
    <row r="1166" spans="40:125">
      <c r="AN1166" s="203" t="str">
        <f t="shared" si="53"/>
        <v>EMA--</v>
      </c>
      <c r="AO1166" s="279"/>
      <c r="AP1166" s="279"/>
      <c r="AQ1166" s="279"/>
      <c r="AR1166" s="279"/>
      <c r="AS1166" s="279"/>
      <c r="AT1166" s="279"/>
      <c r="AU1166" s="279"/>
      <c r="AV1166" s="279"/>
      <c r="AW1166" s="279"/>
      <c r="AX1166" s="279"/>
      <c r="AY1166" s="279"/>
      <c r="AZ1166" s="279"/>
      <c r="BA1166" s="279"/>
      <c r="BB1166" s="279"/>
      <c r="BC1166" s="279"/>
      <c r="BD1166" s="279"/>
      <c r="BE1166" s="279"/>
      <c r="BF1166" s="279"/>
      <c r="BG1166" s="279"/>
      <c r="BH1166" s="279"/>
      <c r="BI1166" s="279"/>
      <c r="BJ1166" s="279"/>
      <c r="BK1166" s="279"/>
      <c r="BL1166" s="279"/>
      <c r="BM1166" s="279"/>
      <c r="BN1166" s="279"/>
      <c r="BO1166" s="279"/>
      <c r="BP1166" s="279"/>
      <c r="BQ1166" s="279"/>
      <c r="BR1166" s="279"/>
      <c r="BS1166" s="279"/>
      <c r="BT1166" s="279"/>
      <c r="BU1166" s="279"/>
      <c r="BV1166" s="279"/>
      <c r="BW1166" s="279"/>
      <c r="BX1166" s="279"/>
      <c r="BY1166" s="279"/>
      <c r="BZ1166" s="279"/>
      <c r="CA1166" s="279"/>
      <c r="CB1166" s="279"/>
      <c r="CC1166" s="279"/>
      <c r="CD1166" s="279"/>
      <c r="CE1166" s="279"/>
      <c r="CF1166" s="279"/>
      <c r="CG1166" s="279"/>
      <c r="CH1166" s="279"/>
      <c r="CI1166" s="279"/>
      <c r="CJ1166" s="279"/>
      <c r="CK1166" s="279"/>
      <c r="CL1166" s="279"/>
      <c r="CM1166" s="279"/>
      <c r="CN1166" s="279"/>
      <c r="CO1166" s="279"/>
      <c r="CP1166" s="279"/>
      <c r="CQ1166" s="279"/>
      <c r="CR1166" s="279"/>
      <c r="CS1166" s="279"/>
      <c r="CT1166" s="279"/>
      <c r="CU1166" s="279"/>
      <c r="CV1166" s="279"/>
      <c r="CW1166" s="279"/>
      <c r="CX1166" s="279"/>
      <c r="CY1166" s="279"/>
      <c r="CZ1166" s="279"/>
      <c r="DA1166" s="279"/>
      <c r="DB1166" s="279"/>
      <c r="DC1166" s="279"/>
      <c r="DD1166" s="279"/>
      <c r="DE1166" s="279"/>
      <c r="DF1166" s="279"/>
      <c r="DG1166" s="279"/>
      <c r="DH1166" s="279"/>
      <c r="DI1166" s="279"/>
      <c r="DJ1166" s="279"/>
      <c r="DK1166" s="279"/>
      <c r="DL1166" s="279"/>
      <c r="DM1166" s="279"/>
      <c r="DN1166" s="279"/>
      <c r="DO1166" s="279"/>
      <c r="DP1166" s="279"/>
      <c r="DQ1166" s="279"/>
      <c r="DR1166" s="279"/>
      <c r="DS1166" s="279"/>
      <c r="DT1166" s="279"/>
      <c r="DU1166" s="279"/>
    </row>
    <row r="1167" spans="40:125">
      <c r="AN1167" s="203" t="str">
        <f t="shared" si="53"/>
        <v>EMA--</v>
      </c>
      <c r="AO1167" s="279"/>
      <c r="AP1167" s="279"/>
      <c r="AQ1167" s="279"/>
      <c r="AR1167" s="279"/>
      <c r="AS1167" s="279"/>
      <c r="AT1167" s="279"/>
      <c r="AU1167" s="279"/>
      <c r="AV1167" s="279"/>
      <c r="AW1167" s="279"/>
      <c r="AX1167" s="279"/>
      <c r="AY1167" s="279"/>
      <c r="AZ1167" s="279"/>
      <c r="BA1167" s="279"/>
      <c r="BB1167" s="279"/>
      <c r="BC1167" s="279"/>
      <c r="BD1167" s="279"/>
      <c r="BE1167" s="279"/>
      <c r="BF1167" s="279"/>
      <c r="BG1167" s="279"/>
      <c r="BH1167" s="279"/>
      <c r="BI1167" s="279"/>
      <c r="BJ1167" s="279"/>
      <c r="BK1167" s="279"/>
      <c r="BL1167" s="279"/>
      <c r="BM1167" s="279"/>
      <c r="BN1167" s="279"/>
      <c r="BO1167" s="279"/>
      <c r="BP1167" s="279"/>
      <c r="BQ1167" s="279"/>
      <c r="BR1167" s="279"/>
      <c r="BS1167" s="279"/>
      <c r="BT1167" s="279"/>
      <c r="BU1167" s="279"/>
      <c r="BV1167" s="279"/>
      <c r="BW1167" s="279"/>
      <c r="BX1167" s="279"/>
      <c r="BY1167" s="279"/>
      <c r="BZ1167" s="279"/>
      <c r="CA1167" s="279"/>
      <c r="CB1167" s="279"/>
      <c r="CC1167" s="279"/>
      <c r="CD1167" s="279"/>
      <c r="CE1167" s="279"/>
      <c r="CF1167" s="279"/>
      <c r="CG1167" s="279"/>
      <c r="CH1167" s="279"/>
      <c r="CI1167" s="279"/>
      <c r="CJ1167" s="279"/>
      <c r="CK1167" s="279"/>
      <c r="CL1167" s="279"/>
      <c r="CM1167" s="279"/>
      <c r="CN1167" s="279"/>
      <c r="CO1167" s="279"/>
      <c r="CP1167" s="279"/>
      <c r="CQ1167" s="279"/>
      <c r="CR1167" s="279"/>
      <c r="CS1167" s="279"/>
      <c r="CT1167" s="279"/>
      <c r="CU1167" s="279"/>
      <c r="CV1167" s="279"/>
      <c r="CW1167" s="279"/>
      <c r="CX1167" s="279"/>
      <c r="CY1167" s="279"/>
      <c r="CZ1167" s="279"/>
      <c r="DA1167" s="279"/>
      <c r="DB1167" s="279"/>
      <c r="DC1167" s="279"/>
      <c r="DD1167" s="279"/>
      <c r="DE1167" s="279"/>
      <c r="DF1167" s="279"/>
      <c r="DG1167" s="279"/>
      <c r="DH1167" s="279"/>
      <c r="DI1167" s="279"/>
      <c r="DJ1167" s="279"/>
      <c r="DK1167" s="279"/>
      <c r="DL1167" s="279"/>
      <c r="DM1167" s="279"/>
      <c r="DN1167" s="279"/>
      <c r="DO1167" s="279"/>
      <c r="DP1167" s="279"/>
      <c r="DQ1167" s="279"/>
      <c r="DR1167" s="279"/>
      <c r="DS1167" s="279"/>
      <c r="DT1167" s="279"/>
      <c r="DU1167" s="279"/>
    </row>
    <row r="1168" spans="40:125">
      <c r="AN1168" s="203" t="str">
        <f t="shared" si="53"/>
        <v>EMA--</v>
      </c>
      <c r="AO1168" s="279"/>
      <c r="AP1168" s="279"/>
      <c r="AQ1168" s="279"/>
      <c r="AR1168" s="279"/>
      <c r="AS1168" s="279"/>
      <c r="AT1168" s="279"/>
      <c r="AU1168" s="279"/>
      <c r="AV1168" s="279"/>
      <c r="AW1168" s="279"/>
      <c r="AX1168" s="279"/>
      <c r="AY1168" s="279"/>
      <c r="AZ1168" s="279"/>
      <c r="BA1168" s="279"/>
      <c r="BB1168" s="279"/>
      <c r="BC1168" s="279"/>
      <c r="BD1168" s="279"/>
      <c r="BE1168" s="279"/>
      <c r="BF1168" s="279"/>
      <c r="BG1168" s="279"/>
      <c r="BH1168" s="279"/>
      <c r="BI1168" s="279"/>
      <c r="BJ1168" s="279"/>
      <c r="BK1168" s="279"/>
      <c r="BL1168" s="279"/>
      <c r="BM1168" s="279"/>
      <c r="BN1168" s="279"/>
      <c r="BO1168" s="279"/>
      <c r="BP1168" s="279"/>
      <c r="BQ1168" s="279"/>
      <c r="BR1168" s="279"/>
      <c r="BS1168" s="279"/>
      <c r="BT1168" s="279"/>
      <c r="BU1168" s="279"/>
      <c r="BV1168" s="279"/>
      <c r="BW1168" s="279"/>
      <c r="BX1168" s="279"/>
      <c r="BY1168" s="279"/>
      <c r="BZ1168" s="279"/>
      <c r="CA1168" s="279"/>
      <c r="CB1168" s="279"/>
      <c r="CC1168" s="279"/>
      <c r="CD1168" s="279"/>
      <c r="CE1168" s="279"/>
      <c r="CF1168" s="279"/>
      <c r="CG1168" s="279"/>
      <c r="CH1168" s="279"/>
      <c r="CI1168" s="279"/>
      <c r="CJ1168" s="279"/>
      <c r="CK1168" s="279"/>
      <c r="CL1168" s="279"/>
      <c r="CM1168" s="279"/>
      <c r="CN1168" s="279"/>
      <c r="CO1168" s="279"/>
      <c r="CP1168" s="279"/>
      <c r="CQ1168" s="279"/>
      <c r="CR1168" s="279"/>
      <c r="CS1168" s="279"/>
      <c r="CT1168" s="279"/>
      <c r="CU1168" s="279"/>
      <c r="CV1168" s="279"/>
      <c r="CW1168" s="279"/>
      <c r="CX1168" s="279"/>
      <c r="CY1168" s="279"/>
      <c r="CZ1168" s="279"/>
      <c r="DA1168" s="279"/>
      <c r="DB1168" s="279"/>
      <c r="DC1168" s="279"/>
      <c r="DD1168" s="279"/>
      <c r="DE1168" s="279"/>
      <c r="DF1168" s="279"/>
      <c r="DG1168" s="279"/>
      <c r="DH1168" s="279"/>
      <c r="DI1168" s="279"/>
      <c r="DJ1168" s="279"/>
      <c r="DK1168" s="279"/>
      <c r="DL1168" s="279"/>
      <c r="DM1168" s="279"/>
      <c r="DN1168" s="279"/>
      <c r="DO1168" s="279"/>
      <c r="DP1168" s="279"/>
      <c r="DQ1168" s="279"/>
      <c r="DR1168" s="279"/>
      <c r="DS1168" s="279"/>
      <c r="DT1168" s="279"/>
      <c r="DU1168" s="279"/>
    </row>
    <row r="1169" spans="40:125">
      <c r="AN1169" s="203" t="str">
        <f t="shared" si="53"/>
        <v>EMA--</v>
      </c>
      <c r="AO1169" s="279"/>
      <c r="AP1169" s="279"/>
      <c r="AQ1169" s="279"/>
      <c r="AR1169" s="279"/>
      <c r="AS1169" s="279"/>
      <c r="AT1169" s="279"/>
      <c r="AU1169" s="279"/>
      <c r="AV1169" s="279"/>
      <c r="AW1169" s="279"/>
      <c r="AX1169" s="279"/>
      <c r="AY1169" s="279"/>
      <c r="AZ1169" s="279"/>
      <c r="BA1169" s="279"/>
      <c r="BB1169" s="279"/>
      <c r="BC1169" s="279"/>
      <c r="BD1169" s="279"/>
      <c r="BE1169" s="279"/>
      <c r="BF1169" s="279"/>
      <c r="BG1169" s="279"/>
      <c r="BH1169" s="279"/>
      <c r="BI1169" s="279"/>
      <c r="BJ1169" s="279"/>
      <c r="BK1169" s="279"/>
      <c r="BL1169" s="279"/>
      <c r="BM1169" s="279"/>
      <c r="BN1169" s="279"/>
      <c r="BO1169" s="279"/>
      <c r="BP1169" s="279"/>
      <c r="BQ1169" s="279"/>
      <c r="BR1169" s="279"/>
      <c r="BS1169" s="279"/>
      <c r="BT1169" s="279"/>
      <c r="BU1169" s="279"/>
      <c r="BV1169" s="279"/>
      <c r="BW1169" s="279"/>
      <c r="BX1169" s="279"/>
      <c r="BY1169" s="279"/>
      <c r="BZ1169" s="279"/>
      <c r="CA1169" s="279"/>
      <c r="CB1169" s="279"/>
      <c r="CC1169" s="279"/>
      <c r="CD1169" s="279"/>
      <c r="CE1169" s="279"/>
      <c r="CF1169" s="279"/>
      <c r="CG1169" s="279"/>
      <c r="CH1169" s="279"/>
      <c r="CI1169" s="279"/>
      <c r="CJ1169" s="279"/>
      <c r="CK1169" s="279"/>
      <c r="CL1169" s="279"/>
      <c r="CM1169" s="279"/>
      <c r="CN1169" s="279"/>
      <c r="CO1169" s="279"/>
      <c r="CP1169" s="279"/>
      <c r="CQ1169" s="279"/>
      <c r="CR1169" s="279"/>
      <c r="CS1169" s="279"/>
      <c r="CT1169" s="279"/>
      <c r="CU1169" s="279"/>
      <c r="CV1169" s="279"/>
      <c r="CW1169" s="279"/>
      <c r="CX1169" s="279"/>
      <c r="CY1169" s="279"/>
      <c r="CZ1169" s="279"/>
      <c r="DA1169" s="279"/>
      <c r="DB1169" s="279"/>
      <c r="DC1169" s="279"/>
      <c r="DD1169" s="279"/>
      <c r="DE1169" s="279"/>
      <c r="DF1169" s="279"/>
      <c r="DG1169" s="279"/>
      <c r="DH1169" s="279"/>
      <c r="DI1169" s="279"/>
      <c r="DJ1169" s="279"/>
      <c r="DK1169" s="279"/>
      <c r="DL1169" s="279"/>
      <c r="DM1169" s="279"/>
      <c r="DN1169" s="279"/>
      <c r="DO1169" s="279"/>
      <c r="DP1169" s="279"/>
      <c r="DQ1169" s="279"/>
      <c r="DR1169" s="279"/>
      <c r="DS1169" s="279"/>
      <c r="DT1169" s="279"/>
      <c r="DU1169" s="279"/>
    </row>
    <row r="1170" spans="40:125">
      <c r="AN1170" s="203" t="str">
        <f t="shared" si="53"/>
        <v>EMA--</v>
      </c>
      <c r="AO1170" s="279"/>
      <c r="AP1170" s="279"/>
      <c r="AQ1170" s="279"/>
      <c r="AR1170" s="279"/>
      <c r="AS1170" s="279"/>
      <c r="AT1170" s="279"/>
      <c r="AU1170" s="279"/>
      <c r="AV1170" s="279"/>
      <c r="AW1170" s="279"/>
      <c r="AX1170" s="279"/>
      <c r="AY1170" s="279"/>
      <c r="AZ1170" s="279"/>
      <c r="BA1170" s="279"/>
      <c r="BB1170" s="279"/>
      <c r="BC1170" s="279"/>
      <c r="BD1170" s="279"/>
      <c r="BE1170" s="279"/>
      <c r="BF1170" s="279"/>
      <c r="BG1170" s="279"/>
      <c r="BH1170" s="279"/>
      <c r="BI1170" s="279"/>
      <c r="BJ1170" s="279"/>
      <c r="BK1170" s="279"/>
      <c r="BL1170" s="279"/>
      <c r="BM1170" s="279"/>
      <c r="BN1170" s="279"/>
      <c r="BO1170" s="279"/>
      <c r="BP1170" s="279"/>
      <c r="BQ1170" s="279"/>
      <c r="BR1170" s="279"/>
      <c r="BS1170" s="279"/>
      <c r="BT1170" s="279"/>
      <c r="BU1170" s="279"/>
      <c r="BV1170" s="279"/>
      <c r="BW1170" s="279"/>
      <c r="BX1170" s="279"/>
      <c r="BY1170" s="279"/>
      <c r="BZ1170" s="279"/>
      <c r="CA1170" s="279"/>
      <c r="CB1170" s="279"/>
      <c r="CC1170" s="279"/>
      <c r="CD1170" s="279"/>
      <c r="CE1170" s="279"/>
      <c r="CF1170" s="279"/>
      <c r="CG1170" s="279"/>
      <c r="CH1170" s="279"/>
      <c r="CI1170" s="279"/>
      <c r="CJ1170" s="279"/>
      <c r="CK1170" s="279"/>
      <c r="CL1170" s="279"/>
      <c r="CM1170" s="279"/>
      <c r="CN1170" s="279"/>
      <c r="CO1170" s="279"/>
      <c r="CP1170" s="279"/>
      <c r="CQ1170" s="279"/>
      <c r="CR1170" s="279"/>
      <c r="CS1170" s="279"/>
      <c r="CT1170" s="279"/>
      <c r="CU1170" s="279"/>
      <c r="CV1170" s="279"/>
      <c r="CW1170" s="279"/>
      <c r="CX1170" s="279"/>
      <c r="CY1170" s="279"/>
      <c r="CZ1170" s="279"/>
      <c r="DA1170" s="279"/>
      <c r="DB1170" s="279"/>
      <c r="DC1170" s="279"/>
      <c r="DD1170" s="279"/>
      <c r="DE1170" s="279"/>
      <c r="DF1170" s="279"/>
      <c r="DG1170" s="279"/>
      <c r="DH1170" s="279"/>
      <c r="DI1170" s="279"/>
      <c r="DJ1170" s="279"/>
      <c r="DK1170" s="279"/>
      <c r="DL1170" s="279"/>
      <c r="DM1170" s="279"/>
      <c r="DN1170" s="279"/>
      <c r="DO1170" s="279"/>
      <c r="DP1170" s="279"/>
      <c r="DQ1170" s="279"/>
      <c r="DR1170" s="279"/>
      <c r="DS1170" s="279"/>
      <c r="DT1170" s="279"/>
      <c r="DU1170" s="279"/>
    </row>
    <row r="1171" spans="40:125">
      <c r="AN1171" s="203" t="str">
        <f t="shared" si="53"/>
        <v>EMA--</v>
      </c>
      <c r="AO1171" s="279"/>
      <c r="AP1171" s="279"/>
      <c r="AQ1171" s="279"/>
      <c r="AR1171" s="279"/>
      <c r="AS1171" s="279"/>
      <c r="AT1171" s="279"/>
      <c r="AU1171" s="279"/>
      <c r="AV1171" s="279"/>
      <c r="AW1171" s="279"/>
      <c r="AX1171" s="279"/>
      <c r="AY1171" s="279"/>
      <c r="AZ1171" s="279"/>
      <c r="BA1171" s="279"/>
      <c r="BB1171" s="279"/>
      <c r="BC1171" s="279"/>
      <c r="BD1171" s="279"/>
      <c r="BE1171" s="279"/>
      <c r="BF1171" s="279"/>
      <c r="BG1171" s="279"/>
      <c r="BH1171" s="279"/>
      <c r="BI1171" s="279"/>
      <c r="BJ1171" s="279"/>
      <c r="BK1171" s="279"/>
      <c r="BL1171" s="279"/>
      <c r="BM1171" s="279"/>
      <c r="BN1171" s="279"/>
      <c r="BO1171" s="279"/>
      <c r="BP1171" s="279"/>
      <c r="BQ1171" s="279"/>
      <c r="BR1171" s="279"/>
      <c r="BS1171" s="279"/>
      <c r="BT1171" s="279"/>
      <c r="BU1171" s="279"/>
      <c r="BV1171" s="279"/>
      <c r="BW1171" s="279"/>
      <c r="BX1171" s="279"/>
      <c r="BY1171" s="279"/>
      <c r="BZ1171" s="279"/>
      <c r="CA1171" s="279"/>
      <c r="CB1171" s="279"/>
      <c r="CC1171" s="279"/>
      <c r="CD1171" s="279"/>
      <c r="CE1171" s="279"/>
      <c r="CF1171" s="279"/>
      <c r="CG1171" s="279"/>
      <c r="CH1171" s="279"/>
      <c r="CI1171" s="279"/>
      <c r="CJ1171" s="279"/>
      <c r="CK1171" s="279"/>
      <c r="CL1171" s="279"/>
      <c r="CM1171" s="279"/>
      <c r="CN1171" s="279"/>
      <c r="CO1171" s="279"/>
      <c r="CP1171" s="279"/>
      <c r="CQ1171" s="279"/>
      <c r="CR1171" s="279"/>
      <c r="CS1171" s="279"/>
      <c r="CT1171" s="279"/>
      <c r="CU1171" s="279"/>
      <c r="CV1171" s="279"/>
      <c r="CW1171" s="279"/>
      <c r="CX1171" s="279"/>
      <c r="CY1171" s="279"/>
      <c r="CZ1171" s="279"/>
      <c r="DA1171" s="279"/>
      <c r="DB1171" s="279"/>
      <c r="DC1171" s="279"/>
      <c r="DD1171" s="279"/>
      <c r="DE1171" s="279"/>
      <c r="DF1171" s="279"/>
      <c r="DG1171" s="279"/>
      <c r="DH1171" s="279"/>
      <c r="DI1171" s="279"/>
      <c r="DJ1171" s="279"/>
      <c r="DK1171" s="279"/>
      <c r="DL1171" s="279"/>
      <c r="DM1171" s="279"/>
      <c r="DN1171" s="279"/>
      <c r="DO1171" s="279"/>
      <c r="DP1171" s="279"/>
      <c r="DQ1171" s="279"/>
      <c r="DR1171" s="279"/>
      <c r="DS1171" s="279"/>
      <c r="DT1171" s="279"/>
      <c r="DU1171" s="279"/>
    </row>
    <row r="1172" spans="40:125">
      <c r="AN1172" s="203" t="str">
        <f t="shared" si="53"/>
        <v>EMA--</v>
      </c>
      <c r="AO1172" s="279"/>
      <c r="AP1172" s="279"/>
      <c r="AQ1172" s="279"/>
      <c r="AR1172" s="279"/>
      <c r="AS1172" s="279"/>
      <c r="AT1172" s="279"/>
      <c r="AU1172" s="279"/>
      <c r="AV1172" s="279"/>
      <c r="AW1172" s="279"/>
      <c r="AX1172" s="279"/>
      <c r="AY1172" s="279"/>
      <c r="AZ1172" s="279"/>
      <c r="BA1172" s="279"/>
      <c r="BB1172" s="279"/>
      <c r="BC1172" s="279"/>
      <c r="BD1172" s="279"/>
      <c r="BE1172" s="279"/>
      <c r="BF1172" s="279"/>
      <c r="BG1172" s="279"/>
      <c r="BH1172" s="279"/>
      <c r="BI1172" s="279"/>
      <c r="BJ1172" s="279"/>
      <c r="BK1172" s="279"/>
      <c r="BL1172" s="279"/>
      <c r="BM1172" s="279"/>
      <c r="BN1172" s="279"/>
      <c r="BO1172" s="279"/>
      <c r="BP1172" s="279"/>
      <c r="BQ1172" s="279"/>
      <c r="BR1172" s="279"/>
      <c r="BS1172" s="279"/>
      <c r="BT1172" s="279"/>
      <c r="BU1172" s="279"/>
      <c r="BV1172" s="279"/>
      <c r="BW1172" s="279"/>
      <c r="BX1172" s="279"/>
      <c r="BY1172" s="279"/>
      <c r="BZ1172" s="279"/>
      <c r="CA1172" s="279"/>
      <c r="CB1172" s="279"/>
      <c r="CC1172" s="279"/>
      <c r="CD1172" s="279"/>
      <c r="CE1172" s="279"/>
      <c r="CF1172" s="279"/>
      <c r="CG1172" s="279"/>
      <c r="CH1172" s="279"/>
      <c r="CI1172" s="279"/>
      <c r="CJ1172" s="279"/>
      <c r="CK1172" s="279"/>
      <c r="CL1172" s="279"/>
      <c r="CM1172" s="279"/>
      <c r="CN1172" s="279"/>
      <c r="CO1172" s="279"/>
      <c r="CP1172" s="279"/>
      <c r="CQ1172" s="279"/>
      <c r="CR1172" s="279"/>
      <c r="CS1172" s="279"/>
      <c r="CT1172" s="279"/>
      <c r="CU1172" s="279"/>
      <c r="CV1172" s="279"/>
      <c r="CW1172" s="279"/>
      <c r="CX1172" s="279"/>
      <c r="CY1172" s="279"/>
      <c r="CZ1172" s="279"/>
      <c r="DA1172" s="279"/>
      <c r="DB1172" s="279"/>
      <c r="DC1172" s="279"/>
      <c r="DD1172" s="279"/>
      <c r="DE1172" s="279"/>
      <c r="DF1172" s="279"/>
      <c r="DG1172" s="279"/>
      <c r="DH1172" s="279"/>
      <c r="DI1172" s="279"/>
      <c r="DJ1172" s="279"/>
      <c r="DK1172" s="279"/>
      <c r="DL1172" s="279"/>
      <c r="DM1172" s="279"/>
      <c r="DN1172" s="279"/>
      <c r="DO1172" s="279"/>
      <c r="DP1172" s="279"/>
      <c r="DQ1172" s="279"/>
      <c r="DR1172" s="279"/>
      <c r="DS1172" s="279"/>
      <c r="DT1172" s="279"/>
      <c r="DU1172" s="279"/>
    </row>
    <row r="1173" spans="40:125">
      <c r="AN1173" s="203" t="str">
        <f t="shared" si="53"/>
        <v>EMA--</v>
      </c>
      <c r="AO1173" s="279"/>
      <c r="AP1173" s="279"/>
      <c r="AQ1173" s="279"/>
      <c r="AR1173" s="279"/>
      <c r="AS1173" s="279"/>
      <c r="AT1173" s="279"/>
      <c r="AU1173" s="279"/>
      <c r="AV1173" s="279"/>
      <c r="AW1173" s="279"/>
      <c r="AX1173" s="279"/>
      <c r="AY1173" s="279"/>
      <c r="AZ1173" s="279"/>
      <c r="BA1173" s="279"/>
      <c r="BB1173" s="279"/>
      <c r="BC1173" s="279"/>
      <c r="BD1173" s="279"/>
      <c r="BE1173" s="279"/>
      <c r="BF1173" s="279"/>
      <c r="BG1173" s="279"/>
      <c r="BH1173" s="279"/>
      <c r="BI1173" s="279"/>
      <c r="BJ1173" s="279"/>
      <c r="BK1173" s="279"/>
      <c r="BL1173" s="279"/>
      <c r="BM1173" s="279"/>
      <c r="BN1173" s="279"/>
      <c r="BO1173" s="279"/>
      <c r="BP1173" s="279"/>
      <c r="BQ1173" s="279"/>
      <c r="BR1173" s="279"/>
      <c r="BS1173" s="279"/>
      <c r="BT1173" s="279"/>
      <c r="BU1173" s="279"/>
      <c r="BV1173" s="279"/>
      <c r="BW1173" s="279"/>
      <c r="BX1173" s="279"/>
      <c r="BY1173" s="279"/>
      <c r="BZ1173" s="279"/>
      <c r="CA1173" s="279"/>
      <c r="CB1173" s="279"/>
      <c r="CC1173" s="279"/>
      <c r="CD1173" s="279"/>
      <c r="CE1173" s="279"/>
      <c r="CF1173" s="279"/>
      <c r="CG1173" s="279"/>
      <c r="CH1173" s="279"/>
      <c r="CI1173" s="279"/>
      <c r="CJ1173" s="279"/>
      <c r="CK1173" s="279"/>
      <c r="CL1173" s="279"/>
      <c r="CM1173" s="279"/>
      <c r="CN1173" s="279"/>
      <c r="CO1173" s="279"/>
      <c r="CP1173" s="279"/>
      <c r="CQ1173" s="279"/>
      <c r="CR1173" s="279"/>
      <c r="CS1173" s="279"/>
      <c r="CT1173" s="279"/>
      <c r="CU1173" s="279"/>
      <c r="CV1173" s="279"/>
      <c r="CW1173" s="279"/>
      <c r="CX1173" s="279"/>
      <c r="CY1173" s="279"/>
      <c r="CZ1173" s="279"/>
      <c r="DA1173" s="279"/>
      <c r="DB1173" s="279"/>
      <c r="DC1173" s="279"/>
      <c r="DD1173" s="279"/>
      <c r="DE1173" s="279"/>
      <c r="DF1173" s="279"/>
      <c r="DG1173" s="279"/>
      <c r="DH1173" s="279"/>
      <c r="DI1173" s="279"/>
      <c r="DJ1173" s="279"/>
      <c r="DK1173" s="279"/>
      <c r="DL1173" s="279"/>
      <c r="DM1173" s="279"/>
      <c r="DN1173" s="279"/>
      <c r="DO1173" s="279"/>
      <c r="DP1173" s="279"/>
      <c r="DQ1173" s="279"/>
      <c r="DR1173" s="279"/>
      <c r="DS1173" s="279"/>
      <c r="DT1173" s="279"/>
      <c r="DU1173" s="279"/>
    </row>
    <row r="1174" spans="40:125">
      <c r="AN1174" s="203" t="str">
        <f t="shared" si="53"/>
        <v>EMA--</v>
      </c>
      <c r="AO1174" s="279"/>
      <c r="AP1174" s="279"/>
      <c r="AQ1174" s="279"/>
      <c r="AR1174" s="279"/>
      <c r="AS1174" s="279"/>
      <c r="AT1174" s="279"/>
      <c r="AU1174" s="279"/>
      <c r="AV1174" s="279"/>
      <c r="AW1174" s="279"/>
      <c r="AX1174" s="279"/>
      <c r="AY1174" s="279"/>
      <c r="AZ1174" s="279"/>
      <c r="BA1174" s="279"/>
      <c r="BB1174" s="279"/>
      <c r="BC1174" s="279"/>
      <c r="BD1174" s="279"/>
      <c r="BE1174" s="279"/>
      <c r="BF1174" s="279"/>
      <c r="BG1174" s="279"/>
      <c r="BH1174" s="279"/>
      <c r="BI1174" s="279"/>
      <c r="BJ1174" s="279"/>
      <c r="BK1174" s="279"/>
      <c r="BL1174" s="279"/>
      <c r="BM1174" s="279"/>
      <c r="BN1174" s="279"/>
      <c r="BO1174" s="279"/>
      <c r="BP1174" s="279"/>
      <c r="BQ1174" s="279"/>
      <c r="BR1174" s="279"/>
      <c r="BS1174" s="279"/>
      <c r="BT1174" s="279"/>
      <c r="BU1174" s="279"/>
      <c r="BV1174" s="279"/>
      <c r="BW1174" s="279"/>
      <c r="BX1174" s="279"/>
      <c r="BY1174" s="279"/>
      <c r="BZ1174" s="279"/>
      <c r="CA1174" s="279"/>
      <c r="CB1174" s="279"/>
      <c r="CC1174" s="279"/>
      <c r="CD1174" s="279"/>
      <c r="CE1174" s="279"/>
      <c r="CF1174" s="279"/>
      <c r="CG1174" s="279"/>
      <c r="CH1174" s="279"/>
      <c r="CI1174" s="279"/>
      <c r="CJ1174" s="279"/>
      <c r="CK1174" s="279"/>
      <c r="CL1174" s="279"/>
      <c r="CM1174" s="279"/>
      <c r="CN1174" s="279"/>
      <c r="CO1174" s="279"/>
      <c r="CP1174" s="279"/>
      <c r="CQ1174" s="279"/>
      <c r="CR1174" s="279"/>
      <c r="CS1174" s="279"/>
      <c r="CT1174" s="279"/>
      <c r="CU1174" s="279"/>
      <c r="CV1174" s="279"/>
      <c r="CW1174" s="279"/>
      <c r="CX1174" s="279"/>
      <c r="CY1174" s="279"/>
      <c r="CZ1174" s="279"/>
      <c r="DA1174" s="279"/>
      <c r="DB1174" s="279"/>
      <c r="DC1174" s="279"/>
      <c r="DD1174" s="279"/>
      <c r="DE1174" s="279"/>
      <c r="DF1174" s="279"/>
      <c r="DG1174" s="279"/>
      <c r="DH1174" s="279"/>
      <c r="DI1174" s="279"/>
      <c r="DJ1174" s="279"/>
      <c r="DK1174" s="279"/>
      <c r="DL1174" s="279"/>
      <c r="DM1174" s="279"/>
      <c r="DN1174" s="279"/>
      <c r="DO1174" s="279"/>
      <c r="DP1174" s="279"/>
      <c r="DQ1174" s="279"/>
      <c r="DR1174" s="279"/>
      <c r="DS1174" s="279"/>
      <c r="DT1174" s="279"/>
      <c r="DU1174" s="279"/>
    </row>
    <row r="1175" spans="40:125">
      <c r="AN1175" s="203" t="str">
        <f t="shared" si="53"/>
        <v>EMA--</v>
      </c>
      <c r="AO1175" s="279"/>
      <c r="AP1175" s="279"/>
      <c r="AQ1175" s="279"/>
      <c r="AR1175" s="279"/>
      <c r="AS1175" s="279"/>
      <c r="AT1175" s="279"/>
      <c r="AU1175" s="279"/>
      <c r="AV1175" s="279"/>
      <c r="AW1175" s="279"/>
      <c r="AX1175" s="279"/>
      <c r="AY1175" s="279"/>
      <c r="AZ1175" s="279"/>
      <c r="BA1175" s="279"/>
      <c r="BB1175" s="279"/>
      <c r="BC1175" s="279"/>
      <c r="BD1175" s="279"/>
      <c r="BE1175" s="279"/>
      <c r="BF1175" s="279"/>
      <c r="BG1175" s="279"/>
      <c r="BH1175" s="279"/>
      <c r="BI1175" s="279"/>
      <c r="BJ1175" s="279"/>
      <c r="BK1175" s="279"/>
      <c r="BL1175" s="279"/>
      <c r="BM1175" s="279"/>
      <c r="BN1175" s="279"/>
      <c r="BO1175" s="279"/>
      <c r="BP1175" s="279"/>
      <c r="BQ1175" s="279"/>
      <c r="BR1175" s="279"/>
      <c r="BS1175" s="279"/>
      <c r="BT1175" s="279"/>
      <c r="BU1175" s="279"/>
      <c r="BV1175" s="279"/>
      <c r="BW1175" s="279"/>
      <c r="BX1175" s="279"/>
      <c r="BY1175" s="279"/>
      <c r="BZ1175" s="279"/>
      <c r="CA1175" s="279"/>
      <c r="CB1175" s="279"/>
      <c r="CC1175" s="279"/>
      <c r="CD1175" s="279"/>
      <c r="CE1175" s="279"/>
      <c r="CF1175" s="279"/>
      <c r="CG1175" s="279"/>
      <c r="CH1175" s="279"/>
      <c r="CI1175" s="279"/>
      <c r="CJ1175" s="279"/>
      <c r="CK1175" s="279"/>
      <c r="CL1175" s="279"/>
      <c r="CM1175" s="279"/>
      <c r="CN1175" s="279"/>
      <c r="CO1175" s="279"/>
      <c r="CP1175" s="279"/>
      <c r="CQ1175" s="279"/>
      <c r="CR1175" s="279"/>
      <c r="CS1175" s="279"/>
      <c r="CT1175" s="279"/>
      <c r="CU1175" s="279"/>
      <c r="CV1175" s="279"/>
      <c r="CW1175" s="279"/>
      <c r="CX1175" s="279"/>
      <c r="CY1175" s="279"/>
      <c r="CZ1175" s="279"/>
      <c r="DA1175" s="279"/>
      <c r="DB1175" s="279"/>
      <c r="DC1175" s="279"/>
      <c r="DD1175" s="279"/>
      <c r="DE1175" s="279"/>
      <c r="DF1175" s="279"/>
      <c r="DG1175" s="279"/>
      <c r="DH1175" s="279"/>
      <c r="DI1175" s="279"/>
      <c r="DJ1175" s="279"/>
      <c r="DK1175" s="279"/>
      <c r="DL1175" s="279"/>
      <c r="DM1175" s="279"/>
      <c r="DN1175" s="279"/>
      <c r="DO1175" s="279"/>
      <c r="DP1175" s="279"/>
      <c r="DQ1175" s="279"/>
      <c r="DR1175" s="279"/>
      <c r="DS1175" s="279"/>
      <c r="DT1175" s="279"/>
      <c r="DU1175" s="279"/>
    </row>
    <row r="1176" spans="40:125">
      <c r="AN1176" s="203" t="str">
        <f t="shared" si="53"/>
        <v>EMA--</v>
      </c>
      <c r="AO1176" s="279"/>
      <c r="AP1176" s="279"/>
      <c r="AQ1176" s="279"/>
      <c r="AR1176" s="279"/>
      <c r="AS1176" s="279"/>
      <c r="AT1176" s="279"/>
      <c r="AU1176" s="279"/>
      <c r="AV1176" s="279"/>
      <c r="AW1176" s="279"/>
      <c r="AX1176" s="279"/>
      <c r="AY1176" s="279"/>
      <c r="AZ1176" s="279"/>
      <c r="BA1176" s="279"/>
      <c r="BB1176" s="279"/>
      <c r="BC1176" s="279"/>
      <c r="BD1176" s="279"/>
      <c r="BE1176" s="279"/>
      <c r="BF1176" s="279"/>
      <c r="BG1176" s="279"/>
      <c r="BH1176" s="279"/>
      <c r="BI1176" s="279"/>
      <c r="BJ1176" s="279"/>
      <c r="BK1176" s="279"/>
      <c r="BL1176" s="279"/>
      <c r="BM1176" s="279"/>
      <c r="BN1176" s="279"/>
      <c r="BO1176" s="279"/>
      <c r="BP1176" s="279"/>
      <c r="BQ1176" s="279"/>
      <c r="BR1176" s="279"/>
      <c r="BS1176" s="279"/>
      <c r="BT1176" s="279"/>
      <c r="BU1176" s="279"/>
      <c r="BV1176" s="279"/>
      <c r="BW1176" s="279"/>
      <c r="BX1176" s="279"/>
      <c r="BY1176" s="279"/>
      <c r="BZ1176" s="279"/>
      <c r="CA1176" s="279"/>
      <c r="CB1176" s="279"/>
      <c r="CC1176" s="279"/>
      <c r="CD1176" s="279"/>
      <c r="CE1176" s="279"/>
      <c r="CF1176" s="279"/>
      <c r="CG1176" s="279"/>
      <c r="CH1176" s="279"/>
      <c r="CI1176" s="279"/>
      <c r="CJ1176" s="279"/>
      <c r="CK1176" s="279"/>
      <c r="CL1176" s="279"/>
      <c r="CM1176" s="279"/>
      <c r="CN1176" s="279"/>
      <c r="CO1176" s="279"/>
      <c r="CP1176" s="279"/>
      <c r="CQ1176" s="279"/>
      <c r="CR1176" s="279"/>
      <c r="CS1176" s="279"/>
      <c r="CT1176" s="279"/>
      <c r="CU1176" s="279"/>
      <c r="CV1176" s="279"/>
      <c r="CW1176" s="279"/>
      <c r="CX1176" s="279"/>
      <c r="CY1176" s="279"/>
      <c r="CZ1176" s="279"/>
      <c r="DA1176" s="279"/>
      <c r="DB1176" s="279"/>
      <c r="DC1176" s="279"/>
      <c r="DD1176" s="279"/>
      <c r="DE1176" s="279"/>
      <c r="DF1176" s="279"/>
      <c r="DG1176" s="279"/>
      <c r="DH1176" s="279"/>
      <c r="DI1176" s="279"/>
      <c r="DJ1176" s="279"/>
      <c r="DK1176" s="279"/>
      <c r="DL1176" s="279"/>
      <c r="DM1176" s="279"/>
      <c r="DN1176" s="279"/>
      <c r="DO1176" s="279"/>
      <c r="DP1176" s="279"/>
      <c r="DQ1176" s="279"/>
      <c r="DR1176" s="279"/>
      <c r="DS1176" s="279"/>
      <c r="DT1176" s="279"/>
      <c r="DU1176" s="279"/>
    </row>
    <row r="1177" spans="40:125">
      <c r="AN1177" s="203" t="str">
        <f t="shared" si="53"/>
        <v>EMA--</v>
      </c>
      <c r="AO1177" s="279"/>
      <c r="AP1177" s="279"/>
      <c r="AQ1177" s="279"/>
      <c r="AR1177" s="279"/>
      <c r="AS1177" s="279"/>
      <c r="AT1177" s="279"/>
      <c r="AU1177" s="279"/>
      <c r="AV1177" s="279"/>
      <c r="AW1177" s="279"/>
      <c r="AX1177" s="279"/>
      <c r="AY1177" s="279"/>
      <c r="AZ1177" s="279"/>
      <c r="BA1177" s="279"/>
      <c r="BB1177" s="279"/>
      <c r="BC1177" s="279"/>
      <c r="BD1177" s="279"/>
      <c r="BE1177" s="279"/>
      <c r="BF1177" s="279"/>
      <c r="BG1177" s="279"/>
      <c r="BH1177" s="279"/>
      <c r="BI1177" s="279"/>
      <c r="BJ1177" s="279"/>
      <c r="BK1177" s="279"/>
      <c r="BL1177" s="279"/>
      <c r="BM1177" s="279"/>
      <c r="BN1177" s="279"/>
      <c r="BO1177" s="279"/>
      <c r="BP1177" s="279"/>
      <c r="BQ1177" s="279"/>
      <c r="BR1177" s="279"/>
      <c r="BS1177" s="279"/>
      <c r="BT1177" s="279"/>
      <c r="BU1177" s="279"/>
      <c r="BV1177" s="279"/>
      <c r="BW1177" s="279"/>
      <c r="BX1177" s="279"/>
      <c r="BY1177" s="279"/>
      <c r="BZ1177" s="279"/>
      <c r="CA1177" s="279"/>
      <c r="CB1177" s="279"/>
      <c r="CC1177" s="279"/>
      <c r="CD1177" s="279"/>
      <c r="CE1177" s="279"/>
      <c r="CF1177" s="279"/>
      <c r="CG1177" s="279"/>
      <c r="CH1177" s="279"/>
      <c r="CI1177" s="279"/>
      <c r="CJ1177" s="279"/>
      <c r="CK1177" s="279"/>
      <c r="CL1177" s="279"/>
      <c r="CM1177" s="279"/>
      <c r="CN1177" s="279"/>
      <c r="CO1177" s="279"/>
      <c r="CP1177" s="279"/>
      <c r="CQ1177" s="279"/>
      <c r="CR1177" s="279"/>
      <c r="CS1177" s="279"/>
      <c r="CT1177" s="279"/>
      <c r="CU1177" s="279"/>
      <c r="CV1177" s="279"/>
      <c r="CW1177" s="279"/>
      <c r="CX1177" s="279"/>
      <c r="CY1177" s="279"/>
      <c r="CZ1177" s="279"/>
      <c r="DA1177" s="279"/>
      <c r="DB1177" s="279"/>
      <c r="DC1177" s="279"/>
      <c r="DD1177" s="279"/>
      <c r="DE1177" s="279"/>
      <c r="DF1177" s="279"/>
      <c r="DG1177" s="279"/>
      <c r="DH1177" s="279"/>
      <c r="DI1177" s="279"/>
      <c r="DJ1177" s="279"/>
      <c r="DK1177" s="279"/>
      <c r="DL1177" s="279"/>
      <c r="DM1177" s="279"/>
      <c r="DN1177" s="279"/>
      <c r="DO1177" s="279"/>
      <c r="DP1177" s="279"/>
      <c r="DQ1177" s="279"/>
      <c r="DR1177" s="279"/>
      <c r="DS1177" s="279"/>
      <c r="DT1177" s="279"/>
      <c r="DU1177" s="279"/>
    </row>
    <row r="1178" spans="40:125">
      <c r="AN1178" s="203" t="str">
        <f t="shared" si="53"/>
        <v>EMA--</v>
      </c>
      <c r="AO1178" s="279"/>
      <c r="AP1178" s="279"/>
      <c r="AQ1178" s="279"/>
      <c r="AR1178" s="279"/>
      <c r="AS1178" s="279"/>
      <c r="AT1178" s="279"/>
      <c r="AU1178" s="279"/>
      <c r="AV1178" s="279"/>
      <c r="AW1178" s="279"/>
      <c r="AX1178" s="279"/>
      <c r="AY1178" s="279"/>
      <c r="AZ1178" s="279"/>
      <c r="BA1178" s="279"/>
      <c r="BB1178" s="279"/>
      <c r="BC1178" s="279"/>
      <c r="BD1178" s="279"/>
      <c r="BE1178" s="279"/>
      <c r="BF1178" s="279"/>
      <c r="BG1178" s="279"/>
      <c r="BH1178" s="279"/>
      <c r="BI1178" s="279"/>
      <c r="BJ1178" s="279"/>
      <c r="BK1178" s="279"/>
      <c r="BL1178" s="279"/>
      <c r="BM1178" s="279"/>
      <c r="BN1178" s="279"/>
      <c r="BO1178" s="279"/>
      <c r="BP1178" s="279"/>
      <c r="BQ1178" s="279"/>
      <c r="BR1178" s="279"/>
      <c r="BS1178" s="279"/>
      <c r="BT1178" s="279"/>
      <c r="BU1178" s="279"/>
      <c r="BV1178" s="279"/>
      <c r="BW1178" s="279"/>
      <c r="BX1178" s="279"/>
      <c r="BY1178" s="279"/>
      <c r="BZ1178" s="279"/>
      <c r="CA1178" s="279"/>
      <c r="CB1178" s="279"/>
      <c r="CC1178" s="279"/>
      <c r="CD1178" s="279"/>
      <c r="CE1178" s="279"/>
      <c r="CF1178" s="279"/>
      <c r="CG1178" s="279"/>
      <c r="CH1178" s="279"/>
      <c r="CI1178" s="279"/>
      <c r="CJ1178" s="279"/>
      <c r="CK1178" s="279"/>
      <c r="CL1178" s="279"/>
      <c r="CM1178" s="279"/>
      <c r="CN1178" s="279"/>
      <c r="CO1178" s="279"/>
      <c r="CP1178" s="279"/>
      <c r="CQ1178" s="279"/>
      <c r="CR1178" s="279"/>
      <c r="CS1178" s="279"/>
      <c r="CT1178" s="279"/>
      <c r="CU1178" s="279"/>
      <c r="CV1178" s="279"/>
      <c r="CW1178" s="279"/>
      <c r="CX1178" s="279"/>
      <c r="CY1178" s="279"/>
      <c r="CZ1178" s="279"/>
      <c r="DA1178" s="279"/>
      <c r="DB1178" s="279"/>
      <c r="DC1178" s="279"/>
      <c r="DD1178" s="279"/>
      <c r="DE1178" s="279"/>
      <c r="DF1178" s="279"/>
      <c r="DG1178" s="279"/>
      <c r="DH1178" s="279"/>
      <c r="DI1178" s="279"/>
      <c r="DJ1178" s="279"/>
      <c r="DK1178" s="279"/>
      <c r="DL1178" s="279"/>
      <c r="DM1178" s="279"/>
      <c r="DN1178" s="279"/>
      <c r="DO1178" s="279"/>
      <c r="DP1178" s="279"/>
      <c r="DQ1178" s="279"/>
      <c r="DR1178" s="279"/>
      <c r="DS1178" s="279"/>
      <c r="DT1178" s="279"/>
      <c r="DU1178" s="279"/>
    </row>
    <row r="1179" spans="40:125">
      <c r="AN1179" s="203" t="str">
        <f t="shared" si="53"/>
        <v>EMA--</v>
      </c>
      <c r="AO1179" s="279"/>
      <c r="AP1179" s="279"/>
      <c r="AQ1179" s="279"/>
      <c r="AR1179" s="279"/>
      <c r="AS1179" s="279"/>
      <c r="AT1179" s="279"/>
      <c r="AU1179" s="279"/>
      <c r="AV1179" s="279"/>
      <c r="AW1179" s="279"/>
      <c r="AX1179" s="279"/>
      <c r="AY1179" s="279"/>
      <c r="AZ1179" s="279"/>
      <c r="BA1179" s="279"/>
      <c r="BB1179" s="279"/>
      <c r="BC1179" s="279"/>
      <c r="BD1179" s="279"/>
      <c r="BE1179" s="279"/>
      <c r="BF1179" s="279"/>
      <c r="BG1179" s="279"/>
      <c r="BH1179" s="279"/>
      <c r="BI1179" s="279"/>
      <c r="BJ1179" s="279"/>
      <c r="BK1179" s="279"/>
      <c r="BL1179" s="279"/>
      <c r="BM1179" s="279"/>
      <c r="BN1179" s="279"/>
      <c r="BO1179" s="279"/>
      <c r="BP1179" s="279"/>
      <c r="BQ1179" s="279"/>
      <c r="BR1179" s="279"/>
      <c r="BS1179" s="279"/>
      <c r="BT1179" s="279"/>
      <c r="BU1179" s="279"/>
      <c r="BV1179" s="279"/>
      <c r="BW1179" s="279"/>
      <c r="BX1179" s="279"/>
      <c r="BY1179" s="279"/>
      <c r="BZ1179" s="279"/>
      <c r="CA1179" s="279"/>
      <c r="CB1179" s="279"/>
      <c r="CC1179" s="279"/>
      <c r="CD1179" s="279"/>
      <c r="CE1179" s="279"/>
      <c r="CF1179" s="279"/>
      <c r="CG1179" s="279"/>
      <c r="CH1179" s="279"/>
      <c r="CI1179" s="279"/>
      <c r="CJ1179" s="279"/>
      <c r="CK1179" s="279"/>
      <c r="CL1179" s="279"/>
      <c r="CM1179" s="279"/>
      <c r="CN1179" s="279"/>
      <c r="CO1179" s="279"/>
      <c r="CP1179" s="279"/>
      <c r="CQ1179" s="279"/>
      <c r="CR1179" s="279"/>
      <c r="CS1179" s="279"/>
      <c r="CT1179" s="279"/>
      <c r="CU1179" s="279"/>
      <c r="CV1179" s="279"/>
      <c r="CW1179" s="279"/>
      <c r="CX1179" s="279"/>
      <c r="CY1179" s="279"/>
      <c r="CZ1179" s="279"/>
      <c r="DA1179" s="279"/>
      <c r="DB1179" s="279"/>
      <c r="DC1179" s="279"/>
      <c r="DD1179" s="279"/>
      <c r="DE1179" s="279"/>
      <c r="DF1179" s="279"/>
      <c r="DG1179" s="279"/>
      <c r="DH1179" s="279"/>
      <c r="DI1179" s="279"/>
      <c r="DJ1179" s="279"/>
      <c r="DK1179" s="279"/>
      <c r="DL1179" s="279"/>
      <c r="DM1179" s="279"/>
      <c r="DN1179" s="279"/>
      <c r="DO1179" s="279"/>
      <c r="DP1179" s="279"/>
      <c r="DQ1179" s="279"/>
      <c r="DR1179" s="279"/>
      <c r="DS1179" s="279"/>
      <c r="DT1179" s="279"/>
      <c r="DU1179" s="279"/>
    </row>
    <row r="1180" spans="40:125">
      <c r="AN1180" s="203" t="str">
        <f t="shared" si="53"/>
        <v>EMA--</v>
      </c>
      <c r="AO1180" s="279"/>
      <c r="AP1180" s="279"/>
      <c r="AQ1180" s="279"/>
      <c r="AR1180" s="279"/>
      <c r="AS1180" s="279"/>
      <c r="AT1180" s="279"/>
      <c r="AU1180" s="279"/>
      <c r="AV1180" s="279"/>
      <c r="AW1180" s="279"/>
      <c r="AX1180" s="279"/>
      <c r="AY1180" s="279"/>
      <c r="AZ1180" s="279"/>
      <c r="BA1180" s="279"/>
      <c r="BB1180" s="279"/>
      <c r="BC1180" s="279"/>
      <c r="BD1180" s="279"/>
      <c r="BE1180" s="279"/>
      <c r="BF1180" s="279"/>
      <c r="BG1180" s="279"/>
      <c r="BH1180" s="279"/>
      <c r="BI1180" s="279"/>
      <c r="BJ1180" s="279"/>
      <c r="BK1180" s="279"/>
      <c r="BL1180" s="279"/>
      <c r="BM1180" s="279"/>
      <c r="BN1180" s="279"/>
      <c r="BO1180" s="279"/>
      <c r="BP1180" s="279"/>
      <c r="BQ1180" s="279"/>
      <c r="BR1180" s="279"/>
      <c r="BS1180" s="279"/>
      <c r="BT1180" s="279"/>
      <c r="BU1180" s="279"/>
      <c r="BV1180" s="279"/>
      <c r="BW1180" s="279"/>
      <c r="BX1180" s="279"/>
      <c r="BY1180" s="279"/>
      <c r="BZ1180" s="279"/>
      <c r="CA1180" s="279"/>
      <c r="CB1180" s="279"/>
      <c r="CC1180" s="279"/>
      <c r="CD1180" s="279"/>
      <c r="CE1180" s="279"/>
      <c r="CF1180" s="279"/>
      <c r="CG1180" s="279"/>
      <c r="CH1180" s="279"/>
      <c r="CI1180" s="279"/>
      <c r="CJ1180" s="279"/>
      <c r="CK1180" s="279"/>
      <c r="CL1180" s="279"/>
      <c r="CM1180" s="279"/>
      <c r="CN1180" s="279"/>
      <c r="CO1180" s="279"/>
      <c r="CP1180" s="279"/>
      <c r="CQ1180" s="279"/>
      <c r="CR1180" s="279"/>
      <c r="CS1180" s="279"/>
      <c r="CT1180" s="279"/>
      <c r="CU1180" s="279"/>
      <c r="CV1180" s="279"/>
      <c r="CW1180" s="279"/>
      <c r="CX1180" s="279"/>
      <c r="CY1180" s="279"/>
      <c r="CZ1180" s="279"/>
      <c r="DA1180" s="279"/>
      <c r="DB1180" s="279"/>
      <c r="DC1180" s="279"/>
      <c r="DD1180" s="279"/>
      <c r="DE1180" s="279"/>
      <c r="DF1180" s="279"/>
      <c r="DG1180" s="279"/>
      <c r="DH1180" s="279"/>
      <c r="DI1180" s="279"/>
      <c r="DJ1180" s="279"/>
      <c r="DK1180" s="279"/>
      <c r="DL1180" s="279"/>
      <c r="DM1180" s="279"/>
      <c r="DN1180" s="279"/>
      <c r="DO1180" s="279"/>
      <c r="DP1180" s="279"/>
      <c r="DQ1180" s="279"/>
      <c r="DR1180" s="279"/>
      <c r="DS1180" s="279"/>
      <c r="DT1180" s="279"/>
      <c r="DU1180" s="279"/>
    </row>
    <row r="1181" spans="40:125">
      <c r="AN1181" s="203" t="str">
        <f t="shared" si="53"/>
        <v>EMA--</v>
      </c>
      <c r="AO1181" s="279"/>
      <c r="AP1181" s="279"/>
      <c r="AQ1181" s="279"/>
      <c r="AR1181" s="279"/>
      <c r="AS1181" s="279"/>
      <c r="AT1181" s="279"/>
      <c r="AU1181" s="279"/>
      <c r="AV1181" s="279"/>
      <c r="AW1181" s="279"/>
      <c r="AX1181" s="279"/>
      <c r="AY1181" s="279"/>
      <c r="AZ1181" s="279"/>
      <c r="BA1181" s="279"/>
      <c r="BB1181" s="279"/>
      <c r="BC1181" s="279"/>
      <c r="BD1181" s="279"/>
      <c r="BE1181" s="279"/>
      <c r="BF1181" s="279"/>
      <c r="BG1181" s="279"/>
      <c r="BH1181" s="279"/>
      <c r="BI1181" s="279"/>
      <c r="BJ1181" s="279"/>
      <c r="BK1181" s="279"/>
      <c r="BL1181" s="279"/>
      <c r="BM1181" s="279"/>
      <c r="BN1181" s="279"/>
      <c r="BO1181" s="279"/>
      <c r="BP1181" s="279"/>
      <c r="BQ1181" s="279"/>
      <c r="BR1181" s="279"/>
      <c r="BS1181" s="279"/>
      <c r="BT1181" s="279"/>
      <c r="BU1181" s="279"/>
      <c r="BV1181" s="279"/>
      <c r="BW1181" s="279"/>
      <c r="BX1181" s="279"/>
      <c r="BY1181" s="279"/>
      <c r="BZ1181" s="279"/>
      <c r="CA1181" s="279"/>
      <c r="CB1181" s="279"/>
      <c r="CC1181" s="279"/>
      <c r="CD1181" s="279"/>
      <c r="CE1181" s="279"/>
      <c r="CF1181" s="279"/>
      <c r="CG1181" s="279"/>
      <c r="CH1181" s="279"/>
      <c r="CI1181" s="279"/>
      <c r="CJ1181" s="279"/>
      <c r="CK1181" s="279"/>
      <c r="CL1181" s="279"/>
      <c r="CM1181" s="279"/>
      <c r="CN1181" s="279"/>
      <c r="CO1181" s="279"/>
      <c r="CP1181" s="279"/>
      <c r="CQ1181" s="279"/>
      <c r="CR1181" s="279"/>
      <c r="CS1181" s="279"/>
      <c r="CT1181" s="279"/>
      <c r="CU1181" s="279"/>
      <c r="CV1181" s="279"/>
      <c r="CW1181" s="279"/>
      <c r="CX1181" s="279"/>
      <c r="CY1181" s="279"/>
      <c r="CZ1181" s="279"/>
      <c r="DA1181" s="279"/>
      <c r="DB1181" s="279"/>
      <c r="DC1181" s="279"/>
      <c r="DD1181" s="279"/>
      <c r="DE1181" s="279"/>
      <c r="DF1181" s="279"/>
      <c r="DG1181" s="279"/>
      <c r="DH1181" s="279"/>
      <c r="DI1181" s="279"/>
      <c r="DJ1181" s="279"/>
      <c r="DK1181" s="279"/>
      <c r="DL1181" s="279"/>
      <c r="DM1181" s="279"/>
      <c r="DN1181" s="279"/>
      <c r="DO1181" s="279"/>
      <c r="DP1181" s="279"/>
      <c r="DQ1181" s="279"/>
      <c r="DR1181" s="279"/>
      <c r="DS1181" s="279"/>
      <c r="DT1181" s="279"/>
      <c r="DU1181" s="279"/>
    </row>
    <row r="1182" spans="40:125">
      <c r="AN1182" s="203" t="str">
        <f t="shared" si="53"/>
        <v>EMA--</v>
      </c>
      <c r="AO1182" s="279"/>
      <c r="AP1182" s="279"/>
      <c r="AQ1182" s="279"/>
      <c r="AR1182" s="279"/>
      <c r="AS1182" s="279"/>
      <c r="AT1182" s="279"/>
      <c r="AU1182" s="279"/>
      <c r="AV1182" s="279"/>
      <c r="AW1182" s="279"/>
      <c r="AX1182" s="279"/>
      <c r="AY1182" s="279"/>
      <c r="AZ1182" s="279"/>
      <c r="BA1182" s="279"/>
      <c r="BB1182" s="279"/>
      <c r="BC1182" s="279"/>
      <c r="BD1182" s="279"/>
      <c r="BE1182" s="279"/>
      <c r="BF1182" s="279"/>
      <c r="BG1182" s="279"/>
      <c r="BH1182" s="279"/>
      <c r="BI1182" s="279"/>
      <c r="BJ1182" s="279"/>
      <c r="BK1182" s="279"/>
      <c r="BL1182" s="279"/>
      <c r="BM1182" s="279"/>
      <c r="BN1182" s="279"/>
      <c r="BO1182" s="279"/>
      <c r="BP1182" s="279"/>
      <c r="BQ1182" s="279"/>
      <c r="BR1182" s="279"/>
      <c r="BS1182" s="279"/>
      <c r="BT1182" s="279"/>
      <c r="BU1182" s="279"/>
      <c r="BV1182" s="279"/>
      <c r="BW1182" s="279"/>
      <c r="BX1182" s="279"/>
      <c r="BY1182" s="279"/>
      <c r="BZ1182" s="279"/>
      <c r="CA1182" s="279"/>
      <c r="CB1182" s="279"/>
      <c r="CC1182" s="279"/>
      <c r="CD1182" s="279"/>
      <c r="CE1182" s="279"/>
      <c r="CF1182" s="279"/>
      <c r="CG1182" s="279"/>
      <c r="CH1182" s="279"/>
      <c r="CI1182" s="279"/>
      <c r="CJ1182" s="279"/>
      <c r="CK1182" s="279"/>
      <c r="CL1182" s="279"/>
      <c r="CM1182" s="279"/>
      <c r="CN1182" s="279"/>
      <c r="CO1182" s="279"/>
      <c r="CP1182" s="279"/>
      <c r="CQ1182" s="279"/>
      <c r="CR1182" s="279"/>
      <c r="CS1182" s="279"/>
      <c r="CT1182" s="279"/>
      <c r="CU1182" s="279"/>
      <c r="CV1182" s="279"/>
      <c r="CW1182" s="279"/>
      <c r="CX1182" s="279"/>
      <c r="CY1182" s="279"/>
      <c r="CZ1182" s="279"/>
      <c r="DA1182" s="279"/>
      <c r="DB1182" s="279"/>
      <c r="DC1182" s="279"/>
      <c r="DD1182" s="279"/>
      <c r="DE1182" s="279"/>
      <c r="DF1182" s="279"/>
      <c r="DG1182" s="279"/>
      <c r="DH1182" s="279"/>
      <c r="DI1182" s="279"/>
      <c r="DJ1182" s="279"/>
      <c r="DK1182" s="279"/>
      <c r="DL1182" s="279"/>
      <c r="DM1182" s="279"/>
      <c r="DN1182" s="279"/>
      <c r="DO1182" s="279"/>
      <c r="DP1182" s="279"/>
      <c r="DQ1182" s="279"/>
      <c r="DR1182" s="279"/>
      <c r="DS1182" s="279"/>
      <c r="DT1182" s="279"/>
      <c r="DU1182" s="279"/>
    </row>
    <row r="1183" spans="40:125">
      <c r="AN1183" s="203" t="str">
        <f t="shared" si="53"/>
        <v>EMA--</v>
      </c>
      <c r="AO1183" s="279"/>
      <c r="AP1183" s="279"/>
      <c r="AQ1183" s="279"/>
      <c r="AR1183" s="279"/>
      <c r="AS1183" s="279"/>
      <c r="AT1183" s="279"/>
      <c r="AU1183" s="279"/>
      <c r="AV1183" s="279"/>
      <c r="AW1183" s="279"/>
      <c r="AX1183" s="279"/>
      <c r="AY1183" s="279"/>
      <c r="AZ1183" s="279"/>
      <c r="BA1183" s="279"/>
      <c r="BB1183" s="279"/>
      <c r="BC1183" s="279"/>
      <c r="BD1183" s="279"/>
      <c r="BE1183" s="279"/>
      <c r="BF1183" s="279"/>
      <c r="BG1183" s="279"/>
      <c r="BH1183" s="279"/>
      <c r="BI1183" s="279"/>
      <c r="BJ1183" s="279"/>
      <c r="BK1183" s="279"/>
      <c r="BL1183" s="279"/>
      <c r="BM1183" s="279"/>
      <c r="BN1183" s="279"/>
      <c r="BO1183" s="279"/>
      <c r="BP1183" s="279"/>
      <c r="BQ1183" s="279"/>
      <c r="BR1183" s="279"/>
      <c r="BS1183" s="279"/>
      <c r="BT1183" s="279"/>
      <c r="BU1183" s="279"/>
      <c r="BV1183" s="279"/>
      <c r="BW1183" s="279"/>
      <c r="BX1183" s="279"/>
      <c r="BY1183" s="279"/>
      <c r="BZ1183" s="279"/>
      <c r="CA1183" s="279"/>
      <c r="CB1183" s="279"/>
      <c r="CC1183" s="279"/>
      <c r="CD1183" s="279"/>
      <c r="CE1183" s="279"/>
      <c r="CF1183" s="279"/>
      <c r="CG1183" s="279"/>
      <c r="CH1183" s="279"/>
      <c r="CI1183" s="279"/>
      <c r="CJ1183" s="279"/>
      <c r="CK1183" s="279"/>
      <c r="CL1183" s="279"/>
      <c r="CM1183" s="279"/>
      <c r="CN1183" s="279"/>
      <c r="CO1183" s="279"/>
      <c r="CP1183" s="279"/>
      <c r="CQ1183" s="279"/>
      <c r="CR1183" s="279"/>
      <c r="CS1183" s="279"/>
      <c r="CT1183" s="279"/>
      <c r="CU1183" s="279"/>
      <c r="CV1183" s="279"/>
      <c r="CW1183" s="279"/>
      <c r="CX1183" s="279"/>
      <c r="CY1183" s="279"/>
      <c r="CZ1183" s="279"/>
      <c r="DA1183" s="279"/>
      <c r="DB1183" s="279"/>
      <c r="DC1183" s="279"/>
      <c r="DD1183" s="279"/>
      <c r="DE1183" s="279"/>
      <c r="DF1183" s="279"/>
      <c r="DG1183" s="279"/>
      <c r="DH1183" s="279"/>
      <c r="DI1183" s="279"/>
      <c r="DJ1183" s="279"/>
      <c r="DK1183" s="279"/>
      <c r="DL1183" s="279"/>
      <c r="DM1183" s="279"/>
      <c r="DN1183" s="279"/>
      <c r="DO1183" s="279"/>
      <c r="DP1183" s="279"/>
      <c r="DQ1183" s="279"/>
      <c r="DR1183" s="279"/>
      <c r="DS1183" s="279"/>
      <c r="DT1183" s="279"/>
      <c r="DU1183" s="279"/>
    </row>
    <row r="1184" spans="40:125">
      <c r="AN1184" s="203" t="str">
        <f t="shared" si="53"/>
        <v>EMA--</v>
      </c>
      <c r="AO1184" s="279"/>
      <c r="AP1184" s="279"/>
      <c r="AQ1184" s="279"/>
      <c r="AR1184" s="279"/>
      <c r="AS1184" s="279"/>
      <c r="AT1184" s="279"/>
      <c r="AU1184" s="279"/>
      <c r="AV1184" s="279"/>
      <c r="AW1184" s="279"/>
      <c r="AX1184" s="279"/>
      <c r="AY1184" s="279"/>
      <c r="AZ1184" s="279"/>
      <c r="BA1184" s="279"/>
      <c r="BB1184" s="279"/>
      <c r="BC1184" s="279"/>
      <c r="BD1184" s="279"/>
      <c r="BE1184" s="279"/>
      <c r="BF1184" s="279"/>
      <c r="BG1184" s="279"/>
      <c r="BH1184" s="279"/>
      <c r="BI1184" s="279"/>
      <c r="BJ1184" s="279"/>
      <c r="BK1184" s="279"/>
      <c r="BL1184" s="279"/>
      <c r="BM1184" s="279"/>
      <c r="BN1184" s="279"/>
      <c r="BO1184" s="279"/>
      <c r="BP1184" s="279"/>
      <c r="BQ1184" s="279"/>
      <c r="BR1184" s="279"/>
      <c r="BS1184" s="279"/>
      <c r="BT1184" s="279"/>
      <c r="BU1184" s="279"/>
      <c r="BV1184" s="279"/>
      <c r="BW1184" s="279"/>
      <c r="BX1184" s="279"/>
      <c r="BY1184" s="279"/>
      <c r="BZ1184" s="279"/>
      <c r="CA1184" s="279"/>
      <c r="CB1184" s="279"/>
      <c r="CC1184" s="279"/>
      <c r="CD1184" s="279"/>
      <c r="CE1184" s="279"/>
      <c r="CF1184" s="279"/>
      <c r="CG1184" s="279"/>
      <c r="CH1184" s="279"/>
      <c r="CI1184" s="279"/>
      <c r="CJ1184" s="279"/>
      <c r="CK1184" s="279"/>
      <c r="CL1184" s="279"/>
      <c r="CM1184" s="279"/>
      <c r="CN1184" s="279"/>
      <c r="CO1184" s="279"/>
      <c r="CP1184" s="279"/>
      <c r="CQ1184" s="279"/>
      <c r="CR1184" s="279"/>
      <c r="CS1184" s="279"/>
      <c r="CT1184" s="279"/>
      <c r="CU1184" s="279"/>
      <c r="CV1184" s="279"/>
      <c r="CW1184" s="279"/>
      <c r="CX1184" s="279"/>
      <c r="CY1184" s="279"/>
      <c r="CZ1184" s="279"/>
      <c r="DA1184" s="279"/>
      <c r="DB1184" s="279"/>
      <c r="DC1184" s="279"/>
      <c r="DD1184" s="279"/>
      <c r="DE1184" s="279"/>
      <c r="DF1184" s="279"/>
      <c r="DG1184" s="279"/>
      <c r="DH1184" s="279"/>
      <c r="DI1184" s="279"/>
      <c r="DJ1184" s="279"/>
      <c r="DK1184" s="279"/>
      <c r="DL1184" s="279"/>
      <c r="DM1184" s="279"/>
      <c r="DN1184" s="279"/>
      <c r="DO1184" s="279"/>
      <c r="DP1184" s="279"/>
      <c r="DQ1184" s="279"/>
      <c r="DR1184" s="279"/>
      <c r="DS1184" s="279"/>
      <c r="DT1184" s="279"/>
      <c r="DU1184" s="279"/>
    </row>
    <row r="1185" spans="40:125">
      <c r="AN1185" s="203" t="str">
        <f t="shared" si="53"/>
        <v>EMA--</v>
      </c>
      <c r="AO1185" s="279"/>
      <c r="AP1185" s="279"/>
      <c r="AQ1185" s="279"/>
      <c r="AR1185" s="279"/>
      <c r="AS1185" s="279"/>
      <c r="AT1185" s="279"/>
      <c r="AU1185" s="279"/>
      <c r="AV1185" s="279"/>
      <c r="AW1185" s="279"/>
      <c r="AX1185" s="279"/>
      <c r="AY1185" s="279"/>
      <c r="AZ1185" s="279"/>
      <c r="BA1185" s="279"/>
      <c r="BB1185" s="279"/>
      <c r="BC1185" s="279"/>
      <c r="BD1185" s="279"/>
      <c r="BE1185" s="279"/>
      <c r="BF1185" s="279"/>
      <c r="BG1185" s="279"/>
      <c r="BH1185" s="279"/>
      <c r="BI1185" s="279"/>
      <c r="BJ1185" s="279"/>
      <c r="BK1185" s="279"/>
      <c r="BL1185" s="279"/>
      <c r="BM1185" s="279"/>
      <c r="BN1185" s="279"/>
      <c r="BO1185" s="279"/>
      <c r="BP1185" s="279"/>
      <c r="BQ1185" s="279"/>
      <c r="BR1185" s="279"/>
      <c r="BS1185" s="279"/>
      <c r="BT1185" s="279"/>
      <c r="BU1185" s="279"/>
      <c r="BV1185" s="279"/>
      <c r="BW1185" s="279"/>
      <c r="BX1185" s="279"/>
      <c r="BY1185" s="279"/>
      <c r="BZ1185" s="279"/>
      <c r="CA1185" s="279"/>
      <c r="CB1185" s="279"/>
      <c r="CC1185" s="279"/>
      <c r="CD1185" s="279"/>
      <c r="CE1185" s="279"/>
      <c r="CF1185" s="279"/>
      <c r="CG1185" s="279"/>
      <c r="CH1185" s="279"/>
      <c r="CI1185" s="279"/>
      <c r="CJ1185" s="279"/>
      <c r="CK1185" s="279"/>
      <c r="CL1185" s="279"/>
      <c r="CM1185" s="279"/>
      <c r="CN1185" s="279"/>
      <c r="CO1185" s="279"/>
      <c r="CP1185" s="279"/>
      <c r="CQ1185" s="279"/>
      <c r="CR1185" s="279"/>
      <c r="CS1185" s="279"/>
      <c r="CT1185" s="279"/>
      <c r="CU1185" s="279"/>
      <c r="CV1185" s="279"/>
      <c r="CW1185" s="279"/>
      <c r="CX1185" s="279"/>
      <c r="CY1185" s="279"/>
      <c r="CZ1185" s="279"/>
      <c r="DA1185" s="279"/>
      <c r="DB1185" s="279"/>
      <c r="DC1185" s="279"/>
      <c r="DD1185" s="279"/>
      <c r="DE1185" s="279"/>
      <c r="DF1185" s="279"/>
      <c r="DG1185" s="279"/>
      <c r="DH1185" s="279"/>
      <c r="DI1185" s="279"/>
      <c r="DJ1185" s="279"/>
      <c r="DK1185" s="279"/>
      <c r="DL1185" s="279"/>
      <c r="DM1185" s="279"/>
      <c r="DN1185" s="279"/>
      <c r="DO1185" s="279"/>
      <c r="DP1185" s="279"/>
      <c r="DQ1185" s="279"/>
      <c r="DR1185" s="279"/>
      <c r="DS1185" s="279"/>
      <c r="DT1185" s="279"/>
      <c r="DU1185" s="279"/>
    </row>
    <row r="1186" spans="40:125">
      <c r="AN1186" s="203" t="str">
        <f t="shared" si="53"/>
        <v>EMA--</v>
      </c>
      <c r="AO1186" s="279"/>
      <c r="AP1186" s="279"/>
      <c r="AQ1186" s="279"/>
      <c r="AR1186" s="279"/>
      <c r="AS1186" s="279"/>
      <c r="AT1186" s="279"/>
      <c r="AU1186" s="279"/>
      <c r="AV1186" s="279"/>
      <c r="AW1186" s="279"/>
      <c r="AX1186" s="279"/>
      <c r="AY1186" s="279"/>
      <c r="AZ1186" s="279"/>
      <c r="BA1186" s="279"/>
      <c r="BB1186" s="279"/>
      <c r="BC1186" s="279"/>
      <c r="BD1186" s="279"/>
      <c r="BE1186" s="279"/>
      <c r="BF1186" s="279"/>
      <c r="BG1186" s="279"/>
      <c r="BH1186" s="279"/>
      <c r="BI1186" s="279"/>
      <c r="BJ1186" s="279"/>
      <c r="BK1186" s="279"/>
      <c r="BL1186" s="279"/>
      <c r="BM1186" s="279"/>
      <c r="BN1186" s="279"/>
      <c r="BO1186" s="279"/>
      <c r="BP1186" s="279"/>
      <c r="BQ1186" s="279"/>
      <c r="BR1186" s="279"/>
      <c r="BS1186" s="279"/>
      <c r="BT1186" s="279"/>
      <c r="BU1186" s="279"/>
      <c r="BV1186" s="279"/>
      <c r="BW1186" s="279"/>
      <c r="BX1186" s="279"/>
      <c r="BY1186" s="279"/>
      <c r="BZ1186" s="279"/>
      <c r="CA1186" s="279"/>
      <c r="CB1186" s="279"/>
      <c r="CC1186" s="279"/>
      <c r="CD1186" s="279"/>
      <c r="CE1186" s="279"/>
      <c r="CF1186" s="279"/>
      <c r="CG1186" s="279"/>
      <c r="CH1186" s="279"/>
      <c r="CI1186" s="279"/>
      <c r="CJ1186" s="279"/>
      <c r="CK1186" s="279"/>
      <c r="CL1186" s="279"/>
      <c r="CM1186" s="279"/>
      <c r="CN1186" s="279"/>
      <c r="CO1186" s="279"/>
      <c r="CP1186" s="279"/>
      <c r="CQ1186" s="279"/>
      <c r="CR1186" s="279"/>
      <c r="CS1186" s="279"/>
      <c r="CT1186" s="279"/>
      <c r="CU1186" s="279"/>
      <c r="CV1186" s="279"/>
      <c r="CW1186" s="279"/>
      <c r="CX1186" s="279"/>
      <c r="CY1186" s="279"/>
      <c r="CZ1186" s="279"/>
      <c r="DA1186" s="279"/>
      <c r="DB1186" s="279"/>
      <c r="DC1186" s="279"/>
      <c r="DD1186" s="279"/>
      <c r="DE1186" s="279"/>
      <c r="DF1186" s="279"/>
      <c r="DG1186" s="279"/>
      <c r="DH1186" s="279"/>
      <c r="DI1186" s="279"/>
      <c r="DJ1186" s="279"/>
      <c r="DK1186" s="279"/>
      <c r="DL1186" s="279"/>
      <c r="DM1186" s="279"/>
      <c r="DN1186" s="279"/>
      <c r="DO1186" s="279"/>
      <c r="DP1186" s="279"/>
      <c r="DQ1186" s="279"/>
      <c r="DR1186" s="279"/>
      <c r="DS1186" s="279"/>
      <c r="DT1186" s="279"/>
      <c r="DU1186" s="279"/>
    </row>
    <row r="1187" spans="40:125">
      <c r="AN1187" s="203" t="str">
        <f t="shared" si="53"/>
        <v>EMA--</v>
      </c>
      <c r="AO1187" s="279"/>
      <c r="AP1187" s="279"/>
      <c r="AQ1187" s="279"/>
      <c r="AR1187" s="279"/>
      <c r="AS1187" s="279"/>
      <c r="AT1187" s="279"/>
      <c r="AU1187" s="279"/>
      <c r="AV1187" s="279"/>
      <c r="AW1187" s="279"/>
      <c r="AX1187" s="279"/>
      <c r="AY1187" s="279"/>
      <c r="AZ1187" s="279"/>
      <c r="BA1187" s="279"/>
      <c r="BB1187" s="279"/>
      <c r="BC1187" s="279"/>
      <c r="BD1187" s="279"/>
      <c r="BE1187" s="279"/>
      <c r="BF1187" s="279"/>
      <c r="BG1187" s="279"/>
      <c r="BH1187" s="279"/>
      <c r="BI1187" s="279"/>
      <c r="BJ1187" s="279"/>
      <c r="BK1187" s="279"/>
      <c r="BL1187" s="279"/>
      <c r="BM1187" s="279"/>
      <c r="BN1187" s="279"/>
      <c r="BO1187" s="279"/>
      <c r="BP1187" s="279"/>
      <c r="BQ1187" s="279"/>
      <c r="BR1187" s="279"/>
      <c r="BS1187" s="279"/>
      <c r="BT1187" s="279"/>
      <c r="BU1187" s="279"/>
      <c r="BV1187" s="279"/>
      <c r="BW1187" s="279"/>
      <c r="BX1187" s="279"/>
      <c r="BY1187" s="279"/>
      <c r="BZ1187" s="279"/>
      <c r="CA1187" s="279"/>
      <c r="CB1187" s="279"/>
      <c r="CC1187" s="279"/>
      <c r="CD1187" s="279"/>
      <c r="CE1187" s="279"/>
      <c r="CF1187" s="279"/>
      <c r="CG1187" s="279"/>
      <c r="CH1187" s="279"/>
      <c r="CI1187" s="279"/>
      <c r="CJ1187" s="279"/>
      <c r="CK1187" s="279"/>
      <c r="CL1187" s="279"/>
      <c r="CM1187" s="279"/>
      <c r="CN1187" s="279"/>
      <c r="CO1187" s="279"/>
      <c r="CP1187" s="279"/>
      <c r="CQ1187" s="279"/>
      <c r="CR1187" s="279"/>
      <c r="CS1187" s="279"/>
      <c r="CT1187" s="279"/>
      <c r="CU1187" s="279"/>
      <c r="CV1187" s="279"/>
      <c r="CW1187" s="279"/>
      <c r="CX1187" s="279"/>
      <c r="CY1187" s="279"/>
      <c r="CZ1187" s="279"/>
      <c r="DA1187" s="279"/>
      <c r="DB1187" s="279"/>
      <c r="DC1187" s="279"/>
      <c r="DD1187" s="279"/>
      <c r="DE1187" s="279"/>
      <c r="DF1187" s="279"/>
      <c r="DG1187" s="279"/>
      <c r="DH1187" s="279"/>
      <c r="DI1187" s="279"/>
      <c r="DJ1187" s="279"/>
      <c r="DK1187" s="279"/>
      <c r="DL1187" s="279"/>
      <c r="DM1187" s="279"/>
      <c r="DN1187" s="279"/>
      <c r="DO1187" s="279"/>
      <c r="DP1187" s="279"/>
      <c r="DQ1187" s="279"/>
      <c r="DR1187" s="279"/>
      <c r="DS1187" s="279"/>
      <c r="DT1187" s="279"/>
      <c r="DU1187" s="279"/>
    </row>
    <row r="1188" spans="40:125">
      <c r="AN1188" s="203" t="str">
        <f t="shared" si="53"/>
        <v>EMA--</v>
      </c>
      <c r="AO1188" s="279"/>
      <c r="AP1188" s="279"/>
      <c r="AQ1188" s="279"/>
      <c r="AR1188" s="279"/>
      <c r="AS1188" s="279"/>
      <c r="AT1188" s="279"/>
      <c r="AU1188" s="279"/>
      <c r="AV1188" s="279"/>
      <c r="AW1188" s="279"/>
      <c r="AX1188" s="279"/>
      <c r="AY1188" s="279"/>
      <c r="AZ1188" s="279"/>
      <c r="BA1188" s="279"/>
      <c r="BB1188" s="279"/>
      <c r="BC1188" s="279"/>
      <c r="BD1188" s="279"/>
      <c r="BE1188" s="279"/>
      <c r="BF1188" s="279"/>
      <c r="BG1188" s="279"/>
      <c r="BH1188" s="279"/>
      <c r="BI1188" s="279"/>
      <c r="BJ1188" s="279"/>
      <c r="BK1188" s="279"/>
      <c r="BL1188" s="279"/>
      <c r="BM1188" s="279"/>
      <c r="BN1188" s="279"/>
      <c r="BO1188" s="279"/>
      <c r="BP1188" s="279"/>
      <c r="BQ1188" s="279"/>
      <c r="BR1188" s="279"/>
      <c r="BS1188" s="279"/>
      <c r="BT1188" s="279"/>
      <c r="BU1188" s="279"/>
      <c r="BV1188" s="279"/>
      <c r="BW1188" s="279"/>
      <c r="BX1188" s="279"/>
      <c r="BY1188" s="279"/>
      <c r="BZ1188" s="279"/>
      <c r="CA1188" s="279"/>
      <c r="CB1188" s="279"/>
      <c r="CC1188" s="279"/>
      <c r="CD1188" s="279"/>
      <c r="CE1188" s="279"/>
      <c r="CF1188" s="279"/>
      <c r="CG1188" s="279"/>
      <c r="CH1188" s="279"/>
      <c r="CI1188" s="279"/>
      <c r="CJ1188" s="279"/>
      <c r="CK1188" s="279"/>
      <c r="CL1188" s="279"/>
      <c r="CM1188" s="279"/>
      <c r="CN1188" s="279"/>
      <c r="CO1188" s="279"/>
      <c r="CP1188" s="279"/>
      <c r="CQ1188" s="279"/>
      <c r="CR1188" s="279"/>
      <c r="CS1188" s="279"/>
      <c r="CT1188" s="279"/>
      <c r="CU1188" s="279"/>
      <c r="CV1188" s="279"/>
      <c r="CW1188" s="279"/>
      <c r="CX1188" s="279"/>
      <c r="CY1188" s="279"/>
      <c r="CZ1188" s="279"/>
      <c r="DA1188" s="279"/>
      <c r="DB1188" s="279"/>
      <c r="DC1188" s="279"/>
      <c r="DD1188" s="279"/>
      <c r="DE1188" s="279"/>
      <c r="DF1188" s="279"/>
      <c r="DG1188" s="279"/>
      <c r="DH1188" s="279"/>
      <c r="DI1188" s="279"/>
      <c r="DJ1188" s="279"/>
      <c r="DK1188" s="279"/>
      <c r="DL1188" s="279"/>
      <c r="DM1188" s="279"/>
      <c r="DN1188" s="279"/>
      <c r="DO1188" s="279"/>
      <c r="DP1188" s="279"/>
      <c r="DQ1188" s="279"/>
      <c r="DR1188" s="279"/>
      <c r="DS1188" s="279"/>
      <c r="DT1188" s="279"/>
      <c r="DU1188" s="279"/>
    </row>
    <row r="1189" spans="40:125">
      <c r="AN1189" s="203" t="str">
        <f t="shared" si="53"/>
        <v>EMA--</v>
      </c>
      <c r="AO1189" s="279"/>
      <c r="AP1189" s="279"/>
      <c r="AQ1189" s="279"/>
      <c r="AR1189" s="279"/>
      <c r="AS1189" s="279"/>
      <c r="AT1189" s="279"/>
      <c r="AU1189" s="279"/>
      <c r="AV1189" s="279"/>
      <c r="AW1189" s="279"/>
      <c r="AX1189" s="279"/>
      <c r="AY1189" s="279"/>
      <c r="AZ1189" s="279"/>
      <c r="BA1189" s="279"/>
      <c r="BB1189" s="279"/>
      <c r="BC1189" s="279"/>
      <c r="BD1189" s="279"/>
      <c r="BE1189" s="279"/>
      <c r="BF1189" s="279"/>
      <c r="BG1189" s="279"/>
      <c r="BH1189" s="279"/>
      <c r="BI1189" s="279"/>
      <c r="BJ1189" s="279"/>
      <c r="BK1189" s="279"/>
      <c r="BL1189" s="279"/>
      <c r="BM1189" s="279"/>
      <c r="BN1189" s="279"/>
      <c r="BO1189" s="279"/>
      <c r="BP1189" s="279"/>
      <c r="BQ1189" s="279"/>
      <c r="BR1189" s="279"/>
      <c r="BS1189" s="279"/>
      <c r="BT1189" s="279"/>
      <c r="BU1189" s="279"/>
      <c r="BV1189" s="279"/>
      <c r="BW1189" s="279"/>
      <c r="BX1189" s="279"/>
      <c r="BY1189" s="279"/>
      <c r="BZ1189" s="279"/>
      <c r="CA1189" s="279"/>
      <c r="CB1189" s="279"/>
      <c r="CC1189" s="279"/>
      <c r="CD1189" s="279"/>
      <c r="CE1189" s="279"/>
      <c r="CF1189" s="279"/>
      <c r="CG1189" s="279"/>
      <c r="CH1189" s="279"/>
      <c r="CI1189" s="279"/>
      <c r="CJ1189" s="279"/>
      <c r="CK1189" s="279"/>
      <c r="CL1189" s="279"/>
      <c r="CM1189" s="279"/>
      <c r="CN1189" s="279"/>
      <c r="CO1189" s="279"/>
      <c r="CP1189" s="279"/>
      <c r="CQ1189" s="279"/>
      <c r="CR1189" s="279"/>
      <c r="CS1189" s="279"/>
      <c r="CT1189" s="279"/>
      <c r="CU1189" s="279"/>
      <c r="CV1189" s="279"/>
      <c r="CW1189" s="279"/>
      <c r="CX1189" s="279"/>
      <c r="CY1189" s="279"/>
      <c r="CZ1189" s="279"/>
      <c r="DA1189" s="279"/>
      <c r="DB1189" s="279"/>
      <c r="DC1189" s="279"/>
      <c r="DD1189" s="279"/>
      <c r="DE1189" s="279"/>
      <c r="DF1189" s="279"/>
      <c r="DG1189" s="279"/>
      <c r="DH1189" s="279"/>
      <c r="DI1189" s="279"/>
      <c r="DJ1189" s="279"/>
      <c r="DK1189" s="279"/>
      <c r="DL1189" s="279"/>
      <c r="DM1189" s="279"/>
      <c r="DN1189" s="279"/>
      <c r="DO1189" s="279"/>
      <c r="DP1189" s="279"/>
      <c r="DQ1189" s="279"/>
      <c r="DR1189" s="279"/>
      <c r="DS1189" s="279"/>
      <c r="DT1189" s="279"/>
      <c r="DU1189" s="279"/>
    </row>
    <row r="1190" spans="40:125">
      <c r="AN1190" s="203" t="str">
        <f t="shared" si="53"/>
        <v>EMA--</v>
      </c>
      <c r="AO1190" s="279"/>
      <c r="AP1190" s="279"/>
      <c r="AQ1190" s="279"/>
      <c r="AR1190" s="279"/>
      <c r="AS1190" s="279"/>
      <c r="AT1190" s="279"/>
      <c r="AU1190" s="279"/>
      <c r="AV1190" s="279"/>
      <c r="AW1190" s="279"/>
      <c r="AX1190" s="279"/>
      <c r="AY1190" s="279"/>
      <c r="AZ1190" s="279"/>
      <c r="BA1190" s="279"/>
      <c r="BB1190" s="279"/>
      <c r="BC1190" s="279"/>
      <c r="BD1190" s="279"/>
      <c r="BE1190" s="279"/>
      <c r="BF1190" s="279"/>
      <c r="BG1190" s="279"/>
      <c r="BH1190" s="279"/>
      <c r="BI1190" s="279"/>
      <c r="BJ1190" s="279"/>
      <c r="BK1190" s="279"/>
      <c r="BL1190" s="279"/>
      <c r="BM1190" s="279"/>
      <c r="BN1190" s="279"/>
      <c r="BO1190" s="279"/>
      <c r="BP1190" s="279"/>
      <c r="BQ1190" s="279"/>
      <c r="BR1190" s="279"/>
      <c r="BS1190" s="279"/>
      <c r="BT1190" s="279"/>
      <c r="BU1190" s="279"/>
      <c r="BV1190" s="279"/>
      <c r="BW1190" s="279"/>
      <c r="BX1190" s="279"/>
      <c r="BY1190" s="279"/>
      <c r="BZ1190" s="279"/>
      <c r="CA1190" s="279"/>
      <c r="CB1190" s="279"/>
      <c r="CC1190" s="279"/>
      <c r="CD1190" s="279"/>
      <c r="CE1190" s="279"/>
      <c r="CF1190" s="279"/>
      <c r="CG1190" s="279"/>
      <c r="CH1190" s="279"/>
      <c r="CI1190" s="279"/>
      <c r="CJ1190" s="279"/>
      <c r="CK1190" s="279"/>
      <c r="CL1190" s="279"/>
      <c r="CM1190" s="279"/>
      <c r="CN1190" s="279"/>
      <c r="CO1190" s="279"/>
      <c r="CP1190" s="279"/>
      <c r="CQ1190" s="279"/>
      <c r="CR1190" s="279"/>
      <c r="CS1190" s="279"/>
      <c r="CT1190" s="279"/>
      <c r="CU1190" s="279"/>
      <c r="CV1190" s="279"/>
      <c r="CW1190" s="279"/>
      <c r="CX1190" s="279"/>
      <c r="CY1190" s="279"/>
      <c r="CZ1190" s="279"/>
      <c r="DA1190" s="279"/>
      <c r="DB1190" s="279"/>
      <c r="DC1190" s="279"/>
      <c r="DD1190" s="279"/>
      <c r="DE1190" s="279"/>
      <c r="DF1190" s="279"/>
      <c r="DG1190" s="279"/>
      <c r="DH1190" s="279"/>
      <c r="DI1190" s="279"/>
      <c r="DJ1190" s="279"/>
      <c r="DK1190" s="279"/>
      <c r="DL1190" s="279"/>
      <c r="DM1190" s="279"/>
      <c r="DN1190" s="279"/>
      <c r="DO1190" s="279"/>
      <c r="DP1190" s="279"/>
      <c r="DQ1190" s="279"/>
      <c r="DR1190" s="279"/>
      <c r="DS1190" s="279"/>
      <c r="DT1190" s="279"/>
      <c r="DU1190" s="279"/>
    </row>
    <row r="1191" spans="40:125">
      <c r="AN1191" s="203" t="str">
        <f t="shared" si="53"/>
        <v>EMA--</v>
      </c>
      <c r="AO1191" s="279"/>
      <c r="AP1191" s="279"/>
      <c r="AQ1191" s="279"/>
      <c r="AR1191" s="279"/>
      <c r="AS1191" s="279"/>
      <c r="AT1191" s="279"/>
      <c r="AU1191" s="279"/>
      <c r="AV1191" s="279"/>
      <c r="AW1191" s="279"/>
      <c r="AX1191" s="279"/>
      <c r="AY1191" s="279"/>
      <c r="AZ1191" s="279"/>
      <c r="BA1191" s="279"/>
      <c r="BB1191" s="279"/>
      <c r="BC1191" s="279"/>
      <c r="BD1191" s="279"/>
      <c r="BE1191" s="279"/>
      <c r="BF1191" s="279"/>
      <c r="BG1191" s="279"/>
      <c r="BH1191" s="279"/>
      <c r="BI1191" s="279"/>
      <c r="BJ1191" s="279"/>
      <c r="BK1191" s="279"/>
      <c r="BL1191" s="279"/>
      <c r="BM1191" s="279"/>
      <c r="BN1191" s="279"/>
      <c r="BO1191" s="279"/>
      <c r="BP1191" s="279"/>
      <c r="BQ1191" s="279"/>
      <c r="BR1191" s="279"/>
      <c r="BS1191" s="279"/>
      <c r="BT1191" s="279"/>
      <c r="BU1191" s="279"/>
      <c r="BV1191" s="279"/>
      <c r="BW1191" s="279"/>
      <c r="BX1191" s="279"/>
      <c r="BY1191" s="279"/>
      <c r="BZ1191" s="279"/>
      <c r="CA1191" s="279"/>
      <c r="CB1191" s="279"/>
      <c r="CC1191" s="279"/>
      <c r="CD1191" s="279"/>
      <c r="CE1191" s="279"/>
      <c r="CF1191" s="279"/>
      <c r="CG1191" s="279"/>
      <c r="CH1191" s="279"/>
      <c r="CI1191" s="279"/>
      <c r="CJ1191" s="279"/>
      <c r="CK1191" s="279"/>
      <c r="CL1191" s="279"/>
      <c r="CM1191" s="279"/>
      <c r="CN1191" s="279"/>
      <c r="CO1191" s="279"/>
      <c r="CP1191" s="279"/>
      <c r="CQ1191" s="279"/>
      <c r="CR1191" s="279"/>
      <c r="CS1191" s="279"/>
      <c r="CT1191" s="279"/>
      <c r="CU1191" s="279"/>
      <c r="CV1191" s="279"/>
      <c r="CW1191" s="279"/>
      <c r="CX1191" s="279"/>
      <c r="CY1191" s="279"/>
      <c r="CZ1191" s="279"/>
      <c r="DA1191" s="279"/>
      <c r="DB1191" s="279"/>
      <c r="DC1191" s="279"/>
      <c r="DD1191" s="279"/>
      <c r="DE1191" s="279"/>
      <c r="DF1191" s="279"/>
      <c r="DG1191" s="279"/>
      <c r="DH1191" s="279"/>
      <c r="DI1191" s="279"/>
      <c r="DJ1191" s="279"/>
      <c r="DK1191" s="279"/>
      <c r="DL1191" s="279"/>
      <c r="DM1191" s="279"/>
      <c r="DN1191" s="279"/>
      <c r="DO1191" s="279"/>
      <c r="DP1191" s="279"/>
      <c r="DQ1191" s="279"/>
      <c r="DR1191" s="279"/>
      <c r="DS1191" s="279"/>
      <c r="DT1191" s="279"/>
      <c r="DU1191" s="279"/>
    </row>
    <row r="1192" spans="40:125">
      <c r="AN1192" s="203" t="str">
        <f t="shared" si="53"/>
        <v>EMA--</v>
      </c>
      <c r="AO1192" s="279"/>
      <c r="AP1192" s="279"/>
      <c r="AQ1192" s="279"/>
      <c r="AR1192" s="279"/>
      <c r="AS1192" s="279"/>
      <c r="AT1192" s="279"/>
      <c r="AU1192" s="279"/>
      <c r="AV1192" s="279"/>
      <c r="AW1192" s="279"/>
      <c r="AX1192" s="279"/>
      <c r="AY1192" s="279"/>
      <c r="AZ1192" s="279"/>
      <c r="BA1192" s="279"/>
      <c r="BB1192" s="279"/>
      <c r="BC1192" s="279"/>
      <c r="BD1192" s="279"/>
      <c r="BE1192" s="279"/>
      <c r="BF1192" s="279"/>
      <c r="BG1192" s="279"/>
      <c r="BH1192" s="279"/>
      <c r="BI1192" s="279"/>
      <c r="BJ1192" s="279"/>
      <c r="BK1192" s="279"/>
      <c r="BL1192" s="279"/>
      <c r="BM1192" s="279"/>
      <c r="BN1192" s="279"/>
      <c r="BO1192" s="279"/>
      <c r="BP1192" s="279"/>
      <c r="BQ1192" s="279"/>
      <c r="BR1192" s="279"/>
      <c r="BS1192" s="279"/>
      <c r="BT1192" s="279"/>
      <c r="BU1192" s="279"/>
      <c r="BV1192" s="279"/>
      <c r="BW1192" s="279"/>
      <c r="BX1192" s="279"/>
      <c r="BY1192" s="279"/>
      <c r="BZ1192" s="279"/>
      <c r="CA1192" s="279"/>
      <c r="CB1192" s="279"/>
      <c r="CC1192" s="279"/>
      <c r="CD1192" s="279"/>
      <c r="CE1192" s="279"/>
      <c r="CF1192" s="279"/>
      <c r="CG1192" s="279"/>
      <c r="CH1192" s="279"/>
      <c r="CI1192" s="279"/>
      <c r="CJ1192" s="279"/>
      <c r="CK1192" s="279"/>
      <c r="CL1192" s="279"/>
      <c r="CM1192" s="279"/>
      <c r="CN1192" s="279"/>
      <c r="CO1192" s="279"/>
      <c r="CP1192" s="279"/>
      <c r="CQ1192" s="279"/>
      <c r="CR1192" s="279"/>
      <c r="CS1192" s="279"/>
      <c r="CT1192" s="279"/>
      <c r="CU1192" s="279"/>
      <c r="CV1192" s="279"/>
      <c r="CW1192" s="279"/>
      <c r="CX1192" s="279"/>
      <c r="CY1192" s="279"/>
      <c r="CZ1192" s="279"/>
      <c r="DA1192" s="279"/>
      <c r="DB1192" s="279"/>
      <c r="DC1192" s="279"/>
      <c r="DD1192" s="279"/>
      <c r="DE1192" s="279"/>
      <c r="DF1192" s="279"/>
      <c r="DG1192" s="279"/>
      <c r="DH1192" s="279"/>
      <c r="DI1192" s="279"/>
      <c r="DJ1192" s="279"/>
      <c r="DK1192" s="279"/>
      <c r="DL1192" s="279"/>
      <c r="DM1192" s="279"/>
      <c r="DN1192" s="279"/>
      <c r="DO1192" s="279"/>
      <c r="DP1192" s="279"/>
      <c r="DQ1192" s="279"/>
      <c r="DR1192" s="279"/>
      <c r="DS1192" s="279"/>
      <c r="DT1192" s="279"/>
      <c r="DU1192" s="279"/>
    </row>
    <row r="1193" spans="40:125">
      <c r="AN1193" s="203" t="str">
        <f t="shared" si="53"/>
        <v>EMA--</v>
      </c>
      <c r="AO1193" s="279"/>
      <c r="AP1193" s="279"/>
      <c r="AQ1193" s="279"/>
      <c r="AR1193" s="279"/>
      <c r="AS1193" s="279"/>
      <c r="AT1193" s="279"/>
      <c r="AU1193" s="279"/>
      <c r="AV1193" s="279"/>
      <c r="AW1193" s="279"/>
      <c r="AX1193" s="279"/>
      <c r="AY1193" s="279"/>
      <c r="AZ1193" s="279"/>
      <c r="BA1193" s="279"/>
      <c r="BB1193" s="279"/>
      <c r="BC1193" s="279"/>
      <c r="BD1193" s="279"/>
      <c r="BE1193" s="279"/>
      <c r="BF1193" s="279"/>
      <c r="BG1193" s="279"/>
      <c r="BH1193" s="279"/>
      <c r="BI1193" s="279"/>
      <c r="BJ1193" s="279"/>
      <c r="BK1193" s="279"/>
      <c r="BL1193" s="279"/>
      <c r="BM1193" s="279"/>
      <c r="BN1193" s="279"/>
      <c r="BO1193" s="279"/>
      <c r="BP1193" s="279"/>
      <c r="BQ1193" s="279"/>
      <c r="BR1193" s="279"/>
      <c r="BS1193" s="279"/>
      <c r="BT1193" s="279"/>
      <c r="BU1193" s="279"/>
      <c r="BV1193" s="279"/>
      <c r="BW1193" s="279"/>
      <c r="BX1193" s="279"/>
      <c r="BY1193" s="279"/>
      <c r="BZ1193" s="279"/>
      <c r="CA1193" s="279"/>
      <c r="CB1193" s="279"/>
      <c r="CC1193" s="279"/>
      <c r="CD1193" s="279"/>
      <c r="CE1193" s="279"/>
      <c r="CF1193" s="279"/>
      <c r="CG1193" s="279"/>
      <c r="CH1193" s="279"/>
      <c r="CI1193" s="279"/>
      <c r="CJ1193" s="279"/>
      <c r="CK1193" s="279"/>
      <c r="CL1193" s="279"/>
      <c r="CM1193" s="279"/>
      <c r="CN1193" s="279"/>
      <c r="CO1193" s="279"/>
      <c r="CP1193" s="279"/>
      <c r="CQ1193" s="279"/>
      <c r="CR1193" s="279"/>
      <c r="CS1193" s="279"/>
      <c r="CT1193" s="279"/>
      <c r="CU1193" s="279"/>
      <c r="CV1193" s="279"/>
      <c r="CW1193" s="279"/>
      <c r="CX1193" s="279"/>
      <c r="CY1193" s="279"/>
      <c r="CZ1193" s="279"/>
      <c r="DA1193" s="279"/>
      <c r="DB1193" s="279"/>
      <c r="DC1193" s="279"/>
      <c r="DD1193" s="279"/>
      <c r="DE1193" s="279"/>
      <c r="DF1193" s="279"/>
      <c r="DG1193" s="279"/>
      <c r="DH1193" s="279"/>
      <c r="DI1193" s="279"/>
      <c r="DJ1193" s="279"/>
      <c r="DK1193" s="279"/>
      <c r="DL1193" s="279"/>
      <c r="DM1193" s="279"/>
      <c r="DN1193" s="279"/>
      <c r="DO1193" s="279"/>
      <c r="DP1193" s="279"/>
      <c r="DQ1193" s="279"/>
      <c r="DR1193" s="279"/>
      <c r="DS1193" s="279"/>
      <c r="DT1193" s="279"/>
      <c r="DU1193" s="279"/>
    </row>
    <row r="1194" spans="40:125">
      <c r="AN1194" s="203" t="str">
        <f t="shared" si="53"/>
        <v>EMA--</v>
      </c>
      <c r="AO1194" s="279"/>
      <c r="AP1194" s="279"/>
      <c r="AQ1194" s="279"/>
      <c r="AR1194" s="279"/>
      <c r="AS1194" s="279"/>
      <c r="AT1194" s="279"/>
      <c r="AU1194" s="279"/>
      <c r="AV1194" s="279"/>
      <c r="AW1194" s="279"/>
      <c r="AX1194" s="279"/>
      <c r="AY1194" s="279"/>
      <c r="AZ1194" s="279"/>
      <c r="BA1194" s="279"/>
      <c r="BB1194" s="279"/>
      <c r="BC1194" s="279"/>
      <c r="BD1194" s="279"/>
      <c r="BE1194" s="279"/>
      <c r="BF1194" s="279"/>
      <c r="BG1194" s="279"/>
      <c r="BH1194" s="279"/>
      <c r="BI1194" s="279"/>
      <c r="BJ1194" s="279"/>
      <c r="BK1194" s="279"/>
      <c r="BL1194" s="279"/>
      <c r="BM1194" s="279"/>
      <c r="BN1194" s="279"/>
      <c r="BO1194" s="279"/>
      <c r="BP1194" s="279"/>
      <c r="BQ1194" s="279"/>
      <c r="BR1194" s="279"/>
      <c r="BS1194" s="279"/>
      <c r="BT1194" s="279"/>
      <c r="BU1194" s="279"/>
      <c r="BV1194" s="279"/>
      <c r="BW1194" s="279"/>
      <c r="BX1194" s="279"/>
      <c r="BY1194" s="279"/>
      <c r="BZ1194" s="279"/>
      <c r="CA1194" s="279"/>
      <c r="CB1194" s="279"/>
      <c r="CC1194" s="279"/>
      <c r="CD1194" s="279"/>
      <c r="CE1194" s="279"/>
      <c r="CF1194" s="279"/>
      <c r="CG1194" s="279"/>
      <c r="CH1194" s="279"/>
      <c r="CI1194" s="279"/>
      <c r="CJ1194" s="279"/>
      <c r="CK1194" s="279"/>
      <c r="CL1194" s="279"/>
      <c r="CM1194" s="279"/>
      <c r="CN1194" s="279"/>
      <c r="CO1194" s="279"/>
      <c r="CP1194" s="279"/>
      <c r="CQ1194" s="279"/>
      <c r="CR1194" s="279"/>
      <c r="CS1194" s="279"/>
      <c r="CT1194" s="279"/>
      <c r="CU1194" s="279"/>
      <c r="CV1194" s="279"/>
      <c r="CW1194" s="279"/>
      <c r="CX1194" s="279"/>
      <c r="CY1194" s="279"/>
      <c r="CZ1194" s="279"/>
      <c r="DA1194" s="279"/>
      <c r="DB1194" s="279"/>
      <c r="DC1194" s="279"/>
      <c r="DD1194" s="279"/>
      <c r="DE1194" s="279"/>
      <c r="DF1194" s="279"/>
      <c r="DG1194" s="279"/>
      <c r="DH1194" s="279"/>
      <c r="DI1194" s="279"/>
      <c r="DJ1194" s="279"/>
      <c r="DK1194" s="279"/>
      <c r="DL1194" s="279"/>
      <c r="DM1194" s="279"/>
      <c r="DN1194" s="279"/>
      <c r="DO1194" s="279"/>
      <c r="DP1194" s="279"/>
      <c r="DQ1194" s="279"/>
      <c r="DR1194" s="279"/>
      <c r="DS1194" s="279"/>
      <c r="DT1194" s="279"/>
      <c r="DU1194" s="279"/>
    </row>
    <row r="1195" spans="40:125">
      <c r="AN1195" s="203" t="str">
        <f t="shared" si="53"/>
        <v>EMA--</v>
      </c>
      <c r="AO1195" s="279"/>
      <c r="AP1195" s="279"/>
      <c r="AQ1195" s="279"/>
      <c r="AR1195" s="279"/>
      <c r="AS1195" s="279"/>
      <c r="AT1195" s="279"/>
      <c r="AU1195" s="279"/>
      <c r="AV1195" s="279"/>
      <c r="AW1195" s="279"/>
      <c r="AX1195" s="279"/>
      <c r="AY1195" s="279"/>
      <c r="AZ1195" s="279"/>
      <c r="BA1195" s="279"/>
      <c r="BB1195" s="279"/>
      <c r="BC1195" s="279"/>
      <c r="BD1195" s="279"/>
      <c r="BE1195" s="279"/>
      <c r="BF1195" s="279"/>
      <c r="BG1195" s="279"/>
      <c r="BH1195" s="279"/>
      <c r="BI1195" s="279"/>
      <c r="BJ1195" s="279"/>
      <c r="BK1195" s="279"/>
      <c r="BL1195" s="279"/>
      <c r="BM1195" s="279"/>
      <c r="BN1195" s="279"/>
      <c r="BO1195" s="279"/>
      <c r="BP1195" s="279"/>
      <c r="BQ1195" s="279"/>
      <c r="BR1195" s="279"/>
      <c r="BS1195" s="279"/>
      <c r="BT1195" s="279"/>
      <c r="BU1195" s="279"/>
      <c r="BV1195" s="279"/>
      <c r="BW1195" s="279"/>
      <c r="BX1195" s="279"/>
      <c r="BY1195" s="279"/>
      <c r="BZ1195" s="279"/>
      <c r="CA1195" s="279"/>
      <c r="CB1195" s="279"/>
      <c r="CC1195" s="279"/>
      <c r="CD1195" s="279"/>
      <c r="CE1195" s="279"/>
      <c r="CF1195" s="279"/>
      <c r="CG1195" s="279"/>
      <c r="CH1195" s="279"/>
      <c r="CI1195" s="279"/>
      <c r="CJ1195" s="279"/>
      <c r="CK1195" s="279"/>
      <c r="CL1195" s="279"/>
      <c r="CM1195" s="279"/>
      <c r="CN1195" s="279"/>
      <c r="CO1195" s="279"/>
      <c r="CP1195" s="279"/>
      <c r="CQ1195" s="279"/>
      <c r="CR1195" s="279"/>
      <c r="CS1195" s="279"/>
      <c r="CT1195" s="279"/>
      <c r="CU1195" s="279"/>
      <c r="CV1195" s="279"/>
      <c r="CW1195" s="279"/>
      <c r="CX1195" s="279"/>
      <c r="CY1195" s="279"/>
      <c r="CZ1195" s="279"/>
      <c r="DA1195" s="279"/>
      <c r="DB1195" s="279"/>
      <c r="DC1195" s="279"/>
      <c r="DD1195" s="279"/>
      <c r="DE1195" s="279"/>
      <c r="DF1195" s="279"/>
      <c r="DG1195" s="279"/>
      <c r="DH1195" s="279"/>
      <c r="DI1195" s="279"/>
      <c r="DJ1195" s="279"/>
      <c r="DK1195" s="279"/>
      <c r="DL1195" s="279"/>
      <c r="DM1195" s="279"/>
      <c r="DN1195" s="279"/>
      <c r="DO1195" s="279"/>
      <c r="DP1195" s="279"/>
      <c r="DQ1195" s="279"/>
      <c r="DR1195" s="279"/>
      <c r="DS1195" s="279"/>
      <c r="DT1195" s="279"/>
      <c r="DU1195" s="279"/>
    </row>
    <row r="1196" spans="40:125">
      <c r="AN1196" s="203" t="str">
        <f t="shared" si="53"/>
        <v>EMA--</v>
      </c>
      <c r="AO1196" s="279"/>
      <c r="AP1196" s="279"/>
      <c r="AQ1196" s="279"/>
      <c r="AR1196" s="279"/>
      <c r="AS1196" s="279"/>
      <c r="AT1196" s="279"/>
      <c r="AU1196" s="279"/>
      <c r="AV1196" s="279"/>
      <c r="AW1196" s="279"/>
      <c r="AX1196" s="279"/>
      <c r="AY1196" s="279"/>
      <c r="AZ1196" s="279"/>
      <c r="BA1196" s="279"/>
      <c r="BB1196" s="279"/>
      <c r="BC1196" s="279"/>
      <c r="BD1196" s="279"/>
      <c r="BE1196" s="279"/>
      <c r="BF1196" s="279"/>
      <c r="BG1196" s="279"/>
      <c r="BH1196" s="279"/>
      <c r="BI1196" s="279"/>
      <c r="BJ1196" s="279"/>
      <c r="BK1196" s="279"/>
      <c r="BL1196" s="279"/>
      <c r="BM1196" s="279"/>
      <c r="BN1196" s="279"/>
      <c r="BO1196" s="279"/>
      <c r="BP1196" s="279"/>
      <c r="BQ1196" s="279"/>
      <c r="BR1196" s="279"/>
      <c r="BS1196" s="279"/>
      <c r="BT1196" s="279"/>
      <c r="BU1196" s="279"/>
      <c r="BV1196" s="279"/>
      <c r="BW1196" s="279"/>
      <c r="BX1196" s="279"/>
      <c r="BY1196" s="279"/>
      <c r="BZ1196" s="279"/>
      <c r="CA1196" s="279"/>
      <c r="CB1196" s="279"/>
      <c r="CC1196" s="279"/>
      <c r="CD1196" s="279"/>
      <c r="CE1196" s="279"/>
      <c r="CF1196" s="279"/>
      <c r="CG1196" s="279"/>
      <c r="CH1196" s="279"/>
      <c r="CI1196" s="279"/>
      <c r="CJ1196" s="279"/>
      <c r="CK1196" s="279"/>
      <c r="CL1196" s="279"/>
      <c r="CM1196" s="279"/>
      <c r="CN1196" s="279"/>
      <c r="CO1196" s="279"/>
      <c r="CP1196" s="279"/>
      <c r="CQ1196" s="279"/>
      <c r="CR1196" s="279"/>
      <c r="CS1196" s="279"/>
      <c r="CT1196" s="279"/>
      <c r="CU1196" s="279"/>
      <c r="CV1196" s="279"/>
      <c r="CW1196" s="279"/>
      <c r="CX1196" s="279"/>
      <c r="CY1196" s="279"/>
      <c r="CZ1196" s="279"/>
      <c r="DA1196" s="279"/>
      <c r="DB1196" s="279"/>
      <c r="DC1196" s="279"/>
      <c r="DD1196" s="279"/>
      <c r="DE1196" s="279"/>
      <c r="DF1196" s="279"/>
      <c r="DG1196" s="279"/>
      <c r="DH1196" s="279"/>
      <c r="DI1196" s="279"/>
      <c r="DJ1196" s="279"/>
      <c r="DK1196" s="279"/>
      <c r="DL1196" s="279"/>
      <c r="DM1196" s="279"/>
      <c r="DN1196" s="279"/>
      <c r="DO1196" s="279"/>
      <c r="DP1196" s="279"/>
      <c r="DQ1196" s="279"/>
      <c r="DR1196" s="279"/>
      <c r="DS1196" s="279"/>
      <c r="DT1196" s="279"/>
      <c r="DU1196" s="279"/>
    </row>
    <row r="1197" spans="40:125">
      <c r="AN1197" s="203" t="str">
        <f t="shared" si="53"/>
        <v>EMA--</v>
      </c>
      <c r="AO1197" s="279"/>
      <c r="AP1197" s="279"/>
      <c r="AQ1197" s="279"/>
      <c r="AR1197" s="279"/>
      <c r="AS1197" s="279"/>
      <c r="AT1197" s="279"/>
      <c r="AU1197" s="279"/>
      <c r="AV1197" s="279"/>
      <c r="AW1197" s="279"/>
      <c r="AX1197" s="279"/>
      <c r="AY1197" s="279"/>
      <c r="AZ1197" s="279"/>
      <c r="BA1197" s="279"/>
      <c r="BB1197" s="279"/>
      <c r="BC1197" s="279"/>
      <c r="BD1197" s="279"/>
      <c r="BE1197" s="279"/>
      <c r="BF1197" s="279"/>
      <c r="BG1197" s="279"/>
      <c r="BH1197" s="279"/>
      <c r="BI1197" s="279"/>
      <c r="BJ1197" s="279"/>
      <c r="BK1197" s="279"/>
      <c r="BL1197" s="279"/>
      <c r="BM1197" s="279"/>
      <c r="BN1197" s="279"/>
      <c r="BO1197" s="279"/>
      <c r="BP1197" s="279"/>
      <c r="BQ1197" s="279"/>
      <c r="BR1197" s="279"/>
      <c r="BS1197" s="279"/>
      <c r="BT1197" s="279"/>
      <c r="BU1197" s="279"/>
      <c r="BV1197" s="279"/>
      <c r="BW1197" s="279"/>
      <c r="BX1197" s="279"/>
      <c r="BY1197" s="279"/>
      <c r="BZ1197" s="279"/>
      <c r="CA1197" s="279"/>
      <c r="CB1197" s="279"/>
      <c r="CC1197" s="279"/>
      <c r="CD1197" s="279"/>
      <c r="CE1197" s="279"/>
      <c r="CF1197" s="279"/>
      <c r="CG1197" s="279"/>
      <c r="CH1197" s="279"/>
      <c r="CI1197" s="279"/>
      <c r="CJ1197" s="279"/>
      <c r="CK1197" s="279"/>
      <c r="CL1197" s="279"/>
      <c r="CM1197" s="279"/>
      <c r="CN1197" s="279"/>
      <c r="CO1197" s="279"/>
      <c r="CP1197" s="279"/>
      <c r="CQ1197" s="279"/>
      <c r="CR1197" s="279"/>
      <c r="CS1197" s="279"/>
      <c r="CT1197" s="279"/>
      <c r="CU1197" s="279"/>
      <c r="CV1197" s="279"/>
      <c r="CW1197" s="279"/>
      <c r="CX1197" s="279"/>
      <c r="CY1197" s="279"/>
      <c r="CZ1197" s="279"/>
      <c r="DA1197" s="279"/>
      <c r="DB1197" s="279"/>
      <c r="DC1197" s="279"/>
      <c r="DD1197" s="279"/>
      <c r="DE1197" s="279"/>
      <c r="DF1197" s="279"/>
      <c r="DG1197" s="279"/>
      <c r="DH1197" s="279"/>
      <c r="DI1197" s="279"/>
      <c r="DJ1197" s="279"/>
      <c r="DK1197" s="279"/>
      <c r="DL1197" s="279"/>
      <c r="DM1197" s="279"/>
      <c r="DN1197" s="279"/>
      <c r="DO1197" s="279"/>
      <c r="DP1197" s="279"/>
      <c r="DQ1197" s="279"/>
      <c r="DR1197" s="279"/>
      <c r="DS1197" s="279"/>
      <c r="DT1197" s="279"/>
      <c r="DU1197" s="279"/>
    </row>
    <row r="1198" spans="40:125">
      <c r="AN1198" s="203" t="str">
        <f t="shared" si="53"/>
        <v>EMA--</v>
      </c>
      <c r="AO1198" s="279"/>
      <c r="AP1198" s="279"/>
      <c r="AQ1198" s="279"/>
      <c r="AR1198" s="279"/>
      <c r="AS1198" s="279"/>
      <c r="AT1198" s="279"/>
      <c r="AU1198" s="279"/>
      <c r="AV1198" s="279"/>
      <c r="AW1198" s="279"/>
      <c r="AX1198" s="279"/>
      <c r="AY1198" s="279"/>
      <c r="AZ1198" s="279"/>
      <c r="BA1198" s="279"/>
      <c r="BB1198" s="279"/>
      <c r="BC1198" s="279"/>
      <c r="BD1198" s="279"/>
      <c r="BE1198" s="279"/>
      <c r="BF1198" s="279"/>
      <c r="BG1198" s="279"/>
      <c r="BH1198" s="279"/>
      <c r="BI1198" s="279"/>
      <c r="BJ1198" s="279"/>
      <c r="BK1198" s="279"/>
      <c r="BL1198" s="279"/>
      <c r="BM1198" s="279"/>
      <c r="BN1198" s="279"/>
      <c r="BO1198" s="279"/>
      <c r="BP1198" s="279"/>
      <c r="BQ1198" s="279"/>
      <c r="BR1198" s="279"/>
      <c r="BS1198" s="279"/>
      <c r="BT1198" s="279"/>
      <c r="BU1198" s="279"/>
      <c r="BV1198" s="279"/>
      <c r="BW1198" s="279"/>
      <c r="BX1198" s="279"/>
      <c r="BY1198" s="279"/>
      <c r="BZ1198" s="279"/>
      <c r="CA1198" s="279"/>
      <c r="CB1198" s="279"/>
      <c r="CC1198" s="279"/>
      <c r="CD1198" s="279"/>
      <c r="CE1198" s="279"/>
      <c r="CF1198" s="279"/>
      <c r="CG1198" s="279"/>
      <c r="CH1198" s="279"/>
      <c r="CI1198" s="279"/>
      <c r="CJ1198" s="279"/>
      <c r="CK1198" s="279"/>
      <c r="CL1198" s="279"/>
      <c r="CM1198" s="279"/>
      <c r="CN1198" s="279"/>
      <c r="CO1198" s="279"/>
      <c r="CP1198" s="279"/>
      <c r="CQ1198" s="279"/>
      <c r="CR1198" s="279"/>
      <c r="CS1198" s="279"/>
      <c r="CT1198" s="279"/>
      <c r="CU1198" s="279"/>
      <c r="CV1198" s="279"/>
      <c r="CW1198" s="279"/>
      <c r="CX1198" s="279"/>
      <c r="CY1198" s="279"/>
      <c r="CZ1198" s="279"/>
      <c r="DA1198" s="279"/>
      <c r="DB1198" s="279"/>
      <c r="DC1198" s="279"/>
      <c r="DD1198" s="279"/>
      <c r="DE1198" s="279"/>
      <c r="DF1198" s="279"/>
      <c r="DG1198" s="279"/>
      <c r="DH1198" s="279"/>
      <c r="DI1198" s="279"/>
      <c r="DJ1198" s="279"/>
      <c r="DK1198" s="279"/>
      <c r="DL1198" s="279"/>
      <c r="DM1198" s="279"/>
      <c r="DN1198" s="279"/>
      <c r="DO1198" s="279"/>
      <c r="DP1198" s="279"/>
      <c r="DQ1198" s="279"/>
      <c r="DR1198" s="279"/>
      <c r="DS1198" s="279"/>
      <c r="DT1198" s="279"/>
      <c r="DU1198" s="279"/>
    </row>
    <row r="1199" spans="40:125">
      <c r="AN1199" s="203" t="str">
        <f t="shared" si="53"/>
        <v>EMA--</v>
      </c>
      <c r="AO1199" s="279"/>
      <c r="AP1199" s="279"/>
      <c r="AQ1199" s="279"/>
      <c r="AR1199" s="279"/>
      <c r="AS1199" s="279"/>
      <c r="AT1199" s="279"/>
      <c r="AU1199" s="279"/>
      <c r="AV1199" s="279"/>
      <c r="AW1199" s="279"/>
      <c r="AX1199" s="279"/>
      <c r="AY1199" s="279"/>
      <c r="AZ1199" s="279"/>
      <c r="BA1199" s="279"/>
      <c r="BB1199" s="279"/>
      <c r="BC1199" s="279"/>
      <c r="BD1199" s="279"/>
      <c r="BE1199" s="279"/>
      <c r="BF1199" s="279"/>
      <c r="BG1199" s="279"/>
      <c r="BH1199" s="279"/>
      <c r="BI1199" s="279"/>
      <c r="BJ1199" s="279"/>
      <c r="BK1199" s="279"/>
      <c r="BL1199" s="279"/>
      <c r="BM1199" s="279"/>
      <c r="BN1199" s="279"/>
      <c r="BO1199" s="279"/>
      <c r="BP1199" s="279"/>
      <c r="BQ1199" s="279"/>
      <c r="BR1199" s="279"/>
      <c r="BS1199" s="279"/>
      <c r="BT1199" s="279"/>
      <c r="BU1199" s="279"/>
      <c r="BV1199" s="279"/>
      <c r="BW1199" s="279"/>
      <c r="BX1199" s="279"/>
      <c r="BY1199" s="279"/>
      <c r="BZ1199" s="279"/>
      <c r="CA1199" s="279"/>
      <c r="CB1199" s="279"/>
      <c r="CC1199" s="279"/>
      <c r="CD1199" s="279"/>
      <c r="CE1199" s="279"/>
      <c r="CF1199" s="279"/>
      <c r="CG1199" s="279"/>
      <c r="CH1199" s="279"/>
      <c r="CI1199" s="279"/>
      <c r="CJ1199" s="279"/>
      <c r="CK1199" s="279"/>
      <c r="CL1199" s="279"/>
      <c r="CM1199" s="279"/>
      <c r="CN1199" s="279"/>
      <c r="CO1199" s="279"/>
      <c r="CP1199" s="279"/>
      <c r="CQ1199" s="279"/>
      <c r="CR1199" s="279"/>
      <c r="CS1199" s="279"/>
      <c r="CT1199" s="279"/>
      <c r="CU1199" s="279"/>
      <c r="CV1199" s="279"/>
      <c r="CW1199" s="279"/>
      <c r="CX1199" s="279"/>
      <c r="CY1199" s="279"/>
      <c r="CZ1199" s="279"/>
      <c r="DA1199" s="279"/>
      <c r="DB1199" s="279"/>
      <c r="DC1199" s="279"/>
      <c r="DD1199" s="279"/>
      <c r="DE1199" s="279"/>
      <c r="DF1199" s="279"/>
      <c r="DG1199" s="279"/>
      <c r="DH1199" s="279"/>
      <c r="DI1199" s="279"/>
      <c r="DJ1199" s="279"/>
      <c r="DK1199" s="279"/>
      <c r="DL1199" s="279"/>
      <c r="DM1199" s="279"/>
      <c r="DN1199" s="279"/>
      <c r="DO1199" s="279"/>
      <c r="DP1199" s="279"/>
      <c r="DQ1199" s="279"/>
      <c r="DR1199" s="279"/>
      <c r="DS1199" s="279"/>
      <c r="DT1199" s="279"/>
      <c r="DU1199" s="279"/>
    </row>
    <row r="1200" spans="40:125">
      <c r="AN1200" s="203" t="str">
        <f t="shared" si="53"/>
        <v>EMA--</v>
      </c>
      <c r="AO1200" s="279"/>
      <c r="AP1200" s="279"/>
      <c r="AQ1200" s="279"/>
      <c r="AR1200" s="279"/>
      <c r="AS1200" s="279"/>
      <c r="AT1200" s="279"/>
      <c r="AU1200" s="279"/>
      <c r="AV1200" s="279"/>
      <c r="AW1200" s="279"/>
      <c r="AX1200" s="279"/>
      <c r="AY1200" s="279"/>
      <c r="AZ1200" s="279"/>
      <c r="BA1200" s="279"/>
      <c r="BB1200" s="279"/>
      <c r="BC1200" s="279"/>
      <c r="BD1200" s="279"/>
      <c r="BE1200" s="279"/>
      <c r="BF1200" s="279"/>
      <c r="BG1200" s="279"/>
      <c r="BH1200" s="279"/>
      <c r="BI1200" s="279"/>
      <c r="BJ1200" s="279"/>
      <c r="BK1200" s="279"/>
      <c r="BL1200" s="279"/>
      <c r="BM1200" s="279"/>
      <c r="BN1200" s="279"/>
      <c r="BO1200" s="279"/>
      <c r="BP1200" s="279"/>
      <c r="BQ1200" s="279"/>
      <c r="BR1200" s="279"/>
      <c r="BS1200" s="279"/>
      <c r="BT1200" s="279"/>
      <c r="BU1200" s="279"/>
      <c r="BV1200" s="279"/>
      <c r="BW1200" s="279"/>
      <c r="BX1200" s="279"/>
      <c r="BY1200" s="279"/>
      <c r="BZ1200" s="279"/>
      <c r="CA1200" s="279"/>
      <c r="CB1200" s="279"/>
      <c r="CC1200" s="279"/>
      <c r="CD1200" s="279"/>
      <c r="CE1200" s="279"/>
      <c r="CF1200" s="279"/>
      <c r="CG1200" s="279"/>
      <c r="CH1200" s="279"/>
      <c r="CI1200" s="279"/>
      <c r="CJ1200" s="279"/>
      <c r="CK1200" s="279"/>
      <c r="CL1200" s="279"/>
      <c r="CM1200" s="279"/>
      <c r="CN1200" s="279"/>
      <c r="CO1200" s="279"/>
      <c r="CP1200" s="279"/>
      <c r="CQ1200" s="279"/>
      <c r="CR1200" s="279"/>
      <c r="CS1200" s="279"/>
      <c r="CT1200" s="279"/>
      <c r="CU1200" s="279"/>
      <c r="CV1200" s="279"/>
      <c r="CW1200" s="279"/>
      <c r="CX1200" s="279"/>
      <c r="CY1200" s="279"/>
      <c r="CZ1200" s="279"/>
      <c r="DA1200" s="279"/>
      <c r="DB1200" s="279"/>
      <c r="DC1200" s="279"/>
      <c r="DD1200" s="279"/>
      <c r="DE1200" s="279"/>
      <c r="DF1200" s="279"/>
      <c r="DG1200" s="279"/>
      <c r="DH1200" s="279"/>
      <c r="DI1200" s="279"/>
      <c r="DJ1200" s="279"/>
      <c r="DK1200" s="279"/>
      <c r="DL1200" s="279"/>
      <c r="DM1200" s="279"/>
      <c r="DN1200" s="279"/>
      <c r="DO1200" s="279"/>
      <c r="DP1200" s="279"/>
      <c r="DQ1200" s="279"/>
      <c r="DR1200" s="279"/>
      <c r="DS1200" s="279"/>
      <c r="DT1200" s="279"/>
      <c r="DU1200" s="279"/>
    </row>
    <row r="1201" spans="40:125">
      <c r="AN1201" s="203" t="str">
        <f t="shared" si="53"/>
        <v>EMA--</v>
      </c>
      <c r="AO1201" s="279"/>
      <c r="AP1201" s="279"/>
      <c r="AQ1201" s="279"/>
      <c r="AR1201" s="279"/>
      <c r="AS1201" s="279"/>
      <c r="AT1201" s="279"/>
      <c r="AU1201" s="279"/>
      <c r="AV1201" s="279"/>
      <c r="AW1201" s="279"/>
      <c r="AX1201" s="279"/>
      <c r="AY1201" s="279"/>
      <c r="AZ1201" s="279"/>
      <c r="BA1201" s="279"/>
      <c r="BB1201" s="279"/>
      <c r="BC1201" s="279"/>
      <c r="BD1201" s="279"/>
      <c r="BE1201" s="279"/>
      <c r="BF1201" s="279"/>
      <c r="BG1201" s="279"/>
      <c r="BH1201" s="279"/>
      <c r="BI1201" s="279"/>
      <c r="BJ1201" s="279"/>
      <c r="BK1201" s="279"/>
      <c r="BL1201" s="279"/>
      <c r="BM1201" s="279"/>
      <c r="BN1201" s="279"/>
      <c r="BO1201" s="279"/>
      <c r="BP1201" s="279"/>
      <c r="BQ1201" s="279"/>
      <c r="BR1201" s="279"/>
      <c r="BS1201" s="279"/>
      <c r="BT1201" s="279"/>
      <c r="BU1201" s="279"/>
      <c r="BV1201" s="279"/>
      <c r="BW1201" s="279"/>
      <c r="BX1201" s="279"/>
      <c r="BY1201" s="279"/>
      <c r="BZ1201" s="279"/>
      <c r="CA1201" s="279"/>
      <c r="CB1201" s="279"/>
      <c r="CC1201" s="279"/>
      <c r="CD1201" s="279"/>
      <c r="CE1201" s="279"/>
      <c r="CF1201" s="279"/>
      <c r="CG1201" s="279"/>
      <c r="CH1201" s="279"/>
      <c r="CI1201" s="279"/>
      <c r="CJ1201" s="279"/>
      <c r="CK1201" s="279"/>
      <c r="CL1201" s="279"/>
      <c r="CM1201" s="279"/>
      <c r="CN1201" s="279"/>
      <c r="CO1201" s="279"/>
      <c r="CP1201" s="279"/>
      <c r="CQ1201" s="279"/>
      <c r="CR1201" s="279"/>
      <c r="CS1201" s="279"/>
      <c r="CT1201" s="279"/>
      <c r="CU1201" s="279"/>
      <c r="CV1201" s="279"/>
      <c r="CW1201" s="279"/>
      <c r="CX1201" s="279"/>
      <c r="CY1201" s="279"/>
      <c r="CZ1201" s="279"/>
      <c r="DA1201" s="279"/>
      <c r="DB1201" s="279"/>
      <c r="DC1201" s="279"/>
      <c r="DD1201" s="279"/>
      <c r="DE1201" s="279"/>
      <c r="DF1201" s="279"/>
      <c r="DG1201" s="279"/>
      <c r="DH1201" s="279"/>
      <c r="DI1201" s="279"/>
      <c r="DJ1201" s="279"/>
      <c r="DK1201" s="279"/>
      <c r="DL1201" s="279"/>
      <c r="DM1201" s="279"/>
      <c r="DN1201" s="279"/>
      <c r="DO1201" s="279"/>
      <c r="DP1201" s="279"/>
      <c r="DQ1201" s="279"/>
      <c r="DR1201" s="279"/>
      <c r="DS1201" s="279"/>
      <c r="DT1201" s="279"/>
      <c r="DU1201" s="279"/>
    </row>
    <row r="1202" spans="40:125">
      <c r="AN1202" s="203" t="str">
        <f t="shared" si="53"/>
        <v>EMA--</v>
      </c>
      <c r="AO1202" s="279"/>
      <c r="AP1202" s="279"/>
      <c r="AQ1202" s="279"/>
      <c r="AR1202" s="279"/>
      <c r="AS1202" s="279"/>
      <c r="AT1202" s="279"/>
      <c r="AU1202" s="279"/>
      <c r="AV1202" s="279"/>
      <c r="AW1202" s="279"/>
      <c r="AX1202" s="279"/>
      <c r="AY1202" s="279"/>
      <c r="AZ1202" s="279"/>
      <c r="BA1202" s="279"/>
      <c r="BB1202" s="279"/>
      <c r="BC1202" s="279"/>
      <c r="BD1202" s="279"/>
      <c r="BE1202" s="279"/>
      <c r="BF1202" s="279"/>
      <c r="BG1202" s="279"/>
      <c r="BH1202" s="279"/>
      <c r="BI1202" s="279"/>
      <c r="BJ1202" s="279"/>
      <c r="BK1202" s="279"/>
      <c r="BL1202" s="279"/>
      <c r="BM1202" s="279"/>
      <c r="BN1202" s="279"/>
      <c r="BO1202" s="279"/>
      <c r="BP1202" s="279"/>
      <c r="BQ1202" s="279"/>
      <c r="BR1202" s="279"/>
      <c r="BS1202" s="279"/>
      <c r="BT1202" s="279"/>
      <c r="BU1202" s="279"/>
      <c r="BV1202" s="279"/>
      <c r="BW1202" s="279"/>
      <c r="BX1202" s="279"/>
      <c r="BY1202" s="279"/>
      <c r="BZ1202" s="279"/>
      <c r="CA1202" s="279"/>
      <c r="CB1202" s="279"/>
      <c r="CC1202" s="279"/>
      <c r="CD1202" s="279"/>
      <c r="CE1202" s="279"/>
      <c r="CF1202" s="279"/>
      <c r="CG1202" s="279"/>
      <c r="CH1202" s="279"/>
      <c r="CI1202" s="279"/>
      <c r="CJ1202" s="279"/>
      <c r="CK1202" s="279"/>
      <c r="CL1202" s="279"/>
      <c r="CM1202" s="279"/>
      <c r="CN1202" s="279"/>
      <c r="CO1202" s="279"/>
      <c r="CP1202" s="279"/>
      <c r="CQ1202" s="279"/>
      <c r="CR1202" s="279"/>
      <c r="CS1202" s="279"/>
      <c r="CT1202" s="279"/>
      <c r="CU1202" s="279"/>
      <c r="CV1202" s="279"/>
      <c r="CW1202" s="279"/>
      <c r="CX1202" s="279"/>
      <c r="CY1202" s="279"/>
      <c r="CZ1202" s="279"/>
      <c r="DA1202" s="279"/>
      <c r="DB1202" s="279"/>
      <c r="DC1202" s="279"/>
      <c r="DD1202" s="279"/>
      <c r="DE1202" s="279"/>
      <c r="DF1202" s="279"/>
      <c r="DG1202" s="279"/>
      <c r="DH1202" s="279"/>
      <c r="DI1202" s="279"/>
      <c r="DJ1202" s="279"/>
      <c r="DK1202" s="279"/>
      <c r="DL1202" s="279"/>
      <c r="DM1202" s="279"/>
      <c r="DN1202" s="279"/>
      <c r="DO1202" s="279"/>
      <c r="DP1202" s="279"/>
      <c r="DQ1202" s="279"/>
      <c r="DR1202" s="279"/>
      <c r="DS1202" s="279"/>
      <c r="DT1202" s="279"/>
      <c r="DU1202" s="279"/>
    </row>
    <row r="1203" spans="40:125">
      <c r="AN1203" s="203" t="str">
        <f t="shared" si="53"/>
        <v>EMA--</v>
      </c>
      <c r="AO1203" s="279"/>
      <c r="AP1203" s="279"/>
      <c r="AQ1203" s="279"/>
      <c r="AR1203" s="279"/>
      <c r="AS1203" s="279"/>
      <c r="AT1203" s="279"/>
      <c r="AU1203" s="279"/>
      <c r="AV1203" s="279"/>
      <c r="AW1203" s="279"/>
      <c r="AX1203" s="279"/>
      <c r="AY1203" s="279"/>
      <c r="AZ1203" s="279"/>
      <c r="BA1203" s="279"/>
      <c r="BB1203" s="279"/>
      <c r="BC1203" s="279"/>
      <c r="BD1203" s="279"/>
      <c r="BE1203" s="279"/>
      <c r="BF1203" s="279"/>
      <c r="BG1203" s="279"/>
      <c r="BH1203" s="279"/>
      <c r="BI1203" s="279"/>
      <c r="BJ1203" s="279"/>
      <c r="BK1203" s="279"/>
      <c r="BL1203" s="279"/>
      <c r="BM1203" s="279"/>
      <c r="BN1203" s="279"/>
      <c r="BO1203" s="279"/>
      <c r="BP1203" s="279"/>
      <c r="BQ1203" s="279"/>
      <c r="BR1203" s="279"/>
      <c r="BS1203" s="279"/>
      <c r="BT1203" s="279"/>
      <c r="BU1203" s="279"/>
      <c r="BV1203" s="279"/>
      <c r="BW1203" s="279"/>
      <c r="BX1203" s="279"/>
      <c r="BY1203" s="279"/>
      <c r="BZ1203" s="279"/>
      <c r="CA1203" s="279"/>
      <c r="CB1203" s="279"/>
      <c r="CC1203" s="279"/>
      <c r="CD1203" s="279"/>
      <c r="CE1203" s="279"/>
      <c r="CF1203" s="279"/>
      <c r="CG1203" s="279"/>
      <c r="CH1203" s="279"/>
      <c r="CI1203" s="279"/>
      <c r="CJ1203" s="279"/>
      <c r="CK1203" s="279"/>
      <c r="CL1203" s="279"/>
      <c r="CM1203" s="279"/>
      <c r="CN1203" s="279"/>
      <c r="CO1203" s="279"/>
      <c r="CP1203" s="279"/>
      <c r="CQ1203" s="279"/>
      <c r="CR1203" s="279"/>
      <c r="CS1203" s="279"/>
      <c r="CT1203" s="279"/>
      <c r="CU1203" s="279"/>
      <c r="CV1203" s="279"/>
      <c r="CW1203" s="279"/>
      <c r="CX1203" s="279"/>
      <c r="CY1203" s="279"/>
      <c r="CZ1203" s="279"/>
      <c r="DA1203" s="279"/>
      <c r="DB1203" s="279"/>
      <c r="DC1203" s="279"/>
      <c r="DD1203" s="279"/>
      <c r="DE1203" s="279"/>
      <c r="DF1203" s="279"/>
      <c r="DG1203" s="279"/>
      <c r="DH1203" s="279"/>
      <c r="DI1203" s="279"/>
      <c r="DJ1203" s="279"/>
      <c r="DK1203" s="279"/>
      <c r="DL1203" s="279"/>
      <c r="DM1203" s="279"/>
      <c r="DN1203" s="279"/>
      <c r="DO1203" s="279"/>
      <c r="DP1203" s="279"/>
      <c r="DQ1203" s="279"/>
      <c r="DR1203" s="279"/>
      <c r="DS1203" s="279"/>
      <c r="DT1203" s="279"/>
      <c r="DU1203" s="279"/>
    </row>
    <row r="1204" spans="40:125">
      <c r="AN1204" s="203" t="str">
        <f t="shared" si="53"/>
        <v>EMA--</v>
      </c>
      <c r="AO1204" s="279"/>
      <c r="AP1204" s="279"/>
      <c r="AQ1204" s="279"/>
      <c r="AR1204" s="279"/>
      <c r="AS1204" s="279"/>
      <c r="AT1204" s="279"/>
      <c r="AU1204" s="279"/>
      <c r="AV1204" s="279"/>
      <c r="AW1204" s="279"/>
      <c r="AX1204" s="279"/>
      <c r="AY1204" s="279"/>
      <c r="AZ1204" s="279"/>
      <c r="BA1204" s="279"/>
      <c r="BB1204" s="279"/>
      <c r="BC1204" s="279"/>
      <c r="BD1204" s="279"/>
      <c r="BE1204" s="279"/>
      <c r="BF1204" s="279"/>
      <c r="BG1204" s="279"/>
      <c r="BH1204" s="279"/>
      <c r="BI1204" s="279"/>
      <c r="BJ1204" s="279"/>
      <c r="BK1204" s="279"/>
      <c r="BL1204" s="279"/>
      <c r="BM1204" s="279"/>
      <c r="BN1204" s="279"/>
      <c r="BO1204" s="279"/>
      <c r="BP1204" s="279"/>
      <c r="BQ1204" s="279"/>
      <c r="BR1204" s="279"/>
      <c r="BS1204" s="279"/>
      <c r="BT1204" s="279"/>
      <c r="BU1204" s="279"/>
      <c r="BV1204" s="279"/>
      <c r="BW1204" s="279"/>
      <c r="BX1204" s="279"/>
      <c r="BY1204" s="279"/>
      <c r="BZ1204" s="279"/>
      <c r="CA1204" s="279"/>
      <c r="CB1204" s="279"/>
      <c r="CC1204" s="279"/>
      <c r="CD1204" s="279"/>
      <c r="CE1204" s="279"/>
      <c r="CF1204" s="279"/>
      <c r="CG1204" s="279"/>
      <c r="CH1204" s="279"/>
      <c r="CI1204" s="279"/>
      <c r="CJ1204" s="279"/>
      <c r="CK1204" s="279"/>
      <c r="CL1204" s="279"/>
      <c r="CM1204" s="279"/>
      <c r="CN1204" s="279"/>
      <c r="CO1204" s="279"/>
      <c r="CP1204" s="279"/>
      <c r="CQ1204" s="279"/>
      <c r="CR1204" s="279"/>
      <c r="CS1204" s="279"/>
      <c r="CT1204" s="279"/>
      <c r="CU1204" s="279"/>
      <c r="CV1204" s="279"/>
      <c r="CW1204" s="279"/>
      <c r="CX1204" s="279"/>
      <c r="CY1204" s="279"/>
      <c r="CZ1204" s="279"/>
      <c r="DA1204" s="279"/>
      <c r="DB1204" s="279"/>
      <c r="DC1204" s="279"/>
      <c r="DD1204" s="279"/>
      <c r="DE1204" s="279"/>
      <c r="DF1204" s="279"/>
      <c r="DG1204" s="279"/>
      <c r="DH1204" s="279"/>
      <c r="DI1204" s="279"/>
      <c r="DJ1204" s="279"/>
      <c r="DK1204" s="279"/>
      <c r="DL1204" s="279"/>
      <c r="DM1204" s="279"/>
      <c r="DN1204" s="279"/>
      <c r="DO1204" s="279"/>
      <c r="DP1204" s="279"/>
      <c r="DQ1204" s="279"/>
      <c r="DR1204" s="279"/>
      <c r="DS1204" s="279"/>
      <c r="DT1204" s="279"/>
      <c r="DU1204" s="279"/>
    </row>
    <row r="1205" spans="40:125">
      <c r="AN1205" s="203" t="str">
        <f t="shared" si="53"/>
        <v>EMA--</v>
      </c>
      <c r="AO1205" s="279"/>
      <c r="AP1205" s="279"/>
      <c r="AQ1205" s="279"/>
      <c r="AR1205" s="279"/>
      <c r="AS1205" s="279"/>
      <c r="AT1205" s="279"/>
      <c r="AU1205" s="279"/>
      <c r="AV1205" s="279"/>
      <c r="AW1205" s="279"/>
      <c r="AX1205" s="279"/>
      <c r="AY1205" s="279"/>
      <c r="AZ1205" s="279"/>
      <c r="BA1205" s="279"/>
      <c r="BB1205" s="279"/>
      <c r="BC1205" s="279"/>
      <c r="BD1205" s="279"/>
      <c r="BE1205" s="279"/>
      <c r="BF1205" s="279"/>
      <c r="BG1205" s="279"/>
      <c r="BH1205" s="279"/>
      <c r="BI1205" s="279"/>
      <c r="BJ1205" s="279"/>
      <c r="BK1205" s="279"/>
      <c r="BL1205" s="279"/>
      <c r="BM1205" s="279"/>
      <c r="BN1205" s="279"/>
      <c r="BO1205" s="279"/>
      <c r="BP1205" s="279"/>
      <c r="BQ1205" s="279"/>
      <c r="BR1205" s="279"/>
      <c r="BS1205" s="279"/>
      <c r="BT1205" s="279"/>
      <c r="BU1205" s="279"/>
      <c r="BV1205" s="279"/>
      <c r="BW1205" s="279"/>
      <c r="BX1205" s="279"/>
      <c r="BY1205" s="279"/>
      <c r="BZ1205" s="279"/>
      <c r="CA1205" s="279"/>
      <c r="CB1205" s="279"/>
      <c r="CC1205" s="279"/>
      <c r="CD1205" s="279"/>
      <c r="CE1205" s="279"/>
      <c r="CF1205" s="279"/>
      <c r="CG1205" s="279"/>
      <c r="CH1205" s="279"/>
      <c r="CI1205" s="279"/>
      <c r="CJ1205" s="279"/>
      <c r="CK1205" s="279"/>
      <c r="CL1205" s="279"/>
      <c r="CM1205" s="279"/>
      <c r="CN1205" s="279"/>
      <c r="CO1205" s="279"/>
      <c r="CP1205" s="279"/>
      <c r="CQ1205" s="279"/>
      <c r="CR1205" s="279"/>
      <c r="CS1205" s="279"/>
      <c r="CT1205" s="279"/>
      <c r="CU1205" s="279"/>
      <c r="CV1205" s="279"/>
      <c r="CW1205" s="279"/>
      <c r="CX1205" s="279"/>
      <c r="CY1205" s="279"/>
      <c r="CZ1205" s="279"/>
      <c r="DA1205" s="279"/>
      <c r="DB1205" s="279"/>
      <c r="DC1205" s="279"/>
      <c r="DD1205" s="279"/>
      <c r="DE1205" s="279"/>
      <c r="DF1205" s="279"/>
      <c r="DG1205" s="279"/>
      <c r="DH1205" s="279"/>
      <c r="DI1205" s="279"/>
      <c r="DJ1205" s="279"/>
      <c r="DK1205" s="279"/>
      <c r="DL1205" s="279"/>
      <c r="DM1205" s="279"/>
      <c r="DN1205" s="279"/>
      <c r="DO1205" s="279"/>
      <c r="DP1205" s="279"/>
      <c r="DQ1205" s="279"/>
      <c r="DR1205" s="279"/>
      <c r="DS1205" s="279"/>
      <c r="DT1205" s="279"/>
      <c r="DU1205" s="279"/>
    </row>
    <row r="1206" spans="40:125">
      <c r="AN1206" s="203" t="str">
        <f t="shared" si="53"/>
        <v>EMA--</v>
      </c>
      <c r="AO1206" s="279"/>
      <c r="AP1206" s="279"/>
      <c r="AQ1206" s="279"/>
      <c r="AR1206" s="279"/>
      <c r="AS1206" s="279"/>
      <c r="AT1206" s="279"/>
      <c r="AU1206" s="279"/>
      <c r="AV1206" s="279"/>
      <c r="AW1206" s="279"/>
      <c r="AX1206" s="279"/>
      <c r="AY1206" s="279"/>
      <c r="AZ1206" s="279"/>
      <c r="BA1206" s="279"/>
      <c r="BB1206" s="279"/>
      <c r="BC1206" s="279"/>
      <c r="BD1206" s="279"/>
      <c r="BE1206" s="279"/>
      <c r="BF1206" s="279"/>
      <c r="BG1206" s="279"/>
      <c r="BH1206" s="279"/>
      <c r="BI1206" s="279"/>
      <c r="BJ1206" s="279"/>
      <c r="BK1206" s="279"/>
      <c r="BL1206" s="279"/>
      <c r="BM1206" s="279"/>
      <c r="BN1206" s="279"/>
      <c r="BO1206" s="279"/>
      <c r="BP1206" s="279"/>
      <c r="BQ1206" s="279"/>
      <c r="BR1206" s="279"/>
      <c r="BS1206" s="279"/>
      <c r="BT1206" s="279"/>
      <c r="BU1206" s="279"/>
      <c r="BV1206" s="279"/>
      <c r="BW1206" s="279"/>
      <c r="BX1206" s="279"/>
      <c r="BY1206" s="279"/>
      <c r="BZ1206" s="279"/>
      <c r="CA1206" s="279"/>
      <c r="CB1206" s="279"/>
      <c r="CC1206" s="279"/>
      <c r="CD1206" s="279"/>
      <c r="CE1206" s="279"/>
      <c r="CF1206" s="279"/>
      <c r="CG1206" s="279"/>
      <c r="CH1206" s="279"/>
      <c r="CI1206" s="279"/>
      <c r="CJ1206" s="279"/>
      <c r="CK1206" s="279"/>
      <c r="CL1206" s="279"/>
      <c r="CM1206" s="279"/>
      <c r="CN1206" s="279"/>
      <c r="CO1206" s="279"/>
      <c r="CP1206" s="279"/>
      <c r="CQ1206" s="279"/>
      <c r="CR1206" s="279"/>
      <c r="CS1206" s="279"/>
      <c r="CT1206" s="279"/>
      <c r="CU1206" s="279"/>
      <c r="CV1206" s="279"/>
      <c r="CW1206" s="279"/>
      <c r="CX1206" s="279"/>
      <c r="CY1206" s="279"/>
      <c r="CZ1206" s="279"/>
      <c r="DA1206" s="279"/>
      <c r="DB1206" s="279"/>
      <c r="DC1206" s="279"/>
      <c r="DD1206" s="279"/>
      <c r="DE1206" s="279"/>
      <c r="DF1206" s="279"/>
      <c r="DG1206" s="279"/>
      <c r="DH1206" s="279"/>
      <c r="DI1206" s="279"/>
      <c r="DJ1206" s="279"/>
      <c r="DK1206" s="279"/>
      <c r="DL1206" s="279"/>
      <c r="DM1206" s="279"/>
      <c r="DN1206" s="279"/>
      <c r="DO1206" s="279"/>
      <c r="DP1206" s="279"/>
      <c r="DQ1206" s="279"/>
      <c r="DR1206" s="279"/>
      <c r="DS1206" s="279"/>
      <c r="DT1206" s="279"/>
      <c r="DU1206" s="279"/>
    </row>
    <row r="1207" spans="40:125">
      <c r="AN1207" s="203" t="str">
        <f t="shared" si="53"/>
        <v>EMA--</v>
      </c>
      <c r="AO1207" s="279"/>
      <c r="AP1207" s="279"/>
      <c r="AQ1207" s="279"/>
      <c r="AR1207" s="279"/>
      <c r="AS1207" s="279"/>
      <c r="AT1207" s="279"/>
      <c r="AU1207" s="279"/>
      <c r="AV1207" s="279"/>
      <c r="AW1207" s="279"/>
      <c r="AX1207" s="279"/>
      <c r="AY1207" s="279"/>
      <c r="AZ1207" s="279"/>
      <c r="BA1207" s="279"/>
      <c r="BB1207" s="279"/>
      <c r="BC1207" s="279"/>
      <c r="BD1207" s="279"/>
      <c r="BE1207" s="279"/>
      <c r="BF1207" s="279"/>
      <c r="BG1207" s="279"/>
      <c r="BH1207" s="279"/>
      <c r="BI1207" s="279"/>
      <c r="BJ1207" s="279"/>
      <c r="BK1207" s="279"/>
      <c r="BL1207" s="279"/>
      <c r="BM1207" s="279"/>
      <c r="BN1207" s="279"/>
      <c r="BO1207" s="279"/>
      <c r="BP1207" s="279"/>
      <c r="BQ1207" s="279"/>
      <c r="BR1207" s="279"/>
      <c r="BS1207" s="279"/>
      <c r="BT1207" s="279"/>
      <c r="BU1207" s="279"/>
      <c r="BV1207" s="279"/>
      <c r="BW1207" s="279"/>
      <c r="BX1207" s="279"/>
      <c r="BY1207" s="279"/>
      <c r="BZ1207" s="279"/>
      <c r="CA1207" s="279"/>
      <c r="CB1207" s="279"/>
      <c r="CC1207" s="279"/>
      <c r="CD1207" s="279"/>
      <c r="CE1207" s="279"/>
      <c r="CF1207" s="279"/>
      <c r="CG1207" s="279"/>
      <c r="CH1207" s="279"/>
      <c r="CI1207" s="279"/>
      <c r="CJ1207" s="279"/>
      <c r="CK1207" s="279"/>
      <c r="CL1207" s="279"/>
      <c r="CM1207" s="279"/>
      <c r="CN1207" s="279"/>
      <c r="CO1207" s="279"/>
      <c r="CP1207" s="279"/>
      <c r="CQ1207" s="279"/>
      <c r="CR1207" s="279"/>
      <c r="CS1207" s="279"/>
      <c r="CT1207" s="279"/>
      <c r="CU1207" s="279"/>
      <c r="CV1207" s="279"/>
      <c r="CW1207" s="279"/>
      <c r="CX1207" s="279"/>
      <c r="CY1207" s="279"/>
      <c r="CZ1207" s="279"/>
      <c r="DA1207" s="279"/>
      <c r="DB1207" s="279"/>
      <c r="DC1207" s="279"/>
      <c r="DD1207" s="279"/>
      <c r="DE1207" s="279"/>
      <c r="DF1207" s="279"/>
      <c r="DG1207" s="279"/>
      <c r="DH1207" s="279"/>
      <c r="DI1207" s="279"/>
      <c r="DJ1207" s="279"/>
      <c r="DK1207" s="279"/>
      <c r="DL1207" s="279"/>
      <c r="DM1207" s="279"/>
      <c r="DN1207" s="279"/>
      <c r="DO1207" s="279"/>
      <c r="DP1207" s="279"/>
      <c r="DQ1207" s="279"/>
      <c r="DR1207" s="279"/>
      <c r="DS1207" s="279"/>
      <c r="DT1207" s="279"/>
      <c r="DU1207" s="279"/>
    </row>
    <row r="1208" spans="40:125">
      <c r="AN1208" s="203" t="str">
        <f t="shared" si="53"/>
        <v>EMA--</v>
      </c>
      <c r="AO1208" s="279"/>
      <c r="AP1208" s="279"/>
      <c r="AQ1208" s="279"/>
      <c r="AR1208" s="279"/>
      <c r="AS1208" s="279"/>
      <c r="AT1208" s="279"/>
      <c r="AU1208" s="279"/>
      <c r="AV1208" s="279"/>
      <c r="AW1208" s="279"/>
      <c r="AX1208" s="279"/>
      <c r="AY1208" s="279"/>
      <c r="AZ1208" s="279"/>
      <c r="BA1208" s="279"/>
      <c r="BB1208" s="279"/>
      <c r="BC1208" s="279"/>
      <c r="BD1208" s="279"/>
      <c r="BE1208" s="279"/>
      <c r="BF1208" s="279"/>
      <c r="BG1208" s="279"/>
      <c r="BH1208" s="279"/>
      <c r="BI1208" s="279"/>
      <c r="BJ1208" s="279"/>
      <c r="BK1208" s="279"/>
      <c r="BL1208" s="279"/>
      <c r="BM1208" s="279"/>
      <c r="BN1208" s="279"/>
      <c r="BO1208" s="279"/>
      <c r="BP1208" s="279"/>
      <c r="BQ1208" s="279"/>
      <c r="BR1208" s="279"/>
      <c r="BS1208" s="279"/>
      <c r="BT1208" s="279"/>
      <c r="BU1208" s="279"/>
      <c r="BV1208" s="279"/>
      <c r="BW1208" s="279"/>
      <c r="BX1208" s="279"/>
      <c r="BY1208" s="279"/>
      <c r="BZ1208" s="279"/>
      <c r="CA1208" s="279"/>
      <c r="CB1208" s="279"/>
      <c r="CC1208" s="279"/>
      <c r="CD1208" s="279"/>
      <c r="CE1208" s="279"/>
      <c r="CF1208" s="279"/>
      <c r="CG1208" s="279"/>
      <c r="CH1208" s="279"/>
      <c r="CI1208" s="279"/>
      <c r="CJ1208" s="279"/>
      <c r="CK1208" s="279"/>
      <c r="CL1208" s="279"/>
      <c r="CM1208" s="279"/>
      <c r="CN1208" s="279"/>
      <c r="CO1208" s="279"/>
      <c r="CP1208" s="279"/>
      <c r="CQ1208" s="279"/>
      <c r="CR1208" s="279"/>
      <c r="CS1208" s="279"/>
      <c r="CT1208" s="279"/>
      <c r="CU1208" s="279"/>
      <c r="CV1208" s="279"/>
      <c r="CW1208" s="279"/>
      <c r="CX1208" s="279"/>
      <c r="CY1208" s="279"/>
      <c r="CZ1208" s="279"/>
      <c r="DA1208" s="279"/>
      <c r="DB1208" s="279"/>
      <c r="DC1208" s="279"/>
      <c r="DD1208" s="279"/>
      <c r="DE1208" s="279"/>
      <c r="DF1208" s="279"/>
      <c r="DG1208" s="279"/>
      <c r="DH1208" s="279"/>
      <c r="DI1208" s="279"/>
      <c r="DJ1208" s="279"/>
      <c r="DK1208" s="279"/>
      <c r="DL1208" s="279"/>
      <c r="DM1208" s="279"/>
      <c r="DN1208" s="279"/>
      <c r="DO1208" s="279"/>
      <c r="DP1208" s="279"/>
      <c r="DQ1208" s="279"/>
      <c r="DR1208" s="279"/>
      <c r="DS1208" s="279"/>
      <c r="DT1208" s="279"/>
      <c r="DU1208" s="279"/>
    </row>
    <row r="1209" spans="40:125">
      <c r="AN1209" s="203" t="str">
        <f t="shared" ref="AN1209:AN1272" si="54">$F$4&amp;TEXT("-",1)&amp;F1209&amp;TEXT("-",1)&amp;G1209</f>
        <v>EMA--</v>
      </c>
      <c r="AO1209" s="279"/>
      <c r="AP1209" s="279"/>
      <c r="AQ1209" s="279"/>
      <c r="AR1209" s="279"/>
      <c r="AS1209" s="279"/>
      <c r="AT1209" s="279"/>
      <c r="AU1209" s="279"/>
      <c r="AV1209" s="279"/>
      <c r="AW1209" s="279"/>
      <c r="AX1209" s="279"/>
      <c r="AY1209" s="279"/>
      <c r="AZ1209" s="279"/>
      <c r="BA1209" s="279"/>
      <c r="BB1209" s="279"/>
      <c r="BC1209" s="279"/>
      <c r="BD1209" s="279"/>
      <c r="BE1209" s="279"/>
      <c r="BF1209" s="279"/>
      <c r="BG1209" s="279"/>
      <c r="BH1209" s="279"/>
      <c r="BI1209" s="279"/>
      <c r="BJ1209" s="279"/>
      <c r="BK1209" s="279"/>
      <c r="BL1209" s="279"/>
      <c r="BM1209" s="279"/>
      <c r="BN1209" s="279"/>
      <c r="BO1209" s="279"/>
      <c r="BP1209" s="279"/>
      <c r="BQ1209" s="279"/>
      <c r="BR1209" s="279"/>
      <c r="BS1209" s="279"/>
      <c r="BT1209" s="279"/>
      <c r="BU1209" s="279"/>
      <c r="BV1209" s="279"/>
      <c r="BW1209" s="279"/>
      <c r="BX1209" s="279"/>
      <c r="BY1209" s="279"/>
      <c r="BZ1209" s="279"/>
      <c r="CA1209" s="279"/>
      <c r="CB1209" s="279"/>
      <c r="CC1209" s="279"/>
      <c r="CD1209" s="279"/>
      <c r="CE1209" s="279"/>
      <c r="CF1209" s="279"/>
      <c r="CG1209" s="279"/>
      <c r="CH1209" s="279"/>
      <c r="CI1209" s="279"/>
      <c r="CJ1209" s="279"/>
      <c r="CK1209" s="279"/>
      <c r="CL1209" s="279"/>
      <c r="CM1209" s="279"/>
      <c r="CN1209" s="279"/>
      <c r="CO1209" s="279"/>
      <c r="CP1209" s="279"/>
      <c r="CQ1209" s="279"/>
      <c r="CR1209" s="279"/>
      <c r="CS1209" s="279"/>
      <c r="CT1209" s="279"/>
      <c r="CU1209" s="279"/>
      <c r="CV1209" s="279"/>
      <c r="CW1209" s="279"/>
      <c r="CX1209" s="279"/>
      <c r="CY1209" s="279"/>
      <c r="CZ1209" s="279"/>
      <c r="DA1209" s="279"/>
      <c r="DB1209" s="279"/>
      <c r="DC1209" s="279"/>
      <c r="DD1209" s="279"/>
      <c r="DE1209" s="279"/>
      <c r="DF1209" s="279"/>
      <c r="DG1209" s="279"/>
      <c r="DH1209" s="279"/>
      <c r="DI1209" s="279"/>
      <c r="DJ1209" s="279"/>
      <c r="DK1209" s="279"/>
      <c r="DL1209" s="279"/>
      <c r="DM1209" s="279"/>
      <c r="DN1209" s="279"/>
      <c r="DO1209" s="279"/>
      <c r="DP1209" s="279"/>
      <c r="DQ1209" s="279"/>
      <c r="DR1209" s="279"/>
      <c r="DS1209" s="279"/>
      <c r="DT1209" s="279"/>
      <c r="DU1209" s="279"/>
    </row>
    <row r="1210" spans="40:125">
      <c r="AN1210" s="203" t="str">
        <f t="shared" si="54"/>
        <v>EMA--</v>
      </c>
      <c r="AO1210" s="279"/>
      <c r="AP1210" s="279"/>
      <c r="AQ1210" s="279"/>
      <c r="AR1210" s="279"/>
      <c r="AS1210" s="279"/>
      <c r="AT1210" s="279"/>
      <c r="AU1210" s="279"/>
      <c r="AV1210" s="279"/>
      <c r="AW1210" s="279"/>
      <c r="AX1210" s="279"/>
      <c r="AY1210" s="279"/>
      <c r="AZ1210" s="279"/>
      <c r="BA1210" s="279"/>
      <c r="BB1210" s="279"/>
      <c r="BC1210" s="279"/>
      <c r="BD1210" s="279"/>
      <c r="BE1210" s="279"/>
      <c r="BF1210" s="279"/>
      <c r="BG1210" s="279"/>
      <c r="BH1210" s="279"/>
      <c r="BI1210" s="279"/>
      <c r="BJ1210" s="279"/>
      <c r="BK1210" s="279"/>
      <c r="BL1210" s="279"/>
      <c r="BM1210" s="279"/>
      <c r="BN1210" s="279"/>
      <c r="BO1210" s="279"/>
      <c r="BP1210" s="279"/>
      <c r="BQ1210" s="279"/>
      <c r="BR1210" s="279"/>
      <c r="BS1210" s="279"/>
      <c r="BT1210" s="279"/>
      <c r="BU1210" s="279"/>
      <c r="BV1210" s="279"/>
      <c r="BW1210" s="279"/>
      <c r="BX1210" s="279"/>
      <c r="BY1210" s="279"/>
      <c r="BZ1210" s="279"/>
      <c r="CA1210" s="279"/>
      <c r="CB1210" s="279"/>
      <c r="CC1210" s="279"/>
      <c r="CD1210" s="279"/>
      <c r="CE1210" s="279"/>
      <c r="CF1210" s="279"/>
      <c r="CG1210" s="279"/>
      <c r="CH1210" s="279"/>
      <c r="CI1210" s="279"/>
      <c r="CJ1210" s="279"/>
      <c r="CK1210" s="279"/>
      <c r="CL1210" s="279"/>
      <c r="CM1210" s="279"/>
      <c r="CN1210" s="279"/>
      <c r="CO1210" s="279"/>
      <c r="CP1210" s="279"/>
      <c r="CQ1210" s="279"/>
      <c r="CR1210" s="279"/>
      <c r="CS1210" s="279"/>
      <c r="CT1210" s="279"/>
      <c r="CU1210" s="279"/>
      <c r="CV1210" s="279"/>
      <c r="CW1210" s="279"/>
      <c r="CX1210" s="279"/>
      <c r="CY1210" s="279"/>
      <c r="CZ1210" s="279"/>
      <c r="DA1210" s="279"/>
      <c r="DB1210" s="279"/>
      <c r="DC1210" s="279"/>
      <c r="DD1210" s="279"/>
      <c r="DE1210" s="279"/>
      <c r="DF1210" s="279"/>
      <c r="DG1210" s="279"/>
      <c r="DH1210" s="279"/>
      <c r="DI1210" s="279"/>
      <c r="DJ1210" s="279"/>
      <c r="DK1210" s="279"/>
      <c r="DL1210" s="279"/>
      <c r="DM1210" s="279"/>
      <c r="DN1210" s="279"/>
      <c r="DO1210" s="279"/>
      <c r="DP1210" s="279"/>
      <c r="DQ1210" s="279"/>
      <c r="DR1210" s="279"/>
      <c r="DS1210" s="279"/>
      <c r="DT1210" s="279"/>
      <c r="DU1210" s="279"/>
    </row>
    <row r="1211" spans="40:125">
      <c r="AN1211" s="203" t="str">
        <f t="shared" si="54"/>
        <v>EMA--</v>
      </c>
      <c r="AO1211" s="279"/>
      <c r="AP1211" s="279"/>
      <c r="AQ1211" s="279"/>
      <c r="AR1211" s="279"/>
      <c r="AS1211" s="279"/>
      <c r="AT1211" s="279"/>
      <c r="AU1211" s="279"/>
      <c r="AV1211" s="279"/>
      <c r="AW1211" s="279"/>
      <c r="AX1211" s="279"/>
      <c r="AY1211" s="279"/>
      <c r="AZ1211" s="279"/>
      <c r="BA1211" s="279"/>
      <c r="BB1211" s="279"/>
      <c r="BC1211" s="279"/>
      <c r="BD1211" s="279"/>
      <c r="BE1211" s="279"/>
      <c r="BF1211" s="279"/>
      <c r="BG1211" s="279"/>
      <c r="BH1211" s="279"/>
      <c r="BI1211" s="279"/>
      <c r="BJ1211" s="279"/>
      <c r="BK1211" s="279"/>
      <c r="BL1211" s="279"/>
      <c r="BM1211" s="279"/>
      <c r="BN1211" s="279"/>
      <c r="BO1211" s="279"/>
      <c r="BP1211" s="279"/>
      <c r="BQ1211" s="279"/>
      <c r="BR1211" s="279"/>
      <c r="BS1211" s="279"/>
      <c r="BT1211" s="279"/>
      <c r="BU1211" s="279"/>
      <c r="BV1211" s="279"/>
      <c r="BW1211" s="279"/>
      <c r="BX1211" s="279"/>
      <c r="BY1211" s="279"/>
      <c r="BZ1211" s="279"/>
      <c r="CA1211" s="279"/>
      <c r="CB1211" s="279"/>
      <c r="CC1211" s="279"/>
      <c r="CD1211" s="279"/>
      <c r="CE1211" s="279"/>
      <c r="CF1211" s="279"/>
      <c r="CG1211" s="279"/>
      <c r="CH1211" s="279"/>
      <c r="CI1211" s="279"/>
      <c r="CJ1211" s="279"/>
      <c r="CK1211" s="279"/>
      <c r="CL1211" s="279"/>
      <c r="CM1211" s="279"/>
      <c r="CN1211" s="279"/>
      <c r="CO1211" s="279"/>
      <c r="CP1211" s="279"/>
      <c r="CQ1211" s="279"/>
      <c r="CR1211" s="279"/>
      <c r="CS1211" s="279"/>
      <c r="CT1211" s="279"/>
      <c r="CU1211" s="279"/>
      <c r="CV1211" s="279"/>
      <c r="CW1211" s="279"/>
      <c r="CX1211" s="279"/>
      <c r="CY1211" s="279"/>
      <c r="CZ1211" s="279"/>
      <c r="DA1211" s="279"/>
      <c r="DB1211" s="279"/>
      <c r="DC1211" s="279"/>
      <c r="DD1211" s="279"/>
      <c r="DE1211" s="279"/>
      <c r="DF1211" s="279"/>
      <c r="DG1211" s="279"/>
      <c r="DH1211" s="279"/>
      <c r="DI1211" s="279"/>
      <c r="DJ1211" s="279"/>
      <c r="DK1211" s="279"/>
      <c r="DL1211" s="279"/>
      <c r="DM1211" s="279"/>
      <c r="DN1211" s="279"/>
      <c r="DO1211" s="279"/>
      <c r="DP1211" s="279"/>
      <c r="DQ1211" s="279"/>
      <c r="DR1211" s="279"/>
      <c r="DS1211" s="279"/>
      <c r="DT1211" s="279"/>
      <c r="DU1211" s="279"/>
    </row>
    <row r="1212" spans="40:125">
      <c r="AN1212" s="203" t="str">
        <f t="shared" si="54"/>
        <v>EMA--</v>
      </c>
      <c r="AO1212" s="279"/>
      <c r="AP1212" s="279"/>
      <c r="AQ1212" s="279"/>
      <c r="AR1212" s="279"/>
      <c r="AS1212" s="279"/>
      <c r="AT1212" s="279"/>
      <c r="AU1212" s="279"/>
      <c r="AV1212" s="279"/>
      <c r="AW1212" s="279"/>
      <c r="AX1212" s="279"/>
      <c r="AY1212" s="279"/>
      <c r="AZ1212" s="279"/>
      <c r="BA1212" s="279"/>
      <c r="BB1212" s="279"/>
      <c r="BC1212" s="279"/>
      <c r="BD1212" s="279"/>
      <c r="BE1212" s="279"/>
      <c r="BF1212" s="279"/>
      <c r="BG1212" s="279"/>
      <c r="BH1212" s="279"/>
      <c r="BI1212" s="279"/>
      <c r="BJ1212" s="279"/>
      <c r="BK1212" s="279"/>
      <c r="BL1212" s="279"/>
      <c r="BM1212" s="279"/>
      <c r="BN1212" s="279"/>
      <c r="BO1212" s="279"/>
      <c r="BP1212" s="279"/>
      <c r="BQ1212" s="279"/>
      <c r="BR1212" s="279"/>
      <c r="BS1212" s="279"/>
      <c r="BT1212" s="279"/>
      <c r="BU1212" s="279"/>
      <c r="BV1212" s="279"/>
      <c r="BW1212" s="279"/>
      <c r="BX1212" s="279"/>
      <c r="BY1212" s="279"/>
      <c r="BZ1212" s="279"/>
      <c r="CA1212" s="279"/>
      <c r="CB1212" s="279"/>
      <c r="CC1212" s="279"/>
      <c r="CD1212" s="279"/>
      <c r="CE1212" s="279"/>
      <c r="CF1212" s="279"/>
      <c r="CG1212" s="279"/>
      <c r="CH1212" s="279"/>
      <c r="CI1212" s="279"/>
      <c r="CJ1212" s="279"/>
      <c r="CK1212" s="279"/>
      <c r="CL1212" s="279"/>
      <c r="CM1212" s="279"/>
      <c r="CN1212" s="279"/>
      <c r="CO1212" s="279"/>
      <c r="CP1212" s="279"/>
      <c r="CQ1212" s="279"/>
      <c r="CR1212" s="279"/>
      <c r="CS1212" s="279"/>
      <c r="CT1212" s="279"/>
      <c r="CU1212" s="279"/>
      <c r="CV1212" s="279"/>
      <c r="CW1212" s="279"/>
      <c r="CX1212" s="279"/>
      <c r="CY1212" s="279"/>
      <c r="CZ1212" s="279"/>
      <c r="DA1212" s="279"/>
      <c r="DB1212" s="279"/>
      <c r="DC1212" s="279"/>
      <c r="DD1212" s="279"/>
      <c r="DE1212" s="279"/>
      <c r="DF1212" s="279"/>
      <c r="DG1212" s="279"/>
      <c r="DH1212" s="279"/>
      <c r="DI1212" s="279"/>
      <c r="DJ1212" s="279"/>
      <c r="DK1212" s="279"/>
      <c r="DL1212" s="279"/>
      <c r="DM1212" s="279"/>
      <c r="DN1212" s="279"/>
      <c r="DO1212" s="279"/>
      <c r="DP1212" s="279"/>
      <c r="DQ1212" s="279"/>
      <c r="DR1212" s="279"/>
      <c r="DS1212" s="279"/>
      <c r="DT1212" s="279"/>
      <c r="DU1212" s="279"/>
    </row>
    <row r="1213" spans="40:125">
      <c r="AN1213" s="203" t="str">
        <f t="shared" si="54"/>
        <v>EMA--</v>
      </c>
      <c r="AO1213" s="279"/>
      <c r="AP1213" s="279"/>
      <c r="AQ1213" s="279"/>
      <c r="AR1213" s="279"/>
      <c r="AS1213" s="279"/>
      <c r="AT1213" s="279"/>
      <c r="AU1213" s="279"/>
      <c r="AV1213" s="279"/>
      <c r="AW1213" s="279"/>
      <c r="AX1213" s="279"/>
      <c r="AY1213" s="279"/>
      <c r="AZ1213" s="279"/>
      <c r="BA1213" s="279"/>
      <c r="BB1213" s="279"/>
      <c r="BC1213" s="279"/>
      <c r="BD1213" s="279"/>
      <c r="BE1213" s="279"/>
      <c r="BF1213" s="279"/>
      <c r="BG1213" s="279"/>
      <c r="BH1213" s="279"/>
      <c r="BI1213" s="279"/>
      <c r="BJ1213" s="279"/>
      <c r="BK1213" s="279"/>
      <c r="BL1213" s="279"/>
      <c r="BM1213" s="279"/>
      <c r="BN1213" s="279"/>
      <c r="BO1213" s="279"/>
      <c r="BP1213" s="279"/>
      <c r="BQ1213" s="279"/>
      <c r="BR1213" s="279"/>
      <c r="BS1213" s="279"/>
      <c r="BT1213" s="279"/>
      <c r="BU1213" s="279"/>
      <c r="BV1213" s="279"/>
      <c r="BW1213" s="279"/>
      <c r="BX1213" s="279"/>
      <c r="BY1213" s="279"/>
      <c r="BZ1213" s="279"/>
      <c r="CA1213" s="279"/>
      <c r="CB1213" s="279"/>
      <c r="CC1213" s="279"/>
      <c r="CD1213" s="279"/>
      <c r="CE1213" s="279"/>
      <c r="CF1213" s="279"/>
      <c r="CG1213" s="279"/>
      <c r="CH1213" s="279"/>
      <c r="CI1213" s="279"/>
      <c r="CJ1213" s="279"/>
      <c r="CK1213" s="279"/>
      <c r="CL1213" s="279"/>
      <c r="CM1213" s="279"/>
      <c r="CN1213" s="279"/>
      <c r="CO1213" s="279"/>
      <c r="CP1213" s="279"/>
      <c r="CQ1213" s="279"/>
      <c r="CR1213" s="279"/>
      <c r="CS1213" s="279"/>
      <c r="CT1213" s="279"/>
      <c r="CU1213" s="279"/>
      <c r="CV1213" s="279"/>
      <c r="CW1213" s="279"/>
      <c r="CX1213" s="279"/>
      <c r="CY1213" s="279"/>
      <c r="CZ1213" s="279"/>
      <c r="DA1213" s="279"/>
      <c r="DB1213" s="279"/>
      <c r="DC1213" s="279"/>
      <c r="DD1213" s="279"/>
      <c r="DE1213" s="279"/>
      <c r="DF1213" s="279"/>
      <c r="DG1213" s="279"/>
      <c r="DH1213" s="279"/>
      <c r="DI1213" s="279"/>
      <c r="DJ1213" s="279"/>
      <c r="DK1213" s="279"/>
      <c r="DL1213" s="279"/>
      <c r="DM1213" s="279"/>
      <c r="DN1213" s="279"/>
      <c r="DO1213" s="279"/>
      <c r="DP1213" s="279"/>
      <c r="DQ1213" s="279"/>
      <c r="DR1213" s="279"/>
      <c r="DS1213" s="279"/>
      <c r="DT1213" s="279"/>
      <c r="DU1213" s="279"/>
    </row>
    <row r="1214" spans="40:125">
      <c r="AN1214" s="203" t="str">
        <f t="shared" si="54"/>
        <v>EMA--</v>
      </c>
      <c r="AO1214" s="279"/>
      <c r="AP1214" s="279"/>
      <c r="AQ1214" s="279"/>
      <c r="AR1214" s="279"/>
      <c r="AS1214" s="279"/>
      <c r="AT1214" s="279"/>
      <c r="AU1214" s="279"/>
      <c r="AV1214" s="279"/>
      <c r="AW1214" s="279"/>
      <c r="AX1214" s="279"/>
      <c r="AY1214" s="279"/>
      <c r="AZ1214" s="279"/>
      <c r="BA1214" s="279"/>
      <c r="BB1214" s="279"/>
      <c r="BC1214" s="279"/>
      <c r="BD1214" s="279"/>
      <c r="BE1214" s="279"/>
      <c r="BF1214" s="279"/>
      <c r="BG1214" s="279"/>
      <c r="BH1214" s="279"/>
      <c r="BI1214" s="279"/>
      <c r="BJ1214" s="279"/>
      <c r="BK1214" s="279"/>
      <c r="BL1214" s="279"/>
      <c r="BM1214" s="279"/>
      <c r="BN1214" s="279"/>
      <c r="BO1214" s="279"/>
      <c r="BP1214" s="279"/>
      <c r="BQ1214" s="279"/>
      <c r="BR1214" s="279"/>
      <c r="BS1214" s="279"/>
      <c r="BT1214" s="279"/>
      <c r="BU1214" s="279"/>
      <c r="BV1214" s="279"/>
      <c r="BW1214" s="279"/>
      <c r="BX1214" s="279"/>
      <c r="BY1214" s="279"/>
      <c r="BZ1214" s="279"/>
      <c r="CA1214" s="279"/>
      <c r="CB1214" s="279"/>
      <c r="CC1214" s="279"/>
      <c r="CD1214" s="279"/>
      <c r="CE1214" s="279"/>
      <c r="CF1214" s="279"/>
      <c r="CG1214" s="279"/>
      <c r="CH1214" s="279"/>
      <c r="CI1214" s="279"/>
      <c r="CJ1214" s="279"/>
      <c r="CK1214" s="279"/>
      <c r="CL1214" s="279"/>
      <c r="CM1214" s="279"/>
      <c r="CN1214" s="279"/>
      <c r="CO1214" s="279"/>
      <c r="CP1214" s="279"/>
      <c r="CQ1214" s="279"/>
      <c r="CR1214" s="279"/>
      <c r="CS1214" s="279"/>
      <c r="CT1214" s="279"/>
      <c r="CU1214" s="279"/>
      <c r="CV1214" s="279"/>
      <c r="CW1214" s="279"/>
      <c r="CX1214" s="279"/>
      <c r="CY1214" s="279"/>
      <c r="CZ1214" s="279"/>
      <c r="DA1214" s="279"/>
      <c r="DB1214" s="279"/>
      <c r="DC1214" s="279"/>
      <c r="DD1214" s="279"/>
      <c r="DE1214" s="279"/>
      <c r="DF1214" s="279"/>
      <c r="DG1214" s="279"/>
      <c r="DH1214" s="279"/>
      <c r="DI1214" s="279"/>
      <c r="DJ1214" s="279"/>
      <c r="DK1214" s="279"/>
      <c r="DL1214" s="279"/>
      <c r="DM1214" s="279"/>
      <c r="DN1214" s="279"/>
      <c r="DO1214" s="279"/>
      <c r="DP1214" s="279"/>
      <c r="DQ1214" s="279"/>
      <c r="DR1214" s="279"/>
      <c r="DS1214" s="279"/>
      <c r="DT1214" s="279"/>
      <c r="DU1214" s="279"/>
    </row>
    <row r="1215" spans="40:125">
      <c r="AN1215" s="203" t="str">
        <f t="shared" si="54"/>
        <v>EMA--</v>
      </c>
      <c r="AO1215" s="279"/>
      <c r="AP1215" s="279"/>
      <c r="AQ1215" s="279"/>
      <c r="AR1215" s="279"/>
      <c r="AS1215" s="279"/>
      <c r="AT1215" s="279"/>
      <c r="AU1215" s="279"/>
      <c r="AV1215" s="279"/>
      <c r="AW1215" s="279"/>
      <c r="AX1215" s="279"/>
      <c r="AY1215" s="279"/>
      <c r="AZ1215" s="279"/>
      <c r="BA1215" s="279"/>
      <c r="BB1215" s="279"/>
      <c r="BC1215" s="279"/>
      <c r="BD1215" s="279"/>
      <c r="BE1215" s="279"/>
      <c r="BF1215" s="279"/>
      <c r="BG1215" s="279"/>
      <c r="BH1215" s="279"/>
      <c r="BI1215" s="279"/>
      <c r="BJ1215" s="279"/>
      <c r="BK1215" s="279"/>
      <c r="BL1215" s="279"/>
      <c r="BM1215" s="279"/>
      <c r="BN1215" s="279"/>
      <c r="BO1215" s="279"/>
      <c r="BP1215" s="279"/>
      <c r="BQ1215" s="279"/>
      <c r="BR1215" s="279"/>
      <c r="BS1215" s="279"/>
      <c r="BT1215" s="279"/>
      <c r="BU1215" s="279"/>
      <c r="BV1215" s="279"/>
      <c r="BW1215" s="279"/>
      <c r="BX1215" s="279"/>
      <c r="BY1215" s="279"/>
      <c r="BZ1215" s="279"/>
      <c r="CA1215" s="279"/>
      <c r="CB1215" s="279"/>
      <c r="CC1215" s="279"/>
      <c r="CD1215" s="279"/>
      <c r="CE1215" s="279"/>
      <c r="CF1215" s="279"/>
      <c r="CG1215" s="279"/>
      <c r="CH1215" s="279"/>
      <c r="CI1215" s="279"/>
      <c r="CJ1215" s="279"/>
      <c r="CK1215" s="279"/>
      <c r="CL1215" s="279"/>
      <c r="CM1215" s="279"/>
      <c r="CN1215" s="279"/>
      <c r="CO1215" s="279"/>
      <c r="CP1215" s="279"/>
      <c r="CQ1215" s="279"/>
      <c r="CR1215" s="279"/>
      <c r="CS1215" s="279"/>
      <c r="CT1215" s="279"/>
      <c r="CU1215" s="279"/>
      <c r="CV1215" s="279"/>
      <c r="CW1215" s="279"/>
      <c r="CX1215" s="279"/>
      <c r="CY1215" s="279"/>
      <c r="CZ1215" s="279"/>
      <c r="DA1215" s="279"/>
      <c r="DB1215" s="279"/>
      <c r="DC1215" s="279"/>
      <c r="DD1215" s="279"/>
      <c r="DE1215" s="279"/>
      <c r="DF1215" s="279"/>
      <c r="DG1215" s="279"/>
      <c r="DH1215" s="279"/>
      <c r="DI1215" s="279"/>
      <c r="DJ1215" s="279"/>
      <c r="DK1215" s="279"/>
      <c r="DL1215" s="279"/>
      <c r="DM1215" s="279"/>
      <c r="DN1215" s="279"/>
      <c r="DO1215" s="279"/>
      <c r="DP1215" s="279"/>
      <c r="DQ1215" s="279"/>
      <c r="DR1215" s="279"/>
      <c r="DS1215" s="279"/>
      <c r="DT1215" s="279"/>
      <c r="DU1215" s="279"/>
    </row>
    <row r="1216" spans="40:125">
      <c r="AN1216" s="203" t="str">
        <f t="shared" si="54"/>
        <v>EMA--</v>
      </c>
      <c r="AO1216" s="279"/>
      <c r="AP1216" s="279"/>
      <c r="AQ1216" s="279"/>
      <c r="AR1216" s="279"/>
      <c r="AS1216" s="279"/>
      <c r="AT1216" s="279"/>
      <c r="AU1216" s="279"/>
      <c r="AV1216" s="279"/>
      <c r="AW1216" s="279"/>
      <c r="AX1216" s="279"/>
      <c r="AY1216" s="279"/>
      <c r="AZ1216" s="279"/>
      <c r="BA1216" s="279"/>
      <c r="BB1216" s="279"/>
      <c r="BC1216" s="279"/>
      <c r="BD1216" s="279"/>
      <c r="BE1216" s="279"/>
      <c r="BF1216" s="279"/>
      <c r="BG1216" s="279"/>
      <c r="BH1216" s="279"/>
      <c r="BI1216" s="279"/>
      <c r="BJ1216" s="279"/>
      <c r="BK1216" s="279"/>
      <c r="BL1216" s="279"/>
      <c r="BM1216" s="279"/>
      <c r="BN1216" s="279"/>
      <c r="BO1216" s="279"/>
      <c r="BP1216" s="279"/>
      <c r="BQ1216" s="279"/>
      <c r="BR1216" s="279"/>
      <c r="BS1216" s="279"/>
      <c r="BT1216" s="279"/>
      <c r="BU1216" s="279"/>
      <c r="BV1216" s="279"/>
      <c r="BW1216" s="279"/>
      <c r="BX1216" s="279"/>
      <c r="BY1216" s="279"/>
      <c r="BZ1216" s="279"/>
      <c r="CA1216" s="279"/>
      <c r="CB1216" s="279"/>
      <c r="CC1216" s="279"/>
      <c r="CD1216" s="279"/>
      <c r="CE1216" s="279"/>
      <c r="CF1216" s="279"/>
      <c r="CG1216" s="279"/>
      <c r="CH1216" s="279"/>
      <c r="CI1216" s="279"/>
      <c r="CJ1216" s="279"/>
      <c r="CK1216" s="279"/>
      <c r="CL1216" s="279"/>
      <c r="CM1216" s="279"/>
      <c r="CN1216" s="279"/>
      <c r="CO1216" s="279"/>
      <c r="CP1216" s="279"/>
      <c r="CQ1216" s="279"/>
      <c r="CR1216" s="279"/>
      <c r="CS1216" s="279"/>
      <c r="CT1216" s="279"/>
      <c r="CU1216" s="279"/>
      <c r="CV1216" s="279"/>
      <c r="CW1216" s="279"/>
      <c r="CX1216" s="279"/>
      <c r="CY1216" s="279"/>
      <c r="CZ1216" s="279"/>
      <c r="DA1216" s="279"/>
      <c r="DB1216" s="279"/>
      <c r="DC1216" s="279"/>
      <c r="DD1216" s="279"/>
      <c r="DE1216" s="279"/>
      <c r="DF1216" s="279"/>
      <c r="DG1216" s="279"/>
      <c r="DH1216" s="279"/>
      <c r="DI1216" s="279"/>
      <c r="DJ1216" s="279"/>
      <c r="DK1216" s="279"/>
      <c r="DL1216" s="279"/>
      <c r="DM1216" s="279"/>
      <c r="DN1216" s="279"/>
      <c r="DO1216" s="279"/>
      <c r="DP1216" s="279"/>
      <c r="DQ1216" s="279"/>
      <c r="DR1216" s="279"/>
      <c r="DS1216" s="279"/>
      <c r="DT1216" s="279"/>
      <c r="DU1216" s="279"/>
    </row>
    <row r="1217" spans="40:125">
      <c r="AN1217" s="203" t="str">
        <f t="shared" si="54"/>
        <v>EMA--</v>
      </c>
      <c r="AO1217" s="279"/>
      <c r="AP1217" s="279"/>
      <c r="AQ1217" s="279"/>
      <c r="AR1217" s="279"/>
      <c r="AS1217" s="279"/>
      <c r="AT1217" s="279"/>
      <c r="AU1217" s="279"/>
      <c r="AV1217" s="279"/>
      <c r="AW1217" s="279"/>
      <c r="AX1217" s="279"/>
      <c r="AY1217" s="279"/>
      <c r="AZ1217" s="279"/>
      <c r="BA1217" s="279"/>
      <c r="BB1217" s="279"/>
      <c r="BC1217" s="279"/>
      <c r="BD1217" s="279"/>
      <c r="BE1217" s="279"/>
      <c r="BF1217" s="279"/>
      <c r="BG1217" s="279"/>
      <c r="BH1217" s="279"/>
      <c r="BI1217" s="279"/>
      <c r="BJ1217" s="279"/>
      <c r="BK1217" s="279"/>
      <c r="BL1217" s="279"/>
      <c r="BM1217" s="279"/>
      <c r="BN1217" s="279"/>
      <c r="BO1217" s="279"/>
      <c r="BP1217" s="279"/>
      <c r="BQ1217" s="279"/>
      <c r="BR1217" s="279"/>
      <c r="BS1217" s="279"/>
      <c r="BT1217" s="279"/>
      <c r="BU1217" s="279"/>
      <c r="BV1217" s="279"/>
      <c r="BW1217" s="279"/>
      <c r="BX1217" s="279"/>
      <c r="BY1217" s="279"/>
      <c r="BZ1217" s="279"/>
      <c r="CA1217" s="279"/>
      <c r="CB1217" s="279"/>
      <c r="CC1217" s="279"/>
      <c r="CD1217" s="279"/>
      <c r="CE1217" s="279"/>
      <c r="CF1217" s="279"/>
      <c r="CG1217" s="279"/>
      <c r="CH1217" s="279"/>
      <c r="CI1217" s="279"/>
      <c r="CJ1217" s="279"/>
      <c r="CK1217" s="279"/>
      <c r="CL1217" s="279"/>
      <c r="CM1217" s="279"/>
      <c r="CN1217" s="279"/>
      <c r="CO1217" s="279"/>
      <c r="CP1217" s="279"/>
      <c r="CQ1217" s="279"/>
      <c r="CR1217" s="279"/>
      <c r="CS1217" s="279"/>
      <c r="CT1217" s="279"/>
      <c r="CU1217" s="279"/>
      <c r="CV1217" s="279"/>
      <c r="CW1217" s="279"/>
      <c r="CX1217" s="279"/>
      <c r="CY1217" s="279"/>
      <c r="CZ1217" s="279"/>
      <c r="DA1217" s="279"/>
      <c r="DB1217" s="279"/>
      <c r="DC1217" s="279"/>
      <c r="DD1217" s="279"/>
      <c r="DE1217" s="279"/>
      <c r="DF1217" s="279"/>
      <c r="DG1217" s="279"/>
      <c r="DH1217" s="279"/>
      <c r="DI1217" s="279"/>
      <c r="DJ1217" s="279"/>
      <c r="DK1217" s="279"/>
      <c r="DL1217" s="279"/>
      <c r="DM1217" s="279"/>
      <c r="DN1217" s="279"/>
      <c r="DO1217" s="279"/>
      <c r="DP1217" s="279"/>
      <c r="DQ1217" s="279"/>
      <c r="DR1217" s="279"/>
      <c r="DS1217" s="279"/>
      <c r="DT1217" s="279"/>
      <c r="DU1217" s="279"/>
    </row>
    <row r="1218" spans="40:125">
      <c r="AN1218" s="203" t="str">
        <f t="shared" si="54"/>
        <v>EMA--</v>
      </c>
      <c r="AO1218" s="279"/>
      <c r="AP1218" s="279"/>
      <c r="AQ1218" s="279"/>
      <c r="AR1218" s="279"/>
      <c r="AS1218" s="279"/>
      <c r="AT1218" s="279"/>
      <c r="AU1218" s="279"/>
      <c r="AV1218" s="279"/>
      <c r="AW1218" s="279"/>
      <c r="AX1218" s="279"/>
      <c r="AY1218" s="279"/>
      <c r="AZ1218" s="279"/>
      <c r="BA1218" s="279"/>
      <c r="BB1218" s="279"/>
      <c r="BC1218" s="279"/>
      <c r="BD1218" s="279"/>
      <c r="BE1218" s="279"/>
      <c r="BF1218" s="279"/>
      <c r="BG1218" s="279"/>
      <c r="BH1218" s="279"/>
      <c r="BI1218" s="279"/>
      <c r="BJ1218" s="279"/>
      <c r="BK1218" s="279"/>
      <c r="BL1218" s="279"/>
      <c r="BM1218" s="279"/>
      <c r="BN1218" s="279"/>
      <c r="BO1218" s="279"/>
      <c r="BP1218" s="279"/>
      <c r="BQ1218" s="279"/>
      <c r="BR1218" s="279"/>
      <c r="BS1218" s="279"/>
      <c r="BT1218" s="279"/>
      <c r="BU1218" s="279"/>
      <c r="BV1218" s="279"/>
      <c r="BW1218" s="279"/>
      <c r="BX1218" s="279"/>
      <c r="BY1218" s="279"/>
      <c r="BZ1218" s="279"/>
      <c r="CA1218" s="279"/>
      <c r="CB1218" s="279"/>
      <c r="CC1218" s="279"/>
      <c r="CD1218" s="279"/>
      <c r="CE1218" s="279"/>
      <c r="CF1218" s="279"/>
      <c r="CG1218" s="279"/>
      <c r="CH1218" s="279"/>
      <c r="CI1218" s="279"/>
      <c r="CJ1218" s="279"/>
      <c r="CK1218" s="279"/>
      <c r="CL1218" s="279"/>
      <c r="CM1218" s="279"/>
      <c r="CN1218" s="279"/>
      <c r="CO1218" s="279"/>
      <c r="CP1218" s="279"/>
      <c r="CQ1218" s="279"/>
      <c r="CR1218" s="279"/>
      <c r="CS1218" s="279"/>
      <c r="CT1218" s="279"/>
      <c r="CU1218" s="279"/>
      <c r="CV1218" s="279"/>
      <c r="CW1218" s="279"/>
      <c r="CX1218" s="279"/>
      <c r="CY1218" s="279"/>
      <c r="CZ1218" s="279"/>
      <c r="DA1218" s="279"/>
      <c r="DB1218" s="279"/>
      <c r="DC1218" s="279"/>
      <c r="DD1218" s="279"/>
      <c r="DE1218" s="279"/>
      <c r="DF1218" s="279"/>
      <c r="DG1218" s="279"/>
      <c r="DH1218" s="279"/>
      <c r="DI1218" s="279"/>
      <c r="DJ1218" s="279"/>
      <c r="DK1218" s="279"/>
      <c r="DL1218" s="279"/>
      <c r="DM1218" s="279"/>
      <c r="DN1218" s="279"/>
      <c r="DO1218" s="279"/>
      <c r="DP1218" s="279"/>
      <c r="DQ1218" s="279"/>
      <c r="DR1218" s="279"/>
      <c r="DS1218" s="279"/>
      <c r="DT1218" s="279"/>
      <c r="DU1218" s="279"/>
    </row>
    <row r="1219" spans="40:125">
      <c r="AN1219" s="203" t="str">
        <f t="shared" si="54"/>
        <v>EMA--</v>
      </c>
      <c r="AO1219" s="279"/>
      <c r="AP1219" s="279"/>
      <c r="AQ1219" s="279"/>
      <c r="AR1219" s="279"/>
      <c r="AS1219" s="279"/>
      <c r="AT1219" s="279"/>
      <c r="AU1219" s="279"/>
      <c r="AV1219" s="279"/>
      <c r="AW1219" s="279"/>
      <c r="AX1219" s="279"/>
      <c r="AY1219" s="279"/>
      <c r="AZ1219" s="279"/>
      <c r="BA1219" s="279"/>
      <c r="BB1219" s="279"/>
      <c r="BC1219" s="279"/>
      <c r="BD1219" s="279"/>
      <c r="BE1219" s="279"/>
      <c r="BF1219" s="279"/>
      <c r="BG1219" s="279"/>
      <c r="BH1219" s="279"/>
      <c r="BI1219" s="279"/>
      <c r="BJ1219" s="279"/>
      <c r="BK1219" s="279"/>
      <c r="BL1219" s="279"/>
      <c r="BM1219" s="279"/>
      <c r="BN1219" s="279"/>
      <c r="BO1219" s="279"/>
      <c r="BP1219" s="279"/>
      <c r="BQ1219" s="279"/>
      <c r="BR1219" s="279"/>
      <c r="BS1219" s="279"/>
      <c r="BT1219" s="279"/>
      <c r="BU1219" s="279"/>
      <c r="BV1219" s="279"/>
      <c r="BW1219" s="279"/>
      <c r="BX1219" s="279"/>
      <c r="BY1219" s="279"/>
      <c r="BZ1219" s="279"/>
      <c r="CA1219" s="279"/>
      <c r="CB1219" s="279"/>
      <c r="CC1219" s="279"/>
      <c r="CD1219" s="279"/>
      <c r="CE1219" s="279"/>
      <c r="CF1219" s="279"/>
      <c r="CG1219" s="279"/>
      <c r="CH1219" s="279"/>
      <c r="CI1219" s="279"/>
      <c r="CJ1219" s="279"/>
      <c r="CK1219" s="279"/>
      <c r="CL1219" s="279"/>
      <c r="CM1219" s="279"/>
      <c r="CN1219" s="279"/>
      <c r="CO1219" s="279"/>
      <c r="CP1219" s="279"/>
      <c r="CQ1219" s="279"/>
      <c r="CR1219" s="279"/>
      <c r="CS1219" s="279"/>
      <c r="CT1219" s="279"/>
      <c r="CU1219" s="279"/>
      <c r="CV1219" s="279"/>
      <c r="CW1219" s="279"/>
      <c r="CX1219" s="279"/>
      <c r="CY1219" s="279"/>
      <c r="CZ1219" s="279"/>
      <c r="DA1219" s="279"/>
      <c r="DB1219" s="279"/>
      <c r="DC1219" s="279"/>
      <c r="DD1219" s="279"/>
      <c r="DE1219" s="279"/>
      <c r="DF1219" s="279"/>
      <c r="DG1219" s="279"/>
      <c r="DH1219" s="279"/>
      <c r="DI1219" s="279"/>
      <c r="DJ1219" s="279"/>
      <c r="DK1219" s="279"/>
      <c r="DL1219" s="279"/>
      <c r="DM1219" s="279"/>
      <c r="DN1219" s="279"/>
      <c r="DO1219" s="279"/>
      <c r="DP1219" s="279"/>
      <c r="DQ1219" s="279"/>
      <c r="DR1219" s="279"/>
      <c r="DS1219" s="279"/>
      <c r="DT1219" s="279"/>
      <c r="DU1219" s="279"/>
    </row>
    <row r="1220" spans="40:125">
      <c r="AN1220" s="203" t="str">
        <f t="shared" si="54"/>
        <v>EMA--</v>
      </c>
      <c r="AO1220" s="279"/>
      <c r="AP1220" s="279"/>
      <c r="AQ1220" s="279"/>
      <c r="AR1220" s="279"/>
      <c r="AS1220" s="279"/>
      <c r="AT1220" s="279"/>
      <c r="AU1220" s="279"/>
      <c r="AV1220" s="279"/>
      <c r="AW1220" s="279"/>
      <c r="AX1220" s="279"/>
      <c r="AY1220" s="279"/>
      <c r="AZ1220" s="279"/>
      <c r="BA1220" s="279"/>
      <c r="BB1220" s="279"/>
      <c r="BC1220" s="279"/>
      <c r="BD1220" s="279"/>
      <c r="BE1220" s="279"/>
      <c r="BF1220" s="279"/>
      <c r="BG1220" s="279"/>
      <c r="BH1220" s="279"/>
      <c r="BI1220" s="279"/>
      <c r="BJ1220" s="279"/>
      <c r="BK1220" s="279"/>
      <c r="BL1220" s="279"/>
      <c r="BM1220" s="279"/>
      <c r="BN1220" s="279"/>
      <c r="BO1220" s="279"/>
      <c r="BP1220" s="279"/>
      <c r="BQ1220" s="279"/>
      <c r="BR1220" s="279"/>
      <c r="BS1220" s="279"/>
      <c r="BT1220" s="279"/>
      <c r="BU1220" s="279"/>
      <c r="BV1220" s="279"/>
      <c r="BW1220" s="279"/>
      <c r="BX1220" s="279"/>
      <c r="BY1220" s="279"/>
      <c r="BZ1220" s="279"/>
      <c r="CA1220" s="279"/>
      <c r="CB1220" s="279"/>
      <c r="CC1220" s="279"/>
      <c r="CD1220" s="279"/>
      <c r="CE1220" s="279"/>
      <c r="CF1220" s="279"/>
      <c r="CG1220" s="279"/>
      <c r="CH1220" s="279"/>
      <c r="CI1220" s="279"/>
      <c r="CJ1220" s="279"/>
      <c r="CK1220" s="279"/>
      <c r="CL1220" s="279"/>
      <c r="CM1220" s="279"/>
      <c r="CN1220" s="279"/>
      <c r="CO1220" s="279"/>
      <c r="CP1220" s="279"/>
      <c r="CQ1220" s="279"/>
      <c r="CR1220" s="279"/>
      <c r="CS1220" s="279"/>
      <c r="CT1220" s="279"/>
      <c r="CU1220" s="279"/>
      <c r="CV1220" s="279"/>
      <c r="CW1220" s="279"/>
      <c r="CX1220" s="279"/>
      <c r="CY1220" s="279"/>
      <c r="CZ1220" s="279"/>
      <c r="DA1220" s="279"/>
      <c r="DB1220" s="279"/>
      <c r="DC1220" s="279"/>
      <c r="DD1220" s="279"/>
      <c r="DE1220" s="279"/>
      <c r="DF1220" s="279"/>
      <c r="DG1220" s="279"/>
      <c r="DH1220" s="279"/>
      <c r="DI1220" s="279"/>
      <c r="DJ1220" s="279"/>
      <c r="DK1220" s="279"/>
      <c r="DL1220" s="279"/>
      <c r="DM1220" s="279"/>
      <c r="DN1220" s="279"/>
      <c r="DO1220" s="279"/>
      <c r="DP1220" s="279"/>
      <c r="DQ1220" s="279"/>
      <c r="DR1220" s="279"/>
      <c r="DS1220" s="279"/>
      <c r="DT1220" s="279"/>
      <c r="DU1220" s="279"/>
    </row>
    <row r="1221" spans="40:125">
      <c r="AN1221" s="203" t="str">
        <f t="shared" si="54"/>
        <v>EMA--</v>
      </c>
      <c r="AO1221" s="279"/>
      <c r="AP1221" s="279"/>
      <c r="AQ1221" s="279"/>
      <c r="AR1221" s="279"/>
      <c r="AS1221" s="279"/>
      <c r="AT1221" s="279"/>
      <c r="AU1221" s="279"/>
      <c r="AV1221" s="279"/>
      <c r="AW1221" s="279"/>
      <c r="AX1221" s="279"/>
      <c r="AY1221" s="279"/>
      <c r="AZ1221" s="279"/>
      <c r="BA1221" s="279"/>
      <c r="BB1221" s="279"/>
      <c r="BC1221" s="279"/>
      <c r="BD1221" s="279"/>
      <c r="BE1221" s="279"/>
      <c r="BF1221" s="279"/>
      <c r="BG1221" s="279"/>
      <c r="BH1221" s="279"/>
      <c r="BI1221" s="279"/>
      <c r="BJ1221" s="279"/>
      <c r="BK1221" s="279"/>
      <c r="BL1221" s="279"/>
      <c r="BM1221" s="279"/>
      <c r="BN1221" s="279"/>
      <c r="BO1221" s="279"/>
      <c r="BP1221" s="279"/>
      <c r="BQ1221" s="279"/>
      <c r="BR1221" s="279"/>
      <c r="BS1221" s="279"/>
      <c r="BT1221" s="279"/>
      <c r="BU1221" s="279"/>
      <c r="BV1221" s="279"/>
      <c r="BW1221" s="279"/>
      <c r="BX1221" s="279"/>
      <c r="BY1221" s="279"/>
      <c r="BZ1221" s="279"/>
      <c r="CA1221" s="279"/>
      <c r="CB1221" s="279"/>
      <c r="CC1221" s="279"/>
      <c r="CD1221" s="279"/>
      <c r="CE1221" s="279"/>
      <c r="CF1221" s="279"/>
      <c r="CG1221" s="279"/>
      <c r="CH1221" s="279"/>
      <c r="CI1221" s="279"/>
      <c r="CJ1221" s="279"/>
      <c r="CK1221" s="279"/>
      <c r="CL1221" s="279"/>
      <c r="CM1221" s="279"/>
      <c r="CN1221" s="279"/>
      <c r="CO1221" s="279"/>
      <c r="CP1221" s="279"/>
      <c r="CQ1221" s="279"/>
      <c r="CR1221" s="279"/>
      <c r="CS1221" s="279"/>
      <c r="CT1221" s="279"/>
      <c r="CU1221" s="279"/>
      <c r="CV1221" s="279"/>
      <c r="CW1221" s="279"/>
      <c r="CX1221" s="279"/>
      <c r="CY1221" s="279"/>
      <c r="CZ1221" s="279"/>
      <c r="DA1221" s="279"/>
      <c r="DB1221" s="279"/>
      <c r="DC1221" s="279"/>
      <c r="DD1221" s="279"/>
      <c r="DE1221" s="279"/>
      <c r="DF1221" s="279"/>
      <c r="DG1221" s="279"/>
      <c r="DH1221" s="279"/>
      <c r="DI1221" s="279"/>
      <c r="DJ1221" s="279"/>
      <c r="DK1221" s="279"/>
      <c r="DL1221" s="279"/>
      <c r="DM1221" s="279"/>
      <c r="DN1221" s="279"/>
      <c r="DO1221" s="279"/>
      <c r="DP1221" s="279"/>
      <c r="DQ1221" s="279"/>
      <c r="DR1221" s="279"/>
      <c r="DS1221" s="279"/>
      <c r="DT1221" s="279"/>
      <c r="DU1221" s="279"/>
    </row>
    <row r="1222" spans="40:125">
      <c r="AN1222" s="203" t="str">
        <f t="shared" si="54"/>
        <v>EMA--</v>
      </c>
      <c r="AO1222" s="279"/>
      <c r="AP1222" s="279"/>
      <c r="AQ1222" s="279"/>
      <c r="AR1222" s="279"/>
      <c r="AS1222" s="279"/>
      <c r="AT1222" s="279"/>
      <c r="AU1222" s="279"/>
      <c r="AV1222" s="279"/>
      <c r="AW1222" s="279"/>
      <c r="AX1222" s="279"/>
      <c r="AY1222" s="279"/>
      <c r="AZ1222" s="279"/>
      <c r="BA1222" s="279"/>
      <c r="BB1222" s="279"/>
      <c r="BC1222" s="279"/>
      <c r="BD1222" s="279"/>
      <c r="BE1222" s="279"/>
      <c r="BF1222" s="279"/>
      <c r="BG1222" s="279"/>
      <c r="BH1222" s="279"/>
      <c r="BI1222" s="279"/>
      <c r="BJ1222" s="279"/>
      <c r="BK1222" s="279"/>
      <c r="BL1222" s="279"/>
      <c r="BM1222" s="279"/>
      <c r="BN1222" s="279"/>
      <c r="BO1222" s="279"/>
      <c r="BP1222" s="279"/>
      <c r="BQ1222" s="279"/>
      <c r="BR1222" s="279"/>
      <c r="BS1222" s="279"/>
      <c r="BT1222" s="279"/>
      <c r="BU1222" s="279"/>
      <c r="BV1222" s="279"/>
      <c r="BW1222" s="279"/>
      <c r="BX1222" s="279"/>
      <c r="BY1222" s="279"/>
      <c r="BZ1222" s="279"/>
      <c r="CA1222" s="279"/>
      <c r="CB1222" s="279"/>
      <c r="CC1222" s="279"/>
      <c r="CD1222" s="279"/>
      <c r="CE1222" s="279"/>
      <c r="CF1222" s="279"/>
      <c r="CG1222" s="279"/>
      <c r="CH1222" s="279"/>
      <c r="CI1222" s="279"/>
      <c r="CJ1222" s="279"/>
      <c r="CK1222" s="279"/>
      <c r="CL1222" s="279"/>
      <c r="CM1222" s="279"/>
      <c r="CN1222" s="279"/>
      <c r="CO1222" s="279"/>
      <c r="CP1222" s="279"/>
      <c r="CQ1222" s="279"/>
      <c r="CR1222" s="279"/>
      <c r="CS1222" s="279"/>
      <c r="CT1222" s="279"/>
      <c r="CU1222" s="279"/>
      <c r="CV1222" s="279"/>
      <c r="CW1222" s="279"/>
      <c r="CX1222" s="279"/>
      <c r="CY1222" s="279"/>
      <c r="CZ1222" s="279"/>
      <c r="DA1222" s="279"/>
      <c r="DB1222" s="279"/>
      <c r="DC1222" s="279"/>
      <c r="DD1222" s="279"/>
      <c r="DE1222" s="279"/>
      <c r="DF1222" s="279"/>
      <c r="DG1222" s="279"/>
      <c r="DH1222" s="279"/>
      <c r="DI1222" s="279"/>
      <c r="DJ1222" s="279"/>
      <c r="DK1222" s="279"/>
      <c r="DL1222" s="279"/>
      <c r="DM1222" s="279"/>
      <c r="DN1222" s="279"/>
      <c r="DO1222" s="279"/>
      <c r="DP1222" s="279"/>
      <c r="DQ1222" s="279"/>
      <c r="DR1222" s="279"/>
      <c r="DS1222" s="279"/>
      <c r="DT1222" s="279"/>
      <c r="DU1222" s="279"/>
    </row>
    <row r="1223" spans="40:125">
      <c r="AN1223" s="203" t="str">
        <f t="shared" si="54"/>
        <v>EMA--</v>
      </c>
      <c r="AO1223" s="279"/>
      <c r="AP1223" s="279"/>
      <c r="AQ1223" s="279"/>
      <c r="AR1223" s="279"/>
      <c r="AS1223" s="279"/>
      <c r="AT1223" s="279"/>
      <c r="AU1223" s="279"/>
      <c r="AV1223" s="279"/>
      <c r="AW1223" s="279"/>
      <c r="AX1223" s="279"/>
      <c r="AY1223" s="279"/>
      <c r="AZ1223" s="279"/>
      <c r="BA1223" s="279"/>
      <c r="BB1223" s="279"/>
      <c r="BC1223" s="279"/>
      <c r="BD1223" s="279"/>
      <c r="BE1223" s="279"/>
      <c r="BF1223" s="279"/>
      <c r="BG1223" s="279"/>
      <c r="BH1223" s="279"/>
      <c r="BI1223" s="279"/>
      <c r="BJ1223" s="279"/>
      <c r="BK1223" s="279"/>
      <c r="BL1223" s="279"/>
      <c r="BM1223" s="279"/>
      <c r="BN1223" s="279"/>
      <c r="BO1223" s="279"/>
      <c r="BP1223" s="279"/>
      <c r="BQ1223" s="279"/>
      <c r="BR1223" s="279"/>
      <c r="BS1223" s="279"/>
      <c r="BT1223" s="279"/>
      <c r="BU1223" s="279"/>
      <c r="BV1223" s="279"/>
      <c r="BW1223" s="279"/>
      <c r="BX1223" s="279"/>
      <c r="BY1223" s="279"/>
      <c r="BZ1223" s="279"/>
      <c r="CA1223" s="279"/>
      <c r="CB1223" s="279"/>
      <c r="CC1223" s="279"/>
      <c r="CD1223" s="279"/>
      <c r="CE1223" s="279"/>
      <c r="CF1223" s="279"/>
      <c r="CG1223" s="279"/>
      <c r="CH1223" s="279"/>
      <c r="CI1223" s="279"/>
      <c r="CJ1223" s="279"/>
      <c r="CK1223" s="279"/>
      <c r="CL1223" s="279"/>
      <c r="CM1223" s="279"/>
      <c r="CN1223" s="279"/>
      <c r="CO1223" s="279"/>
      <c r="CP1223" s="279"/>
      <c r="CQ1223" s="279"/>
      <c r="CR1223" s="279"/>
      <c r="CS1223" s="279"/>
      <c r="CT1223" s="279"/>
      <c r="CU1223" s="279"/>
      <c r="CV1223" s="279"/>
      <c r="CW1223" s="279"/>
      <c r="CX1223" s="279"/>
      <c r="CY1223" s="279"/>
      <c r="CZ1223" s="279"/>
      <c r="DA1223" s="279"/>
      <c r="DB1223" s="279"/>
      <c r="DC1223" s="279"/>
      <c r="DD1223" s="279"/>
      <c r="DE1223" s="279"/>
      <c r="DF1223" s="279"/>
      <c r="DG1223" s="279"/>
      <c r="DH1223" s="279"/>
      <c r="DI1223" s="279"/>
      <c r="DJ1223" s="279"/>
      <c r="DK1223" s="279"/>
      <c r="DL1223" s="279"/>
      <c r="DM1223" s="279"/>
      <c r="DN1223" s="279"/>
      <c r="DO1223" s="279"/>
      <c r="DP1223" s="279"/>
      <c r="DQ1223" s="279"/>
      <c r="DR1223" s="279"/>
      <c r="DS1223" s="279"/>
      <c r="DT1223" s="279"/>
      <c r="DU1223" s="279"/>
    </row>
    <row r="1224" spans="40:125">
      <c r="AN1224" s="203" t="str">
        <f t="shared" si="54"/>
        <v>EMA--</v>
      </c>
      <c r="AO1224" s="279"/>
      <c r="AP1224" s="279"/>
      <c r="AQ1224" s="279"/>
      <c r="AR1224" s="279"/>
      <c r="AS1224" s="279"/>
      <c r="AT1224" s="279"/>
      <c r="AU1224" s="279"/>
      <c r="AV1224" s="279"/>
      <c r="AW1224" s="279"/>
      <c r="AX1224" s="279"/>
      <c r="AY1224" s="279"/>
      <c r="AZ1224" s="279"/>
      <c r="BA1224" s="279"/>
      <c r="BB1224" s="279"/>
      <c r="BC1224" s="279"/>
      <c r="BD1224" s="279"/>
      <c r="BE1224" s="279"/>
      <c r="BF1224" s="279"/>
      <c r="BG1224" s="279"/>
      <c r="BH1224" s="279"/>
      <c r="BI1224" s="279"/>
      <c r="BJ1224" s="279"/>
      <c r="BK1224" s="279"/>
      <c r="BL1224" s="279"/>
      <c r="BM1224" s="279"/>
      <c r="BN1224" s="279"/>
      <c r="BO1224" s="279"/>
      <c r="BP1224" s="279"/>
      <c r="BQ1224" s="279"/>
      <c r="BR1224" s="279"/>
      <c r="BS1224" s="279"/>
      <c r="BT1224" s="279"/>
      <c r="BU1224" s="279"/>
      <c r="BV1224" s="279"/>
      <c r="BW1224" s="279"/>
      <c r="BX1224" s="279"/>
      <c r="BY1224" s="279"/>
      <c r="BZ1224" s="279"/>
      <c r="CA1224" s="279"/>
      <c r="CB1224" s="279"/>
      <c r="CC1224" s="279"/>
      <c r="CD1224" s="279"/>
      <c r="CE1224" s="279"/>
      <c r="CF1224" s="279"/>
      <c r="CG1224" s="279"/>
      <c r="CH1224" s="279"/>
      <c r="CI1224" s="279"/>
      <c r="CJ1224" s="279"/>
      <c r="CK1224" s="279"/>
      <c r="CL1224" s="279"/>
      <c r="CM1224" s="279"/>
      <c r="CN1224" s="279"/>
      <c r="CO1224" s="279"/>
      <c r="CP1224" s="279"/>
      <c r="CQ1224" s="279"/>
      <c r="CR1224" s="279"/>
      <c r="CS1224" s="279"/>
      <c r="CT1224" s="279"/>
      <c r="CU1224" s="279"/>
      <c r="CV1224" s="279"/>
      <c r="CW1224" s="279"/>
      <c r="CX1224" s="279"/>
      <c r="CY1224" s="279"/>
      <c r="CZ1224" s="279"/>
      <c r="DA1224" s="279"/>
      <c r="DB1224" s="279"/>
      <c r="DC1224" s="279"/>
      <c r="DD1224" s="279"/>
      <c r="DE1224" s="279"/>
      <c r="DF1224" s="279"/>
      <c r="DG1224" s="279"/>
      <c r="DH1224" s="279"/>
      <c r="DI1224" s="279"/>
      <c r="DJ1224" s="279"/>
      <c r="DK1224" s="279"/>
      <c r="DL1224" s="279"/>
      <c r="DM1224" s="279"/>
      <c r="DN1224" s="279"/>
      <c r="DO1224" s="279"/>
      <c r="DP1224" s="279"/>
      <c r="DQ1224" s="279"/>
      <c r="DR1224" s="279"/>
      <c r="DS1224" s="279"/>
      <c r="DT1224" s="279"/>
      <c r="DU1224" s="279"/>
    </row>
    <row r="1225" spans="40:125">
      <c r="AN1225" s="203" t="str">
        <f t="shared" si="54"/>
        <v>EMA--</v>
      </c>
      <c r="AO1225" s="279"/>
      <c r="AP1225" s="279"/>
      <c r="AQ1225" s="279"/>
      <c r="AR1225" s="279"/>
      <c r="AS1225" s="279"/>
      <c r="AT1225" s="279"/>
      <c r="AU1225" s="279"/>
      <c r="AV1225" s="279"/>
      <c r="AW1225" s="279"/>
      <c r="AX1225" s="279"/>
      <c r="AY1225" s="279"/>
      <c r="AZ1225" s="279"/>
      <c r="BA1225" s="279"/>
      <c r="BB1225" s="279"/>
      <c r="BC1225" s="279"/>
      <c r="BD1225" s="279"/>
      <c r="BE1225" s="279"/>
      <c r="BF1225" s="279"/>
      <c r="BG1225" s="279"/>
      <c r="BH1225" s="279"/>
      <c r="BI1225" s="279"/>
      <c r="BJ1225" s="279"/>
      <c r="BK1225" s="279"/>
      <c r="BL1225" s="279"/>
      <c r="BM1225" s="279"/>
      <c r="BN1225" s="279"/>
      <c r="BO1225" s="279"/>
      <c r="BP1225" s="279"/>
      <c r="BQ1225" s="279"/>
      <c r="BR1225" s="279"/>
      <c r="BS1225" s="279"/>
      <c r="BT1225" s="279"/>
      <c r="BU1225" s="279"/>
      <c r="BV1225" s="279"/>
      <c r="BW1225" s="279"/>
      <c r="BX1225" s="279"/>
      <c r="BY1225" s="279"/>
      <c r="BZ1225" s="279"/>
      <c r="CA1225" s="279"/>
      <c r="CB1225" s="279"/>
      <c r="CC1225" s="279"/>
      <c r="CD1225" s="279"/>
      <c r="CE1225" s="279"/>
      <c r="CF1225" s="279"/>
      <c r="CG1225" s="279"/>
      <c r="CH1225" s="279"/>
      <c r="CI1225" s="279"/>
      <c r="CJ1225" s="279"/>
      <c r="CK1225" s="279"/>
      <c r="CL1225" s="279"/>
      <c r="CM1225" s="279"/>
      <c r="CN1225" s="279"/>
      <c r="CO1225" s="279"/>
      <c r="CP1225" s="279"/>
      <c r="CQ1225" s="279"/>
      <c r="CR1225" s="279"/>
      <c r="CS1225" s="279"/>
      <c r="CT1225" s="279"/>
      <c r="CU1225" s="279"/>
      <c r="CV1225" s="279"/>
      <c r="CW1225" s="279"/>
      <c r="CX1225" s="279"/>
      <c r="CY1225" s="279"/>
      <c r="CZ1225" s="279"/>
      <c r="DA1225" s="279"/>
      <c r="DB1225" s="279"/>
      <c r="DC1225" s="279"/>
      <c r="DD1225" s="279"/>
      <c r="DE1225" s="279"/>
      <c r="DF1225" s="279"/>
      <c r="DG1225" s="279"/>
      <c r="DH1225" s="279"/>
      <c r="DI1225" s="279"/>
      <c r="DJ1225" s="279"/>
      <c r="DK1225" s="279"/>
      <c r="DL1225" s="279"/>
      <c r="DM1225" s="279"/>
      <c r="DN1225" s="279"/>
      <c r="DO1225" s="279"/>
      <c r="DP1225" s="279"/>
      <c r="DQ1225" s="279"/>
      <c r="DR1225" s="279"/>
      <c r="DS1225" s="279"/>
      <c r="DT1225" s="279"/>
      <c r="DU1225" s="279"/>
    </row>
    <row r="1226" spans="40:125">
      <c r="AN1226" s="203" t="str">
        <f t="shared" si="54"/>
        <v>EMA--</v>
      </c>
      <c r="AO1226" s="279"/>
      <c r="AP1226" s="279"/>
      <c r="AQ1226" s="279"/>
      <c r="AR1226" s="279"/>
      <c r="AS1226" s="279"/>
      <c r="AT1226" s="279"/>
      <c r="AU1226" s="279"/>
      <c r="AV1226" s="279"/>
      <c r="AW1226" s="279"/>
      <c r="AX1226" s="279"/>
      <c r="AY1226" s="279"/>
      <c r="AZ1226" s="279"/>
      <c r="BA1226" s="279"/>
      <c r="BB1226" s="279"/>
      <c r="BC1226" s="279"/>
      <c r="BD1226" s="279"/>
      <c r="BE1226" s="279"/>
      <c r="BF1226" s="279"/>
      <c r="BG1226" s="279"/>
      <c r="BH1226" s="279"/>
      <c r="BI1226" s="279"/>
      <c r="BJ1226" s="279"/>
      <c r="BK1226" s="279"/>
      <c r="BL1226" s="279"/>
      <c r="BM1226" s="279"/>
      <c r="BN1226" s="279"/>
      <c r="BO1226" s="279"/>
      <c r="BP1226" s="279"/>
      <c r="BQ1226" s="279"/>
      <c r="BR1226" s="279"/>
      <c r="BS1226" s="279"/>
      <c r="BT1226" s="279"/>
      <c r="BU1226" s="279"/>
      <c r="BV1226" s="279"/>
      <c r="BW1226" s="279"/>
      <c r="BX1226" s="279"/>
      <c r="BY1226" s="279"/>
      <c r="BZ1226" s="279"/>
      <c r="CA1226" s="279"/>
      <c r="CB1226" s="279"/>
      <c r="CC1226" s="279"/>
      <c r="CD1226" s="279"/>
      <c r="CE1226" s="279"/>
      <c r="CF1226" s="279"/>
      <c r="CG1226" s="279"/>
      <c r="CH1226" s="279"/>
      <c r="CI1226" s="279"/>
      <c r="CJ1226" s="279"/>
      <c r="CK1226" s="279"/>
      <c r="CL1226" s="279"/>
      <c r="CM1226" s="279"/>
      <c r="CN1226" s="279"/>
      <c r="CO1226" s="279"/>
      <c r="CP1226" s="279"/>
      <c r="CQ1226" s="279"/>
      <c r="CR1226" s="279"/>
      <c r="CS1226" s="279"/>
      <c r="CT1226" s="279"/>
      <c r="CU1226" s="279"/>
      <c r="CV1226" s="279"/>
      <c r="CW1226" s="279"/>
      <c r="CX1226" s="279"/>
      <c r="CY1226" s="279"/>
      <c r="CZ1226" s="279"/>
      <c r="DA1226" s="279"/>
      <c r="DB1226" s="279"/>
      <c r="DC1226" s="279"/>
      <c r="DD1226" s="279"/>
      <c r="DE1226" s="279"/>
      <c r="DF1226" s="279"/>
      <c r="DG1226" s="279"/>
      <c r="DH1226" s="279"/>
      <c r="DI1226" s="279"/>
      <c r="DJ1226" s="279"/>
      <c r="DK1226" s="279"/>
      <c r="DL1226" s="279"/>
      <c r="DM1226" s="279"/>
      <c r="DN1226" s="279"/>
      <c r="DO1226" s="279"/>
      <c r="DP1226" s="279"/>
      <c r="DQ1226" s="279"/>
      <c r="DR1226" s="279"/>
      <c r="DS1226" s="279"/>
      <c r="DT1226" s="279"/>
      <c r="DU1226" s="279"/>
    </row>
    <row r="1227" spans="40:125">
      <c r="AN1227" s="203" t="str">
        <f t="shared" si="54"/>
        <v>EMA--</v>
      </c>
      <c r="AO1227" s="279"/>
      <c r="AP1227" s="279"/>
      <c r="AQ1227" s="279"/>
      <c r="AR1227" s="279"/>
      <c r="AS1227" s="279"/>
      <c r="AT1227" s="279"/>
      <c r="AU1227" s="279"/>
      <c r="AV1227" s="279"/>
      <c r="AW1227" s="279"/>
      <c r="AX1227" s="279"/>
      <c r="AY1227" s="279"/>
      <c r="AZ1227" s="279"/>
      <c r="BA1227" s="279"/>
      <c r="BB1227" s="279"/>
      <c r="BC1227" s="279"/>
      <c r="BD1227" s="279"/>
      <c r="BE1227" s="279"/>
      <c r="BF1227" s="279"/>
      <c r="BG1227" s="279"/>
      <c r="BH1227" s="279"/>
      <c r="BI1227" s="279"/>
      <c r="BJ1227" s="279"/>
      <c r="BK1227" s="279"/>
      <c r="BL1227" s="279"/>
      <c r="BM1227" s="279"/>
      <c r="BN1227" s="279"/>
      <c r="BO1227" s="279"/>
      <c r="BP1227" s="279"/>
      <c r="BQ1227" s="279"/>
      <c r="BR1227" s="279"/>
      <c r="BS1227" s="279"/>
      <c r="BT1227" s="279"/>
      <c r="BU1227" s="279"/>
      <c r="BV1227" s="279"/>
      <c r="BW1227" s="279"/>
      <c r="BX1227" s="279"/>
      <c r="BY1227" s="279"/>
      <c r="BZ1227" s="279"/>
      <c r="CA1227" s="279"/>
      <c r="CB1227" s="279"/>
      <c r="CC1227" s="279"/>
      <c r="CD1227" s="279"/>
      <c r="CE1227" s="279"/>
      <c r="CF1227" s="279"/>
      <c r="CG1227" s="279"/>
      <c r="CH1227" s="279"/>
      <c r="CI1227" s="279"/>
      <c r="CJ1227" s="279"/>
      <c r="CK1227" s="279"/>
      <c r="CL1227" s="279"/>
      <c r="CM1227" s="279"/>
      <c r="CN1227" s="279"/>
      <c r="CO1227" s="279"/>
      <c r="CP1227" s="279"/>
      <c r="CQ1227" s="279"/>
      <c r="CR1227" s="279"/>
      <c r="CS1227" s="279"/>
      <c r="CT1227" s="279"/>
      <c r="CU1227" s="279"/>
      <c r="CV1227" s="279"/>
      <c r="CW1227" s="279"/>
      <c r="CX1227" s="279"/>
      <c r="CY1227" s="279"/>
      <c r="CZ1227" s="279"/>
      <c r="DA1227" s="279"/>
      <c r="DB1227" s="279"/>
      <c r="DC1227" s="279"/>
      <c r="DD1227" s="279"/>
      <c r="DE1227" s="279"/>
      <c r="DF1227" s="279"/>
      <c r="DG1227" s="279"/>
      <c r="DH1227" s="279"/>
      <c r="DI1227" s="279"/>
      <c r="DJ1227" s="279"/>
      <c r="DK1227" s="279"/>
      <c r="DL1227" s="279"/>
      <c r="DM1227" s="279"/>
      <c r="DN1227" s="279"/>
      <c r="DO1227" s="279"/>
      <c r="DP1227" s="279"/>
      <c r="DQ1227" s="279"/>
      <c r="DR1227" s="279"/>
      <c r="DS1227" s="279"/>
      <c r="DT1227" s="279"/>
      <c r="DU1227" s="279"/>
    </row>
    <row r="1228" spans="40:125">
      <c r="AN1228" s="203" t="str">
        <f t="shared" si="54"/>
        <v>EMA--</v>
      </c>
      <c r="AO1228" s="279"/>
      <c r="AP1228" s="279"/>
      <c r="AQ1228" s="279"/>
      <c r="AR1228" s="279"/>
      <c r="AS1228" s="279"/>
      <c r="AT1228" s="279"/>
      <c r="AU1228" s="279"/>
      <c r="AV1228" s="279"/>
      <c r="AW1228" s="279"/>
      <c r="AX1228" s="279"/>
      <c r="AY1228" s="279"/>
      <c r="AZ1228" s="279"/>
      <c r="BA1228" s="279"/>
      <c r="BB1228" s="279"/>
      <c r="BC1228" s="279"/>
      <c r="BD1228" s="279"/>
      <c r="BE1228" s="279"/>
      <c r="BF1228" s="279"/>
      <c r="BG1228" s="279"/>
      <c r="BH1228" s="279"/>
      <c r="BI1228" s="279"/>
      <c r="BJ1228" s="279"/>
      <c r="BK1228" s="279"/>
      <c r="BL1228" s="279"/>
      <c r="BM1228" s="279"/>
      <c r="BN1228" s="279"/>
      <c r="BO1228" s="279"/>
      <c r="BP1228" s="279"/>
      <c r="BQ1228" s="279"/>
      <c r="BR1228" s="279"/>
      <c r="BS1228" s="279"/>
      <c r="BT1228" s="279"/>
      <c r="BU1228" s="279"/>
      <c r="BV1228" s="279"/>
      <c r="BW1228" s="279"/>
      <c r="BX1228" s="279"/>
      <c r="BY1228" s="279"/>
      <c r="BZ1228" s="279"/>
      <c r="CA1228" s="279"/>
      <c r="CB1228" s="279"/>
      <c r="CC1228" s="279"/>
      <c r="CD1228" s="279"/>
      <c r="CE1228" s="279"/>
      <c r="CF1228" s="279"/>
      <c r="CG1228" s="279"/>
      <c r="CH1228" s="279"/>
      <c r="CI1228" s="279"/>
      <c r="CJ1228" s="279"/>
      <c r="CK1228" s="279"/>
      <c r="CL1228" s="279"/>
      <c r="CM1228" s="279"/>
      <c r="CN1228" s="279"/>
      <c r="CO1228" s="279"/>
      <c r="CP1228" s="279"/>
      <c r="CQ1228" s="279"/>
      <c r="CR1228" s="279"/>
      <c r="CS1228" s="279"/>
      <c r="CT1228" s="279"/>
      <c r="CU1228" s="279"/>
      <c r="CV1228" s="279"/>
      <c r="CW1228" s="279"/>
      <c r="CX1228" s="279"/>
      <c r="CY1228" s="279"/>
      <c r="CZ1228" s="279"/>
      <c r="DA1228" s="279"/>
      <c r="DB1228" s="279"/>
      <c r="DC1228" s="279"/>
      <c r="DD1228" s="279"/>
      <c r="DE1228" s="279"/>
      <c r="DF1228" s="279"/>
      <c r="DG1228" s="279"/>
      <c r="DH1228" s="279"/>
      <c r="DI1228" s="279"/>
      <c r="DJ1228" s="279"/>
      <c r="DK1228" s="279"/>
      <c r="DL1228" s="279"/>
      <c r="DM1228" s="279"/>
      <c r="DN1228" s="279"/>
      <c r="DO1228" s="279"/>
      <c r="DP1228" s="279"/>
      <c r="DQ1228" s="279"/>
      <c r="DR1228" s="279"/>
      <c r="DS1228" s="279"/>
      <c r="DT1228" s="279"/>
      <c r="DU1228" s="279"/>
    </row>
    <row r="1229" spans="40:125">
      <c r="AN1229" s="203" t="str">
        <f t="shared" si="54"/>
        <v>EMA--</v>
      </c>
      <c r="AO1229" s="279"/>
      <c r="AP1229" s="279"/>
      <c r="AQ1229" s="279"/>
      <c r="AR1229" s="279"/>
      <c r="AS1229" s="279"/>
      <c r="AT1229" s="279"/>
      <c r="AU1229" s="279"/>
      <c r="AV1229" s="279"/>
      <c r="AW1229" s="279"/>
      <c r="AX1229" s="279"/>
      <c r="AY1229" s="279"/>
      <c r="AZ1229" s="279"/>
      <c r="BA1229" s="279"/>
      <c r="BB1229" s="279"/>
      <c r="BC1229" s="279"/>
      <c r="BD1229" s="279"/>
      <c r="BE1229" s="279"/>
      <c r="BF1229" s="279"/>
      <c r="BG1229" s="279"/>
      <c r="BH1229" s="279"/>
      <c r="BI1229" s="279"/>
      <c r="BJ1229" s="279"/>
      <c r="BK1229" s="279"/>
      <c r="BL1229" s="279"/>
      <c r="BM1229" s="279"/>
      <c r="BN1229" s="279"/>
      <c r="BO1229" s="279"/>
      <c r="BP1229" s="279"/>
      <c r="BQ1229" s="279"/>
      <c r="BR1229" s="279"/>
      <c r="BS1229" s="279"/>
      <c r="BT1229" s="279"/>
      <c r="BU1229" s="279"/>
      <c r="BV1229" s="279"/>
      <c r="BW1229" s="279"/>
      <c r="BX1229" s="279"/>
      <c r="BY1229" s="279"/>
      <c r="BZ1229" s="279"/>
      <c r="CA1229" s="279"/>
      <c r="CB1229" s="279"/>
      <c r="CC1229" s="279"/>
      <c r="CD1229" s="279"/>
      <c r="CE1229" s="279"/>
      <c r="CF1229" s="279"/>
      <c r="CG1229" s="279"/>
      <c r="CH1229" s="279"/>
      <c r="CI1229" s="279"/>
      <c r="CJ1229" s="279"/>
      <c r="CK1229" s="279"/>
      <c r="CL1229" s="279"/>
      <c r="CM1229" s="279"/>
      <c r="CN1229" s="279"/>
      <c r="CO1229" s="279"/>
      <c r="CP1229" s="279"/>
      <c r="CQ1229" s="279"/>
      <c r="CR1229" s="279"/>
      <c r="CS1229" s="279"/>
      <c r="CT1229" s="279"/>
      <c r="CU1229" s="279"/>
      <c r="CV1229" s="279"/>
      <c r="CW1229" s="279"/>
      <c r="CX1229" s="279"/>
      <c r="CY1229" s="279"/>
      <c r="CZ1229" s="279"/>
      <c r="DA1229" s="279"/>
      <c r="DB1229" s="279"/>
      <c r="DC1229" s="279"/>
      <c r="DD1229" s="279"/>
      <c r="DE1229" s="279"/>
      <c r="DF1229" s="279"/>
      <c r="DG1229" s="279"/>
      <c r="DH1229" s="279"/>
      <c r="DI1229" s="279"/>
      <c r="DJ1229" s="279"/>
      <c r="DK1229" s="279"/>
      <c r="DL1229" s="279"/>
      <c r="DM1229" s="279"/>
      <c r="DN1229" s="279"/>
      <c r="DO1229" s="279"/>
      <c r="DP1229" s="279"/>
      <c r="DQ1229" s="279"/>
      <c r="DR1229" s="279"/>
      <c r="DS1229" s="279"/>
      <c r="DT1229" s="279"/>
      <c r="DU1229" s="279"/>
    </row>
    <row r="1230" spans="40:125">
      <c r="AN1230" s="203" t="str">
        <f t="shared" si="54"/>
        <v>EMA--</v>
      </c>
      <c r="AO1230" s="279"/>
      <c r="AP1230" s="279"/>
      <c r="AQ1230" s="279"/>
      <c r="AR1230" s="279"/>
      <c r="AS1230" s="279"/>
      <c r="AT1230" s="279"/>
      <c r="AU1230" s="279"/>
      <c r="AV1230" s="279"/>
      <c r="AW1230" s="279"/>
      <c r="AX1230" s="279"/>
      <c r="AY1230" s="279"/>
      <c r="AZ1230" s="279"/>
      <c r="BA1230" s="279"/>
      <c r="BB1230" s="279"/>
      <c r="BC1230" s="279"/>
      <c r="BD1230" s="279"/>
      <c r="BE1230" s="279"/>
      <c r="BF1230" s="279"/>
      <c r="BG1230" s="279"/>
      <c r="BH1230" s="279"/>
      <c r="BI1230" s="279"/>
      <c r="BJ1230" s="279"/>
      <c r="BK1230" s="279"/>
      <c r="BL1230" s="279"/>
      <c r="BM1230" s="279"/>
      <c r="BN1230" s="279"/>
      <c r="BO1230" s="279"/>
      <c r="BP1230" s="279"/>
      <c r="BQ1230" s="279"/>
      <c r="BR1230" s="279"/>
      <c r="BS1230" s="279"/>
      <c r="BT1230" s="279"/>
      <c r="BU1230" s="279"/>
      <c r="BV1230" s="279"/>
      <c r="BW1230" s="279"/>
      <c r="BX1230" s="279"/>
      <c r="BY1230" s="279"/>
      <c r="BZ1230" s="279"/>
      <c r="CA1230" s="279"/>
      <c r="CB1230" s="279"/>
      <c r="CC1230" s="279"/>
      <c r="CD1230" s="279"/>
      <c r="CE1230" s="279"/>
      <c r="CF1230" s="279"/>
      <c r="CG1230" s="279"/>
      <c r="CH1230" s="279"/>
      <c r="CI1230" s="279"/>
      <c r="CJ1230" s="279"/>
      <c r="CK1230" s="279"/>
      <c r="CL1230" s="279"/>
      <c r="CM1230" s="279"/>
      <c r="CN1230" s="279"/>
      <c r="CO1230" s="279"/>
      <c r="CP1230" s="279"/>
      <c r="CQ1230" s="279"/>
      <c r="CR1230" s="279"/>
      <c r="CS1230" s="279"/>
      <c r="CT1230" s="279"/>
      <c r="CU1230" s="279"/>
      <c r="CV1230" s="279"/>
      <c r="CW1230" s="279"/>
      <c r="CX1230" s="279"/>
      <c r="CY1230" s="279"/>
      <c r="CZ1230" s="279"/>
      <c r="DA1230" s="279"/>
      <c r="DB1230" s="279"/>
      <c r="DC1230" s="279"/>
      <c r="DD1230" s="279"/>
      <c r="DE1230" s="279"/>
      <c r="DF1230" s="279"/>
      <c r="DG1230" s="279"/>
      <c r="DH1230" s="279"/>
      <c r="DI1230" s="279"/>
      <c r="DJ1230" s="279"/>
      <c r="DK1230" s="279"/>
      <c r="DL1230" s="279"/>
      <c r="DM1230" s="279"/>
      <c r="DN1230" s="279"/>
      <c r="DO1230" s="279"/>
      <c r="DP1230" s="279"/>
      <c r="DQ1230" s="279"/>
      <c r="DR1230" s="279"/>
      <c r="DS1230" s="279"/>
      <c r="DT1230" s="279"/>
      <c r="DU1230" s="279"/>
    </row>
    <row r="1231" spans="40:125">
      <c r="AN1231" s="203" t="str">
        <f t="shared" si="54"/>
        <v>EMA--</v>
      </c>
      <c r="AO1231" s="279"/>
      <c r="AP1231" s="279"/>
      <c r="AQ1231" s="279"/>
      <c r="AR1231" s="279"/>
      <c r="AS1231" s="279"/>
      <c r="AT1231" s="279"/>
      <c r="AU1231" s="279"/>
      <c r="AV1231" s="279"/>
      <c r="AW1231" s="279"/>
      <c r="AX1231" s="279"/>
      <c r="AY1231" s="279"/>
      <c r="AZ1231" s="279"/>
      <c r="BA1231" s="279"/>
      <c r="BB1231" s="279"/>
      <c r="BC1231" s="279"/>
      <c r="BD1231" s="279"/>
      <c r="BE1231" s="279"/>
      <c r="BF1231" s="279"/>
      <c r="BG1231" s="279"/>
      <c r="BH1231" s="279"/>
      <c r="BI1231" s="279"/>
      <c r="BJ1231" s="279"/>
      <c r="BK1231" s="279"/>
      <c r="BL1231" s="279"/>
      <c r="BM1231" s="279"/>
      <c r="BN1231" s="279"/>
      <c r="BO1231" s="279"/>
      <c r="BP1231" s="279"/>
      <c r="BQ1231" s="279"/>
      <c r="BR1231" s="279"/>
      <c r="BS1231" s="279"/>
      <c r="BT1231" s="279"/>
      <c r="BU1231" s="279"/>
      <c r="BV1231" s="279"/>
      <c r="BW1231" s="279"/>
      <c r="BX1231" s="279"/>
      <c r="BY1231" s="279"/>
      <c r="BZ1231" s="279"/>
      <c r="CA1231" s="279"/>
      <c r="CB1231" s="279"/>
      <c r="CC1231" s="279"/>
      <c r="CD1231" s="279"/>
      <c r="CE1231" s="279"/>
      <c r="CF1231" s="279"/>
      <c r="CG1231" s="279"/>
      <c r="CH1231" s="279"/>
      <c r="CI1231" s="279"/>
      <c r="CJ1231" s="279"/>
      <c r="CK1231" s="279"/>
      <c r="CL1231" s="279"/>
      <c r="CM1231" s="279"/>
      <c r="CN1231" s="279"/>
      <c r="CO1231" s="279"/>
      <c r="CP1231" s="279"/>
      <c r="CQ1231" s="279"/>
      <c r="CR1231" s="279"/>
      <c r="CS1231" s="279"/>
      <c r="CT1231" s="279"/>
      <c r="CU1231" s="279"/>
      <c r="CV1231" s="279"/>
      <c r="CW1231" s="279"/>
      <c r="CX1231" s="279"/>
      <c r="CY1231" s="279"/>
      <c r="CZ1231" s="279"/>
      <c r="DA1231" s="279"/>
      <c r="DB1231" s="279"/>
      <c r="DC1231" s="279"/>
      <c r="DD1231" s="279"/>
      <c r="DE1231" s="279"/>
      <c r="DF1231" s="279"/>
      <c r="DG1231" s="279"/>
      <c r="DH1231" s="279"/>
      <c r="DI1231" s="279"/>
      <c r="DJ1231" s="279"/>
      <c r="DK1231" s="279"/>
      <c r="DL1231" s="279"/>
      <c r="DM1231" s="279"/>
      <c r="DN1231" s="279"/>
      <c r="DO1231" s="279"/>
      <c r="DP1231" s="279"/>
      <c r="DQ1231" s="279"/>
      <c r="DR1231" s="279"/>
      <c r="DS1231" s="279"/>
      <c r="DT1231" s="279"/>
      <c r="DU1231" s="279"/>
    </row>
    <row r="1232" spans="40:125">
      <c r="AN1232" s="203" t="str">
        <f t="shared" si="54"/>
        <v>EMA--</v>
      </c>
      <c r="AO1232" s="279"/>
      <c r="AP1232" s="279"/>
      <c r="AQ1232" s="279"/>
      <c r="AR1232" s="279"/>
      <c r="AS1232" s="279"/>
      <c r="AT1232" s="279"/>
      <c r="AU1232" s="279"/>
      <c r="AV1232" s="279"/>
      <c r="AW1232" s="279"/>
      <c r="AX1232" s="279"/>
      <c r="AY1232" s="279"/>
      <c r="AZ1232" s="279"/>
      <c r="BA1232" s="279"/>
      <c r="BB1232" s="279"/>
      <c r="BC1232" s="279"/>
      <c r="BD1232" s="279"/>
      <c r="BE1232" s="279"/>
      <c r="BF1232" s="279"/>
      <c r="BG1232" s="279"/>
      <c r="BH1232" s="279"/>
      <c r="BI1232" s="279"/>
      <c r="BJ1232" s="279"/>
      <c r="BK1232" s="279"/>
      <c r="BL1232" s="279"/>
      <c r="BM1232" s="279"/>
      <c r="BN1232" s="279"/>
      <c r="BO1232" s="279"/>
      <c r="BP1232" s="279"/>
      <c r="BQ1232" s="279"/>
      <c r="BR1232" s="279"/>
      <c r="BS1232" s="279"/>
      <c r="BT1232" s="279"/>
      <c r="BU1232" s="279"/>
      <c r="BV1232" s="279"/>
      <c r="BW1232" s="279"/>
      <c r="BX1232" s="279"/>
      <c r="BY1232" s="279"/>
      <c r="BZ1232" s="279"/>
      <c r="CA1232" s="279"/>
      <c r="CB1232" s="279"/>
      <c r="CC1232" s="279"/>
      <c r="CD1232" s="279"/>
      <c r="CE1232" s="279"/>
      <c r="CF1232" s="279"/>
      <c r="CG1232" s="279"/>
      <c r="CH1232" s="279"/>
      <c r="CI1232" s="279"/>
      <c r="CJ1232" s="279"/>
      <c r="CK1232" s="279"/>
      <c r="CL1232" s="279"/>
      <c r="CM1232" s="279"/>
      <c r="CN1232" s="279"/>
      <c r="CO1232" s="279"/>
      <c r="CP1232" s="279"/>
      <c r="CQ1232" s="279"/>
      <c r="CR1232" s="279"/>
      <c r="CS1232" s="279"/>
      <c r="CT1232" s="279"/>
      <c r="CU1232" s="279"/>
      <c r="CV1232" s="279"/>
      <c r="CW1232" s="279"/>
      <c r="CX1232" s="279"/>
      <c r="CY1232" s="279"/>
      <c r="CZ1232" s="279"/>
      <c r="DA1232" s="279"/>
      <c r="DB1232" s="279"/>
      <c r="DC1232" s="279"/>
      <c r="DD1232" s="279"/>
      <c r="DE1232" s="279"/>
      <c r="DF1232" s="279"/>
      <c r="DG1232" s="279"/>
      <c r="DH1232" s="279"/>
      <c r="DI1232" s="279"/>
      <c r="DJ1232" s="279"/>
      <c r="DK1232" s="279"/>
      <c r="DL1232" s="279"/>
      <c r="DM1232" s="279"/>
      <c r="DN1232" s="279"/>
      <c r="DO1232" s="279"/>
      <c r="DP1232" s="279"/>
      <c r="DQ1232" s="279"/>
      <c r="DR1232" s="279"/>
      <c r="DS1232" s="279"/>
      <c r="DT1232" s="279"/>
      <c r="DU1232" s="279"/>
    </row>
    <row r="1233" spans="40:125">
      <c r="AN1233" s="203" t="str">
        <f t="shared" si="54"/>
        <v>EMA--</v>
      </c>
      <c r="AO1233" s="279"/>
      <c r="AP1233" s="279"/>
      <c r="AQ1233" s="279"/>
      <c r="AR1233" s="279"/>
      <c r="AS1233" s="279"/>
      <c r="AT1233" s="279"/>
      <c r="AU1233" s="279"/>
      <c r="AV1233" s="279"/>
      <c r="AW1233" s="279"/>
      <c r="AX1233" s="279"/>
      <c r="AY1233" s="279"/>
      <c r="AZ1233" s="279"/>
      <c r="BA1233" s="279"/>
      <c r="BB1233" s="279"/>
      <c r="BC1233" s="279"/>
      <c r="BD1233" s="279"/>
      <c r="BE1233" s="279"/>
      <c r="BF1233" s="279"/>
      <c r="BG1233" s="279"/>
      <c r="BH1233" s="279"/>
      <c r="BI1233" s="279"/>
      <c r="BJ1233" s="279"/>
      <c r="BK1233" s="279"/>
      <c r="BL1233" s="279"/>
      <c r="BM1233" s="279"/>
      <c r="BN1233" s="279"/>
      <c r="BO1233" s="279"/>
      <c r="BP1233" s="279"/>
      <c r="BQ1233" s="279"/>
      <c r="BR1233" s="279"/>
      <c r="BS1233" s="279"/>
      <c r="BT1233" s="279"/>
      <c r="BU1233" s="279"/>
      <c r="BV1233" s="279"/>
      <c r="BW1233" s="279"/>
      <c r="BX1233" s="279"/>
      <c r="BY1233" s="279"/>
      <c r="BZ1233" s="279"/>
      <c r="CA1233" s="279"/>
      <c r="CB1233" s="279"/>
      <c r="CC1233" s="279"/>
      <c r="CD1233" s="279"/>
      <c r="CE1233" s="279"/>
      <c r="CF1233" s="279"/>
      <c r="CG1233" s="279"/>
      <c r="CH1233" s="279"/>
      <c r="CI1233" s="279"/>
      <c r="CJ1233" s="279"/>
      <c r="CK1233" s="279"/>
      <c r="CL1233" s="279"/>
      <c r="CM1233" s="279"/>
      <c r="CN1233" s="279"/>
      <c r="CO1233" s="279"/>
      <c r="CP1233" s="279"/>
      <c r="CQ1233" s="279"/>
      <c r="CR1233" s="279"/>
      <c r="CS1233" s="279"/>
      <c r="CT1233" s="279"/>
      <c r="CU1233" s="279"/>
      <c r="CV1233" s="279"/>
      <c r="CW1233" s="279"/>
      <c r="CX1233" s="279"/>
      <c r="CY1233" s="279"/>
      <c r="CZ1233" s="279"/>
      <c r="DA1233" s="279"/>
      <c r="DB1233" s="279"/>
      <c r="DC1233" s="279"/>
      <c r="DD1233" s="279"/>
      <c r="DE1233" s="279"/>
      <c r="DF1233" s="279"/>
      <c r="DG1233" s="279"/>
      <c r="DH1233" s="279"/>
      <c r="DI1233" s="279"/>
      <c r="DJ1233" s="279"/>
      <c r="DK1233" s="279"/>
      <c r="DL1233" s="279"/>
      <c r="DM1233" s="279"/>
      <c r="DN1233" s="279"/>
      <c r="DO1233" s="279"/>
      <c r="DP1233" s="279"/>
      <c r="DQ1233" s="279"/>
      <c r="DR1233" s="279"/>
      <c r="DS1233" s="279"/>
      <c r="DT1233" s="279"/>
      <c r="DU1233" s="279"/>
    </row>
    <row r="1234" spans="40:125">
      <c r="AN1234" s="203" t="str">
        <f t="shared" si="54"/>
        <v>EMA--</v>
      </c>
      <c r="AO1234" s="279"/>
      <c r="AP1234" s="279"/>
      <c r="AQ1234" s="279"/>
      <c r="AR1234" s="279"/>
      <c r="AS1234" s="279"/>
      <c r="AT1234" s="279"/>
      <c r="AU1234" s="279"/>
      <c r="AV1234" s="279"/>
      <c r="AW1234" s="279"/>
      <c r="AX1234" s="279"/>
      <c r="AY1234" s="279"/>
      <c r="AZ1234" s="279"/>
      <c r="BA1234" s="279"/>
      <c r="BB1234" s="279"/>
      <c r="BC1234" s="279"/>
      <c r="BD1234" s="279"/>
      <c r="BE1234" s="279"/>
      <c r="BF1234" s="279"/>
      <c r="BG1234" s="279"/>
      <c r="BH1234" s="279"/>
      <c r="BI1234" s="279"/>
      <c r="BJ1234" s="279"/>
      <c r="BK1234" s="279"/>
      <c r="BL1234" s="279"/>
      <c r="BM1234" s="279"/>
      <c r="BN1234" s="279"/>
      <c r="BO1234" s="279"/>
      <c r="BP1234" s="279"/>
      <c r="BQ1234" s="279"/>
      <c r="BR1234" s="279"/>
      <c r="BS1234" s="279"/>
      <c r="BT1234" s="279"/>
      <c r="BU1234" s="279"/>
      <c r="BV1234" s="279"/>
      <c r="BW1234" s="279"/>
      <c r="BX1234" s="279"/>
      <c r="BY1234" s="279"/>
      <c r="BZ1234" s="279"/>
      <c r="CA1234" s="279"/>
      <c r="CB1234" s="279"/>
      <c r="CC1234" s="279"/>
      <c r="CD1234" s="279"/>
      <c r="CE1234" s="279"/>
      <c r="CF1234" s="279"/>
      <c r="CG1234" s="279"/>
      <c r="CH1234" s="279"/>
      <c r="CI1234" s="279"/>
      <c r="CJ1234" s="279"/>
      <c r="CK1234" s="279"/>
      <c r="CL1234" s="279"/>
      <c r="CM1234" s="279"/>
      <c r="CN1234" s="279"/>
      <c r="CO1234" s="279"/>
      <c r="CP1234" s="279"/>
      <c r="CQ1234" s="279"/>
      <c r="CR1234" s="279"/>
      <c r="CS1234" s="279"/>
      <c r="CT1234" s="279"/>
      <c r="CU1234" s="279"/>
      <c r="CV1234" s="279"/>
      <c r="CW1234" s="279"/>
      <c r="CX1234" s="279"/>
      <c r="CY1234" s="279"/>
      <c r="CZ1234" s="279"/>
      <c r="DA1234" s="279"/>
      <c r="DB1234" s="279"/>
      <c r="DC1234" s="279"/>
      <c r="DD1234" s="279"/>
      <c r="DE1234" s="279"/>
      <c r="DF1234" s="279"/>
      <c r="DG1234" s="279"/>
      <c r="DH1234" s="279"/>
      <c r="DI1234" s="279"/>
      <c r="DJ1234" s="279"/>
      <c r="DK1234" s="279"/>
      <c r="DL1234" s="279"/>
      <c r="DM1234" s="279"/>
      <c r="DN1234" s="279"/>
      <c r="DO1234" s="279"/>
      <c r="DP1234" s="279"/>
      <c r="DQ1234" s="279"/>
      <c r="DR1234" s="279"/>
      <c r="DS1234" s="279"/>
      <c r="DT1234" s="279"/>
      <c r="DU1234" s="279"/>
    </row>
    <row r="1235" spans="40:125">
      <c r="AN1235" s="203" t="str">
        <f t="shared" si="54"/>
        <v>EMA--</v>
      </c>
      <c r="AO1235" s="279"/>
      <c r="AP1235" s="279"/>
      <c r="AQ1235" s="279"/>
      <c r="AR1235" s="279"/>
      <c r="AS1235" s="279"/>
      <c r="AT1235" s="279"/>
      <c r="AU1235" s="279"/>
      <c r="AV1235" s="279"/>
      <c r="AW1235" s="279"/>
      <c r="AX1235" s="279"/>
      <c r="AY1235" s="279"/>
      <c r="AZ1235" s="279"/>
      <c r="BA1235" s="279"/>
      <c r="BB1235" s="279"/>
      <c r="BC1235" s="279"/>
      <c r="BD1235" s="279"/>
      <c r="BE1235" s="279"/>
      <c r="BF1235" s="279"/>
      <c r="BG1235" s="279"/>
      <c r="BH1235" s="279"/>
      <c r="BI1235" s="279"/>
      <c r="BJ1235" s="279"/>
      <c r="BK1235" s="279"/>
      <c r="BL1235" s="279"/>
      <c r="BM1235" s="279"/>
      <c r="BN1235" s="279"/>
      <c r="BO1235" s="279"/>
      <c r="BP1235" s="279"/>
      <c r="BQ1235" s="279"/>
      <c r="BR1235" s="279"/>
      <c r="BS1235" s="279"/>
      <c r="BT1235" s="279"/>
      <c r="BU1235" s="279"/>
      <c r="BV1235" s="279"/>
      <c r="BW1235" s="279"/>
      <c r="BX1235" s="279"/>
      <c r="BY1235" s="279"/>
      <c r="BZ1235" s="279"/>
      <c r="CA1235" s="279"/>
      <c r="CB1235" s="279"/>
      <c r="CC1235" s="279"/>
      <c r="CD1235" s="279"/>
      <c r="CE1235" s="279"/>
      <c r="CF1235" s="279"/>
      <c r="CG1235" s="279"/>
      <c r="CH1235" s="279"/>
      <c r="CI1235" s="279"/>
      <c r="CJ1235" s="279"/>
      <c r="CK1235" s="279"/>
      <c r="CL1235" s="279"/>
      <c r="CM1235" s="279"/>
      <c r="CN1235" s="279"/>
      <c r="CO1235" s="279"/>
      <c r="CP1235" s="279"/>
      <c r="CQ1235" s="279"/>
      <c r="CR1235" s="279"/>
      <c r="CS1235" s="279"/>
      <c r="CT1235" s="279"/>
      <c r="CU1235" s="279"/>
      <c r="CV1235" s="279"/>
      <c r="CW1235" s="279"/>
      <c r="CX1235" s="279"/>
      <c r="CY1235" s="279"/>
      <c r="CZ1235" s="279"/>
      <c r="DA1235" s="279"/>
      <c r="DB1235" s="279"/>
      <c r="DC1235" s="279"/>
      <c r="DD1235" s="279"/>
      <c r="DE1235" s="279"/>
      <c r="DF1235" s="279"/>
      <c r="DG1235" s="279"/>
      <c r="DH1235" s="279"/>
      <c r="DI1235" s="279"/>
      <c r="DJ1235" s="279"/>
      <c r="DK1235" s="279"/>
      <c r="DL1235" s="279"/>
      <c r="DM1235" s="279"/>
      <c r="DN1235" s="279"/>
      <c r="DO1235" s="279"/>
      <c r="DP1235" s="279"/>
      <c r="DQ1235" s="279"/>
      <c r="DR1235" s="279"/>
      <c r="DS1235" s="279"/>
      <c r="DT1235" s="279"/>
      <c r="DU1235" s="279"/>
    </row>
    <row r="1236" spans="40:125">
      <c r="AN1236" s="203" t="str">
        <f t="shared" si="54"/>
        <v>EMA--</v>
      </c>
      <c r="AO1236" s="279"/>
      <c r="AP1236" s="279"/>
      <c r="AQ1236" s="279"/>
      <c r="AR1236" s="279"/>
      <c r="AS1236" s="279"/>
      <c r="AT1236" s="279"/>
      <c r="AU1236" s="279"/>
      <c r="AV1236" s="279"/>
      <c r="AW1236" s="279"/>
      <c r="AX1236" s="279"/>
      <c r="AY1236" s="279"/>
      <c r="AZ1236" s="279"/>
      <c r="BA1236" s="279"/>
      <c r="BB1236" s="279"/>
      <c r="BC1236" s="279"/>
      <c r="BD1236" s="279"/>
      <c r="BE1236" s="279"/>
      <c r="BF1236" s="279"/>
      <c r="BG1236" s="279"/>
      <c r="BH1236" s="279"/>
      <c r="BI1236" s="279"/>
      <c r="BJ1236" s="279"/>
      <c r="BK1236" s="279"/>
      <c r="BL1236" s="279"/>
      <c r="BM1236" s="279"/>
      <c r="BN1236" s="279"/>
      <c r="BO1236" s="279"/>
      <c r="BP1236" s="279"/>
      <c r="BQ1236" s="279"/>
      <c r="BR1236" s="279"/>
      <c r="BS1236" s="279"/>
      <c r="BT1236" s="279"/>
      <c r="BU1236" s="279"/>
      <c r="BV1236" s="279"/>
      <c r="BW1236" s="279"/>
      <c r="BX1236" s="279"/>
      <c r="BY1236" s="279"/>
      <c r="BZ1236" s="279"/>
      <c r="CA1236" s="279"/>
      <c r="CB1236" s="279"/>
      <c r="CC1236" s="279"/>
      <c r="CD1236" s="279"/>
      <c r="CE1236" s="279"/>
      <c r="CF1236" s="279"/>
      <c r="CG1236" s="279"/>
      <c r="CH1236" s="279"/>
      <c r="CI1236" s="279"/>
      <c r="CJ1236" s="279"/>
      <c r="CK1236" s="279"/>
      <c r="CL1236" s="279"/>
      <c r="CM1236" s="279"/>
      <c r="CN1236" s="279"/>
      <c r="CO1236" s="279"/>
      <c r="CP1236" s="279"/>
      <c r="CQ1236" s="279"/>
      <c r="CR1236" s="279"/>
      <c r="CS1236" s="279"/>
      <c r="CT1236" s="279"/>
      <c r="CU1236" s="279"/>
      <c r="CV1236" s="279"/>
      <c r="CW1236" s="279"/>
      <c r="CX1236" s="279"/>
      <c r="CY1236" s="279"/>
      <c r="CZ1236" s="279"/>
      <c r="DA1236" s="279"/>
      <c r="DB1236" s="279"/>
      <c r="DC1236" s="279"/>
      <c r="DD1236" s="279"/>
      <c r="DE1236" s="279"/>
      <c r="DF1236" s="279"/>
      <c r="DG1236" s="279"/>
      <c r="DH1236" s="279"/>
      <c r="DI1236" s="279"/>
      <c r="DJ1236" s="279"/>
      <c r="DK1236" s="279"/>
      <c r="DL1236" s="279"/>
      <c r="DM1236" s="279"/>
      <c r="DN1236" s="279"/>
      <c r="DO1236" s="279"/>
      <c r="DP1236" s="279"/>
      <c r="DQ1236" s="279"/>
      <c r="DR1236" s="279"/>
      <c r="DS1236" s="279"/>
      <c r="DT1236" s="279"/>
      <c r="DU1236" s="279"/>
    </row>
    <row r="1237" spans="40:125">
      <c r="AN1237" s="203" t="str">
        <f t="shared" si="54"/>
        <v>EMA--</v>
      </c>
      <c r="AO1237" s="279"/>
      <c r="AP1237" s="279"/>
      <c r="AQ1237" s="279"/>
      <c r="AR1237" s="279"/>
      <c r="AS1237" s="279"/>
      <c r="AT1237" s="279"/>
      <c r="AU1237" s="279"/>
      <c r="AV1237" s="279"/>
      <c r="AW1237" s="279"/>
      <c r="AX1237" s="279"/>
      <c r="AY1237" s="279"/>
      <c r="AZ1237" s="279"/>
      <c r="BA1237" s="279"/>
      <c r="BB1237" s="279"/>
      <c r="BC1237" s="279"/>
      <c r="BD1237" s="279"/>
      <c r="BE1237" s="279"/>
      <c r="BF1237" s="279"/>
      <c r="BG1237" s="279"/>
      <c r="BH1237" s="279"/>
      <c r="BI1237" s="279"/>
      <c r="BJ1237" s="279"/>
      <c r="BK1237" s="279"/>
      <c r="BL1237" s="279"/>
      <c r="BM1237" s="279"/>
      <c r="BN1237" s="279"/>
      <c r="BO1237" s="279"/>
      <c r="BP1237" s="279"/>
      <c r="BQ1237" s="279"/>
      <c r="BR1237" s="279"/>
      <c r="BS1237" s="279"/>
      <c r="BT1237" s="279"/>
      <c r="BU1237" s="279"/>
      <c r="BV1237" s="279"/>
      <c r="BW1237" s="279"/>
      <c r="BX1237" s="279"/>
      <c r="BY1237" s="279"/>
      <c r="BZ1237" s="279"/>
      <c r="CA1237" s="279"/>
      <c r="CB1237" s="279"/>
      <c r="CC1237" s="279"/>
      <c r="CD1237" s="279"/>
      <c r="CE1237" s="279"/>
      <c r="CF1237" s="279"/>
      <c r="CG1237" s="279"/>
      <c r="CH1237" s="279"/>
      <c r="CI1237" s="279"/>
      <c r="CJ1237" s="279"/>
      <c r="CK1237" s="279"/>
      <c r="CL1237" s="279"/>
      <c r="CM1237" s="279"/>
      <c r="CN1237" s="279"/>
      <c r="CO1237" s="279"/>
      <c r="CP1237" s="279"/>
      <c r="CQ1237" s="279"/>
      <c r="CR1237" s="279"/>
      <c r="CS1237" s="279"/>
      <c r="CT1237" s="279"/>
      <c r="CU1237" s="279"/>
      <c r="CV1237" s="279"/>
      <c r="CW1237" s="279"/>
      <c r="CX1237" s="279"/>
      <c r="CY1237" s="279"/>
      <c r="CZ1237" s="279"/>
      <c r="DA1237" s="279"/>
      <c r="DB1237" s="279"/>
      <c r="DC1237" s="279"/>
      <c r="DD1237" s="279"/>
      <c r="DE1237" s="279"/>
      <c r="DF1237" s="279"/>
      <c r="DG1237" s="279"/>
      <c r="DH1237" s="279"/>
      <c r="DI1237" s="279"/>
      <c r="DJ1237" s="279"/>
      <c r="DK1237" s="279"/>
      <c r="DL1237" s="279"/>
      <c r="DM1237" s="279"/>
      <c r="DN1237" s="279"/>
      <c r="DO1237" s="279"/>
      <c r="DP1237" s="279"/>
      <c r="DQ1237" s="279"/>
      <c r="DR1237" s="279"/>
      <c r="DS1237" s="279"/>
      <c r="DT1237" s="279"/>
      <c r="DU1237" s="279"/>
    </row>
    <row r="1238" spans="40:125">
      <c r="AN1238" s="203" t="str">
        <f t="shared" si="54"/>
        <v>EMA--</v>
      </c>
      <c r="AO1238" s="279"/>
      <c r="AP1238" s="279"/>
      <c r="AQ1238" s="279"/>
      <c r="AR1238" s="279"/>
      <c r="AS1238" s="279"/>
      <c r="AT1238" s="279"/>
      <c r="AU1238" s="279"/>
      <c r="AV1238" s="279"/>
      <c r="AW1238" s="279"/>
      <c r="AX1238" s="279"/>
      <c r="AY1238" s="279"/>
      <c r="AZ1238" s="279"/>
      <c r="BA1238" s="279"/>
      <c r="BB1238" s="279"/>
      <c r="BC1238" s="279"/>
      <c r="BD1238" s="279"/>
      <c r="BE1238" s="279"/>
      <c r="BF1238" s="279"/>
      <c r="BG1238" s="279"/>
      <c r="BH1238" s="279"/>
      <c r="BI1238" s="279"/>
      <c r="BJ1238" s="279"/>
      <c r="BK1238" s="279"/>
      <c r="BL1238" s="279"/>
      <c r="BM1238" s="279"/>
      <c r="BN1238" s="279"/>
      <c r="BO1238" s="279"/>
      <c r="BP1238" s="279"/>
      <c r="BQ1238" s="279"/>
      <c r="BR1238" s="279"/>
      <c r="BS1238" s="279"/>
      <c r="BT1238" s="279"/>
      <c r="BU1238" s="279"/>
      <c r="BV1238" s="279"/>
      <c r="BW1238" s="279"/>
      <c r="BX1238" s="279"/>
      <c r="BY1238" s="279"/>
      <c r="BZ1238" s="279"/>
      <c r="CA1238" s="279"/>
      <c r="CB1238" s="279"/>
      <c r="CC1238" s="279"/>
      <c r="CD1238" s="279"/>
      <c r="CE1238" s="279"/>
      <c r="CF1238" s="279"/>
      <c r="CG1238" s="279"/>
      <c r="CH1238" s="279"/>
      <c r="CI1238" s="279"/>
      <c r="CJ1238" s="279"/>
      <c r="CK1238" s="279"/>
      <c r="CL1238" s="279"/>
      <c r="CM1238" s="279"/>
      <c r="CN1238" s="279"/>
      <c r="CO1238" s="279"/>
      <c r="CP1238" s="279"/>
      <c r="CQ1238" s="279"/>
      <c r="CR1238" s="279"/>
      <c r="CS1238" s="279"/>
      <c r="CT1238" s="279"/>
      <c r="CU1238" s="279"/>
      <c r="CV1238" s="279"/>
      <c r="CW1238" s="279"/>
      <c r="CX1238" s="279"/>
      <c r="CY1238" s="279"/>
      <c r="CZ1238" s="279"/>
      <c r="DA1238" s="279"/>
      <c r="DB1238" s="279"/>
      <c r="DC1238" s="279"/>
      <c r="DD1238" s="279"/>
      <c r="DE1238" s="279"/>
      <c r="DF1238" s="279"/>
      <c r="DG1238" s="279"/>
      <c r="DH1238" s="279"/>
      <c r="DI1238" s="279"/>
      <c r="DJ1238" s="279"/>
      <c r="DK1238" s="279"/>
      <c r="DL1238" s="279"/>
      <c r="DM1238" s="279"/>
      <c r="DN1238" s="279"/>
      <c r="DO1238" s="279"/>
      <c r="DP1238" s="279"/>
      <c r="DQ1238" s="279"/>
      <c r="DR1238" s="279"/>
      <c r="DS1238" s="279"/>
      <c r="DT1238" s="279"/>
      <c r="DU1238" s="279"/>
    </row>
    <row r="1239" spans="40:125">
      <c r="AN1239" s="203" t="str">
        <f t="shared" si="54"/>
        <v>EMA--</v>
      </c>
      <c r="AO1239" s="279"/>
      <c r="AP1239" s="279"/>
      <c r="AQ1239" s="279"/>
      <c r="AR1239" s="279"/>
      <c r="AS1239" s="279"/>
      <c r="AT1239" s="279"/>
      <c r="AU1239" s="279"/>
      <c r="AV1239" s="279"/>
      <c r="AW1239" s="279"/>
      <c r="AX1239" s="279"/>
      <c r="AY1239" s="279"/>
      <c r="AZ1239" s="279"/>
      <c r="BA1239" s="279"/>
      <c r="BB1239" s="279"/>
      <c r="BC1239" s="279"/>
      <c r="BD1239" s="279"/>
      <c r="BE1239" s="279"/>
      <c r="BF1239" s="279"/>
      <c r="BG1239" s="279"/>
      <c r="BH1239" s="279"/>
      <c r="BI1239" s="279"/>
      <c r="BJ1239" s="279"/>
      <c r="BK1239" s="279"/>
      <c r="BL1239" s="279"/>
      <c r="BM1239" s="279"/>
      <c r="BN1239" s="279"/>
      <c r="BO1239" s="279"/>
      <c r="BP1239" s="279"/>
      <c r="BQ1239" s="279"/>
      <c r="BR1239" s="279"/>
      <c r="BS1239" s="279"/>
      <c r="BT1239" s="279"/>
      <c r="BU1239" s="279"/>
      <c r="BV1239" s="279"/>
      <c r="BW1239" s="279"/>
      <c r="BX1239" s="279"/>
      <c r="BY1239" s="279"/>
      <c r="BZ1239" s="279"/>
      <c r="CA1239" s="279"/>
      <c r="CB1239" s="279"/>
      <c r="CC1239" s="279"/>
      <c r="CD1239" s="279"/>
      <c r="CE1239" s="279"/>
      <c r="CF1239" s="279"/>
      <c r="CG1239" s="279"/>
      <c r="CH1239" s="279"/>
      <c r="CI1239" s="279"/>
      <c r="CJ1239" s="279"/>
      <c r="CK1239" s="279"/>
      <c r="CL1239" s="279"/>
      <c r="CM1239" s="279"/>
      <c r="CN1239" s="279"/>
      <c r="CO1239" s="279"/>
      <c r="CP1239" s="279"/>
      <c r="CQ1239" s="279"/>
      <c r="CR1239" s="279"/>
      <c r="CS1239" s="279"/>
      <c r="CT1239" s="279"/>
      <c r="CU1239" s="279"/>
      <c r="CV1239" s="279"/>
      <c r="CW1239" s="279"/>
      <c r="CX1239" s="279"/>
      <c r="CY1239" s="279"/>
      <c r="CZ1239" s="279"/>
      <c r="DA1239" s="279"/>
      <c r="DB1239" s="279"/>
      <c r="DC1239" s="279"/>
      <c r="DD1239" s="279"/>
      <c r="DE1239" s="279"/>
      <c r="DF1239" s="279"/>
      <c r="DG1239" s="279"/>
      <c r="DH1239" s="279"/>
      <c r="DI1239" s="279"/>
      <c r="DJ1239" s="279"/>
      <c r="DK1239" s="279"/>
      <c r="DL1239" s="279"/>
      <c r="DM1239" s="279"/>
      <c r="DN1239" s="279"/>
      <c r="DO1239" s="279"/>
      <c r="DP1239" s="279"/>
      <c r="DQ1239" s="279"/>
      <c r="DR1239" s="279"/>
      <c r="DS1239" s="279"/>
      <c r="DT1239" s="279"/>
      <c r="DU1239" s="279"/>
    </row>
    <row r="1240" spans="40:125">
      <c r="AN1240" s="203" t="str">
        <f t="shared" si="54"/>
        <v>EMA--</v>
      </c>
      <c r="AO1240" s="279"/>
      <c r="AP1240" s="279"/>
      <c r="AQ1240" s="279"/>
      <c r="AR1240" s="279"/>
      <c r="AS1240" s="279"/>
      <c r="AT1240" s="279"/>
      <c r="AU1240" s="279"/>
      <c r="AV1240" s="279"/>
      <c r="AW1240" s="279"/>
      <c r="AX1240" s="279"/>
      <c r="AY1240" s="279"/>
      <c r="AZ1240" s="279"/>
      <c r="BA1240" s="279"/>
      <c r="BB1240" s="279"/>
      <c r="BC1240" s="279"/>
      <c r="BD1240" s="279"/>
      <c r="BE1240" s="279"/>
      <c r="BF1240" s="279"/>
      <c r="BG1240" s="279"/>
      <c r="BH1240" s="279"/>
      <c r="BI1240" s="279"/>
      <c r="BJ1240" s="279"/>
      <c r="BK1240" s="279"/>
      <c r="BL1240" s="279"/>
      <c r="BM1240" s="279"/>
      <c r="BN1240" s="279"/>
      <c r="BO1240" s="279"/>
      <c r="BP1240" s="279"/>
      <c r="BQ1240" s="279"/>
      <c r="BR1240" s="279"/>
      <c r="BS1240" s="279"/>
      <c r="BT1240" s="279"/>
      <c r="BU1240" s="279"/>
      <c r="BV1240" s="279"/>
      <c r="BW1240" s="279"/>
      <c r="BX1240" s="279"/>
      <c r="BY1240" s="279"/>
      <c r="BZ1240" s="279"/>
      <c r="CA1240" s="279"/>
      <c r="CB1240" s="279"/>
      <c r="CC1240" s="279"/>
      <c r="CD1240" s="279"/>
      <c r="CE1240" s="279"/>
      <c r="CF1240" s="279"/>
      <c r="CG1240" s="279"/>
      <c r="CH1240" s="279"/>
      <c r="CI1240" s="279"/>
      <c r="CJ1240" s="279"/>
      <c r="CK1240" s="279"/>
      <c r="CL1240" s="279"/>
      <c r="CM1240" s="279"/>
      <c r="CN1240" s="279"/>
      <c r="CO1240" s="279"/>
      <c r="CP1240" s="279"/>
      <c r="CQ1240" s="279"/>
      <c r="CR1240" s="279"/>
      <c r="CS1240" s="279"/>
      <c r="CT1240" s="279"/>
      <c r="CU1240" s="279"/>
      <c r="CV1240" s="279"/>
      <c r="CW1240" s="279"/>
      <c r="CX1240" s="279"/>
      <c r="CY1240" s="279"/>
      <c r="CZ1240" s="279"/>
      <c r="DA1240" s="279"/>
      <c r="DB1240" s="279"/>
      <c r="DC1240" s="279"/>
      <c r="DD1240" s="279"/>
      <c r="DE1240" s="279"/>
      <c r="DF1240" s="279"/>
      <c r="DG1240" s="279"/>
      <c r="DH1240" s="279"/>
      <c r="DI1240" s="279"/>
      <c r="DJ1240" s="279"/>
      <c r="DK1240" s="279"/>
      <c r="DL1240" s="279"/>
      <c r="DM1240" s="279"/>
      <c r="DN1240" s="279"/>
      <c r="DO1240" s="279"/>
      <c r="DP1240" s="279"/>
      <c r="DQ1240" s="279"/>
      <c r="DR1240" s="279"/>
      <c r="DS1240" s="279"/>
      <c r="DT1240" s="279"/>
      <c r="DU1240" s="279"/>
    </row>
    <row r="1241" spans="40:125">
      <c r="AN1241" s="203" t="str">
        <f t="shared" si="54"/>
        <v>EMA--</v>
      </c>
      <c r="AO1241" s="279"/>
      <c r="AP1241" s="279"/>
      <c r="AQ1241" s="279"/>
      <c r="AR1241" s="279"/>
      <c r="AS1241" s="279"/>
      <c r="AT1241" s="279"/>
      <c r="AU1241" s="279"/>
      <c r="AV1241" s="279"/>
      <c r="AW1241" s="279"/>
      <c r="AX1241" s="279"/>
      <c r="AY1241" s="279"/>
      <c r="AZ1241" s="279"/>
      <c r="BA1241" s="279"/>
      <c r="BB1241" s="279"/>
      <c r="BC1241" s="279"/>
      <c r="BD1241" s="279"/>
      <c r="BE1241" s="279"/>
      <c r="BF1241" s="279"/>
      <c r="BG1241" s="279"/>
      <c r="BH1241" s="279"/>
      <c r="BI1241" s="279"/>
      <c r="BJ1241" s="279"/>
      <c r="BK1241" s="279"/>
      <c r="BL1241" s="279"/>
      <c r="BM1241" s="279"/>
      <c r="BN1241" s="279"/>
      <c r="BO1241" s="279"/>
      <c r="BP1241" s="279"/>
      <c r="BQ1241" s="279"/>
      <c r="BR1241" s="279"/>
      <c r="BS1241" s="279"/>
      <c r="BT1241" s="279"/>
      <c r="BU1241" s="279"/>
      <c r="BV1241" s="279"/>
      <c r="BW1241" s="279"/>
      <c r="BX1241" s="279"/>
      <c r="BY1241" s="279"/>
      <c r="BZ1241" s="279"/>
      <c r="CA1241" s="279"/>
      <c r="CB1241" s="279"/>
      <c r="CC1241" s="279"/>
      <c r="CD1241" s="279"/>
      <c r="CE1241" s="279"/>
      <c r="CF1241" s="279"/>
      <c r="CG1241" s="279"/>
      <c r="CH1241" s="279"/>
      <c r="CI1241" s="279"/>
      <c r="CJ1241" s="279"/>
      <c r="CK1241" s="279"/>
      <c r="CL1241" s="279"/>
      <c r="CM1241" s="279"/>
      <c r="CN1241" s="279"/>
      <c r="CO1241" s="279"/>
      <c r="CP1241" s="279"/>
      <c r="CQ1241" s="279"/>
      <c r="CR1241" s="279"/>
      <c r="CS1241" s="279"/>
      <c r="CT1241" s="279"/>
      <c r="CU1241" s="279"/>
      <c r="CV1241" s="279"/>
      <c r="CW1241" s="279"/>
      <c r="CX1241" s="279"/>
      <c r="CY1241" s="279"/>
      <c r="CZ1241" s="279"/>
      <c r="DA1241" s="279"/>
      <c r="DB1241" s="279"/>
      <c r="DC1241" s="279"/>
      <c r="DD1241" s="279"/>
      <c r="DE1241" s="279"/>
      <c r="DF1241" s="279"/>
      <c r="DG1241" s="279"/>
      <c r="DH1241" s="279"/>
      <c r="DI1241" s="279"/>
      <c r="DJ1241" s="279"/>
      <c r="DK1241" s="279"/>
      <c r="DL1241" s="279"/>
      <c r="DM1241" s="279"/>
      <c r="DN1241" s="279"/>
      <c r="DO1241" s="279"/>
      <c r="DP1241" s="279"/>
      <c r="DQ1241" s="279"/>
      <c r="DR1241" s="279"/>
      <c r="DS1241" s="279"/>
      <c r="DT1241" s="279"/>
      <c r="DU1241" s="279"/>
    </row>
    <row r="1242" spans="40:125">
      <c r="AN1242" s="203" t="str">
        <f t="shared" si="54"/>
        <v>EMA--</v>
      </c>
      <c r="AO1242" s="279"/>
      <c r="AP1242" s="279"/>
      <c r="AQ1242" s="279"/>
      <c r="AR1242" s="279"/>
      <c r="AS1242" s="279"/>
      <c r="AT1242" s="279"/>
      <c r="AU1242" s="279"/>
      <c r="AV1242" s="279"/>
      <c r="AW1242" s="279"/>
      <c r="AX1242" s="279"/>
      <c r="AY1242" s="279"/>
      <c r="AZ1242" s="279"/>
      <c r="BA1242" s="279"/>
      <c r="BB1242" s="279"/>
      <c r="BC1242" s="279"/>
      <c r="BD1242" s="279"/>
      <c r="BE1242" s="279"/>
      <c r="BF1242" s="279"/>
      <c r="BG1242" s="279"/>
      <c r="BH1242" s="279"/>
      <c r="BI1242" s="279"/>
      <c r="BJ1242" s="279"/>
      <c r="BK1242" s="279"/>
      <c r="BL1242" s="279"/>
      <c r="BM1242" s="279"/>
      <c r="BN1242" s="279"/>
      <c r="BO1242" s="279"/>
      <c r="BP1242" s="279"/>
      <c r="BQ1242" s="279"/>
      <c r="BR1242" s="279"/>
      <c r="BS1242" s="279"/>
      <c r="BT1242" s="279"/>
      <c r="BU1242" s="279"/>
      <c r="BV1242" s="279"/>
      <c r="BW1242" s="279"/>
      <c r="BX1242" s="279"/>
      <c r="BY1242" s="279"/>
      <c r="BZ1242" s="279"/>
      <c r="CA1242" s="279"/>
      <c r="CB1242" s="279"/>
      <c r="CC1242" s="279"/>
      <c r="CD1242" s="279"/>
      <c r="CE1242" s="279"/>
      <c r="CF1242" s="279"/>
      <c r="CG1242" s="279"/>
      <c r="CH1242" s="279"/>
      <c r="CI1242" s="279"/>
      <c r="CJ1242" s="279"/>
      <c r="CK1242" s="279"/>
      <c r="CL1242" s="279"/>
      <c r="CM1242" s="279"/>
      <c r="CN1242" s="279"/>
      <c r="CO1242" s="279"/>
      <c r="CP1242" s="279"/>
      <c r="CQ1242" s="279"/>
      <c r="CR1242" s="279"/>
      <c r="CS1242" s="279"/>
      <c r="CT1242" s="279"/>
      <c r="CU1242" s="279"/>
      <c r="CV1242" s="279"/>
      <c r="CW1242" s="279"/>
      <c r="CX1242" s="279"/>
      <c r="CY1242" s="279"/>
      <c r="CZ1242" s="279"/>
      <c r="DA1242" s="279"/>
      <c r="DB1242" s="279"/>
      <c r="DC1242" s="279"/>
      <c r="DD1242" s="279"/>
      <c r="DE1242" s="279"/>
      <c r="DF1242" s="279"/>
      <c r="DG1242" s="279"/>
      <c r="DH1242" s="279"/>
      <c r="DI1242" s="279"/>
      <c r="DJ1242" s="279"/>
      <c r="DK1242" s="279"/>
      <c r="DL1242" s="279"/>
      <c r="DM1242" s="279"/>
      <c r="DN1242" s="279"/>
      <c r="DO1242" s="279"/>
      <c r="DP1242" s="279"/>
      <c r="DQ1242" s="279"/>
      <c r="DR1242" s="279"/>
      <c r="DS1242" s="279"/>
      <c r="DT1242" s="279"/>
      <c r="DU1242" s="279"/>
    </row>
    <row r="1243" spans="40:125">
      <c r="AN1243" s="203" t="str">
        <f t="shared" si="54"/>
        <v>EMA--</v>
      </c>
      <c r="AO1243" s="279"/>
      <c r="AP1243" s="279"/>
      <c r="AQ1243" s="279"/>
      <c r="AR1243" s="279"/>
      <c r="AS1243" s="279"/>
      <c r="AT1243" s="279"/>
      <c r="AU1243" s="279"/>
      <c r="AV1243" s="279"/>
      <c r="AW1243" s="279"/>
      <c r="AX1243" s="279"/>
      <c r="AY1243" s="279"/>
      <c r="AZ1243" s="279"/>
      <c r="BA1243" s="279"/>
      <c r="BB1243" s="279"/>
      <c r="BC1243" s="279"/>
      <c r="BD1243" s="279"/>
      <c r="BE1243" s="279"/>
      <c r="BF1243" s="279"/>
      <c r="BG1243" s="279"/>
      <c r="BH1243" s="279"/>
      <c r="BI1243" s="279"/>
      <c r="BJ1243" s="279"/>
      <c r="BK1243" s="279"/>
      <c r="BL1243" s="279"/>
      <c r="BM1243" s="279"/>
      <c r="BN1243" s="279"/>
      <c r="BO1243" s="279"/>
      <c r="BP1243" s="279"/>
      <c r="BQ1243" s="279"/>
      <c r="BR1243" s="279"/>
      <c r="BS1243" s="279"/>
      <c r="BT1243" s="279"/>
      <c r="BU1243" s="279"/>
      <c r="BV1243" s="279"/>
      <c r="BW1243" s="279"/>
      <c r="BX1243" s="279"/>
      <c r="BY1243" s="279"/>
      <c r="BZ1243" s="279"/>
      <c r="CA1243" s="279"/>
      <c r="CB1243" s="279"/>
      <c r="CC1243" s="279"/>
      <c r="CD1243" s="279"/>
      <c r="CE1243" s="279"/>
      <c r="CF1243" s="279"/>
      <c r="CG1243" s="279"/>
      <c r="CH1243" s="279"/>
      <c r="CI1243" s="279"/>
      <c r="CJ1243" s="279"/>
      <c r="CK1243" s="279"/>
      <c r="CL1243" s="279"/>
      <c r="CM1243" s="279"/>
      <c r="CN1243" s="279"/>
      <c r="CO1243" s="279"/>
      <c r="CP1243" s="279"/>
      <c r="CQ1243" s="279"/>
      <c r="CR1243" s="279"/>
      <c r="CS1243" s="279"/>
      <c r="CT1243" s="279"/>
      <c r="CU1243" s="279"/>
      <c r="CV1243" s="279"/>
      <c r="CW1243" s="279"/>
      <c r="CX1243" s="279"/>
      <c r="CY1243" s="279"/>
      <c r="CZ1243" s="279"/>
      <c r="DA1243" s="279"/>
      <c r="DB1243" s="279"/>
      <c r="DC1243" s="279"/>
      <c r="DD1243" s="279"/>
      <c r="DE1243" s="279"/>
      <c r="DF1243" s="279"/>
      <c r="DG1243" s="279"/>
      <c r="DH1243" s="279"/>
      <c r="DI1243" s="279"/>
      <c r="DJ1243" s="279"/>
      <c r="DK1243" s="279"/>
      <c r="DL1243" s="279"/>
      <c r="DM1243" s="279"/>
      <c r="DN1243" s="279"/>
      <c r="DO1243" s="279"/>
      <c r="DP1243" s="279"/>
      <c r="DQ1243" s="279"/>
      <c r="DR1243" s="279"/>
      <c r="DS1243" s="279"/>
      <c r="DT1243" s="279"/>
      <c r="DU1243" s="279"/>
    </row>
    <row r="1244" spans="40:125">
      <c r="AN1244" s="203" t="str">
        <f t="shared" si="54"/>
        <v>EMA--</v>
      </c>
      <c r="AO1244" s="279"/>
      <c r="AP1244" s="279"/>
      <c r="AQ1244" s="279"/>
      <c r="AR1244" s="279"/>
      <c r="AS1244" s="279"/>
      <c r="AT1244" s="279"/>
      <c r="AU1244" s="279"/>
      <c r="AV1244" s="279"/>
      <c r="AW1244" s="279"/>
      <c r="AX1244" s="279"/>
      <c r="AY1244" s="279"/>
      <c r="AZ1244" s="279"/>
      <c r="BA1244" s="279"/>
      <c r="BB1244" s="279"/>
      <c r="BC1244" s="279"/>
      <c r="BD1244" s="279"/>
      <c r="BE1244" s="279"/>
      <c r="BF1244" s="279"/>
      <c r="BG1244" s="279"/>
      <c r="BH1244" s="279"/>
      <c r="BI1244" s="279"/>
      <c r="BJ1244" s="279"/>
      <c r="BK1244" s="279"/>
      <c r="BL1244" s="279"/>
      <c r="BM1244" s="279"/>
      <c r="BN1244" s="279"/>
      <c r="BO1244" s="279"/>
      <c r="BP1244" s="279"/>
      <c r="BQ1244" s="279"/>
      <c r="BR1244" s="279"/>
      <c r="BS1244" s="279"/>
      <c r="BT1244" s="279"/>
      <c r="BU1244" s="279"/>
      <c r="BV1244" s="279"/>
      <c r="BW1244" s="279"/>
      <c r="BX1244" s="279"/>
      <c r="BY1244" s="279"/>
      <c r="BZ1244" s="279"/>
      <c r="CA1244" s="279"/>
      <c r="CB1244" s="279"/>
      <c r="CC1244" s="279"/>
      <c r="CD1244" s="279"/>
      <c r="CE1244" s="279"/>
      <c r="CF1244" s="279"/>
      <c r="CG1244" s="279"/>
      <c r="CH1244" s="279"/>
      <c r="CI1244" s="279"/>
      <c r="CJ1244" s="279"/>
      <c r="CK1244" s="279"/>
      <c r="CL1244" s="279"/>
      <c r="CM1244" s="279"/>
      <c r="CN1244" s="279"/>
      <c r="CO1244" s="279"/>
      <c r="CP1244" s="279"/>
      <c r="CQ1244" s="279"/>
      <c r="CR1244" s="279"/>
      <c r="CS1244" s="279"/>
      <c r="CT1244" s="279"/>
      <c r="CU1244" s="279"/>
      <c r="CV1244" s="279"/>
      <c r="CW1244" s="279"/>
      <c r="CX1244" s="279"/>
      <c r="CY1244" s="279"/>
      <c r="CZ1244" s="279"/>
      <c r="DA1244" s="279"/>
      <c r="DB1244" s="279"/>
      <c r="DC1244" s="279"/>
      <c r="DD1244" s="279"/>
      <c r="DE1244" s="279"/>
      <c r="DF1244" s="279"/>
      <c r="DG1244" s="279"/>
      <c r="DH1244" s="279"/>
      <c r="DI1244" s="279"/>
      <c r="DJ1244" s="279"/>
      <c r="DK1244" s="279"/>
      <c r="DL1244" s="279"/>
      <c r="DM1244" s="279"/>
      <c r="DN1244" s="279"/>
      <c r="DO1244" s="279"/>
      <c r="DP1244" s="279"/>
      <c r="DQ1244" s="279"/>
      <c r="DR1244" s="279"/>
      <c r="DS1244" s="279"/>
      <c r="DT1244" s="279"/>
      <c r="DU1244" s="279"/>
    </row>
    <row r="1245" spans="40:125">
      <c r="AN1245" s="203" t="str">
        <f t="shared" si="54"/>
        <v>EMA--</v>
      </c>
      <c r="AO1245" s="279"/>
      <c r="AP1245" s="279"/>
      <c r="AQ1245" s="279"/>
      <c r="AR1245" s="279"/>
      <c r="AS1245" s="279"/>
      <c r="AT1245" s="279"/>
      <c r="AU1245" s="279"/>
      <c r="AV1245" s="279"/>
      <c r="AW1245" s="279"/>
      <c r="AX1245" s="279"/>
      <c r="AY1245" s="279"/>
      <c r="AZ1245" s="279"/>
      <c r="BA1245" s="279"/>
      <c r="BB1245" s="279"/>
      <c r="BC1245" s="279"/>
      <c r="BD1245" s="279"/>
      <c r="BE1245" s="279"/>
      <c r="BF1245" s="279"/>
      <c r="BG1245" s="279"/>
      <c r="BH1245" s="279"/>
      <c r="BI1245" s="279"/>
      <c r="BJ1245" s="279"/>
      <c r="BK1245" s="279"/>
      <c r="BL1245" s="279"/>
      <c r="BM1245" s="279"/>
      <c r="BN1245" s="279"/>
      <c r="BO1245" s="279"/>
      <c r="BP1245" s="279"/>
      <c r="BQ1245" s="279"/>
      <c r="BR1245" s="279"/>
      <c r="BS1245" s="279"/>
      <c r="BT1245" s="279"/>
      <c r="BU1245" s="279"/>
      <c r="BV1245" s="279"/>
      <c r="BW1245" s="279"/>
      <c r="BX1245" s="279"/>
      <c r="BY1245" s="279"/>
      <c r="BZ1245" s="279"/>
      <c r="CA1245" s="279"/>
      <c r="CB1245" s="279"/>
      <c r="CC1245" s="279"/>
      <c r="CD1245" s="279"/>
      <c r="CE1245" s="279"/>
      <c r="CF1245" s="279"/>
      <c r="CG1245" s="279"/>
      <c r="CH1245" s="279"/>
      <c r="CI1245" s="279"/>
      <c r="CJ1245" s="279"/>
      <c r="CK1245" s="279"/>
      <c r="CL1245" s="279"/>
      <c r="CM1245" s="279"/>
      <c r="CN1245" s="279"/>
      <c r="CO1245" s="279"/>
      <c r="CP1245" s="279"/>
      <c r="CQ1245" s="279"/>
      <c r="CR1245" s="279"/>
      <c r="CS1245" s="279"/>
      <c r="CT1245" s="279"/>
      <c r="CU1245" s="279"/>
      <c r="CV1245" s="279"/>
      <c r="CW1245" s="279"/>
      <c r="CX1245" s="279"/>
      <c r="CY1245" s="279"/>
      <c r="CZ1245" s="279"/>
      <c r="DA1245" s="279"/>
      <c r="DB1245" s="279"/>
      <c r="DC1245" s="279"/>
      <c r="DD1245" s="279"/>
      <c r="DE1245" s="279"/>
      <c r="DF1245" s="279"/>
      <c r="DG1245" s="279"/>
      <c r="DH1245" s="279"/>
      <c r="DI1245" s="279"/>
      <c r="DJ1245" s="279"/>
      <c r="DK1245" s="279"/>
      <c r="DL1245" s="279"/>
      <c r="DM1245" s="279"/>
      <c r="DN1245" s="279"/>
      <c r="DO1245" s="279"/>
      <c r="DP1245" s="279"/>
      <c r="DQ1245" s="279"/>
      <c r="DR1245" s="279"/>
      <c r="DS1245" s="279"/>
      <c r="DT1245" s="279"/>
      <c r="DU1245" s="279"/>
    </row>
    <row r="1246" spans="40:125">
      <c r="AN1246" s="203" t="str">
        <f t="shared" si="54"/>
        <v>EMA--</v>
      </c>
      <c r="AO1246" s="279"/>
      <c r="AP1246" s="279"/>
      <c r="AQ1246" s="279"/>
      <c r="AR1246" s="279"/>
      <c r="AS1246" s="279"/>
      <c r="AT1246" s="279"/>
      <c r="AU1246" s="279"/>
      <c r="AV1246" s="279"/>
      <c r="AW1246" s="279"/>
      <c r="AX1246" s="279"/>
      <c r="AY1246" s="279"/>
      <c r="AZ1246" s="279"/>
      <c r="BA1246" s="279"/>
      <c r="BB1246" s="279"/>
      <c r="BC1246" s="279"/>
      <c r="BD1246" s="279"/>
      <c r="BE1246" s="279"/>
      <c r="BF1246" s="279"/>
      <c r="BG1246" s="279"/>
      <c r="BH1246" s="279"/>
      <c r="BI1246" s="279"/>
      <c r="BJ1246" s="279"/>
      <c r="BK1246" s="279"/>
      <c r="BL1246" s="279"/>
      <c r="BM1246" s="279"/>
      <c r="BN1246" s="279"/>
      <c r="BO1246" s="279"/>
      <c r="BP1246" s="279"/>
      <c r="BQ1246" s="279"/>
      <c r="BR1246" s="279"/>
      <c r="BS1246" s="279"/>
      <c r="BT1246" s="279"/>
      <c r="BU1246" s="279"/>
      <c r="BV1246" s="279"/>
      <c r="BW1246" s="279"/>
      <c r="BX1246" s="279"/>
      <c r="BY1246" s="279"/>
      <c r="BZ1246" s="279"/>
      <c r="CA1246" s="279"/>
      <c r="CB1246" s="279"/>
      <c r="CC1246" s="279"/>
      <c r="CD1246" s="279"/>
      <c r="CE1246" s="279"/>
      <c r="CF1246" s="279"/>
      <c r="CG1246" s="279"/>
      <c r="CH1246" s="279"/>
      <c r="CI1246" s="279"/>
      <c r="CJ1246" s="279"/>
      <c r="CK1246" s="279"/>
      <c r="CL1246" s="279"/>
      <c r="CM1246" s="279"/>
      <c r="CN1246" s="279"/>
      <c r="CO1246" s="279"/>
      <c r="CP1246" s="279"/>
      <c r="CQ1246" s="279"/>
      <c r="CR1246" s="279"/>
      <c r="CS1246" s="279"/>
      <c r="CT1246" s="279"/>
      <c r="CU1246" s="279"/>
      <c r="CV1246" s="279"/>
      <c r="CW1246" s="279"/>
      <c r="CX1246" s="279"/>
      <c r="CY1246" s="279"/>
      <c r="CZ1246" s="279"/>
      <c r="DA1246" s="279"/>
      <c r="DB1246" s="279"/>
      <c r="DC1246" s="279"/>
      <c r="DD1246" s="279"/>
      <c r="DE1246" s="279"/>
      <c r="DF1246" s="279"/>
      <c r="DG1246" s="279"/>
      <c r="DH1246" s="279"/>
      <c r="DI1246" s="279"/>
      <c r="DJ1246" s="279"/>
      <c r="DK1246" s="279"/>
      <c r="DL1246" s="279"/>
      <c r="DM1246" s="279"/>
      <c r="DN1246" s="279"/>
      <c r="DO1246" s="279"/>
      <c r="DP1246" s="279"/>
      <c r="DQ1246" s="279"/>
      <c r="DR1246" s="279"/>
      <c r="DS1246" s="279"/>
      <c r="DT1246" s="279"/>
      <c r="DU1246" s="279"/>
    </row>
    <row r="1247" spans="40:125">
      <c r="AN1247" s="203" t="str">
        <f t="shared" si="54"/>
        <v>EMA--</v>
      </c>
      <c r="AO1247" s="279"/>
      <c r="AP1247" s="279"/>
      <c r="AQ1247" s="279"/>
      <c r="AR1247" s="279"/>
      <c r="AS1247" s="279"/>
      <c r="AT1247" s="279"/>
      <c r="AU1247" s="279"/>
      <c r="AV1247" s="279"/>
      <c r="AW1247" s="279"/>
      <c r="AX1247" s="279"/>
      <c r="AY1247" s="279"/>
      <c r="AZ1247" s="279"/>
      <c r="BA1247" s="279"/>
      <c r="BB1247" s="279"/>
      <c r="BC1247" s="279"/>
      <c r="BD1247" s="279"/>
      <c r="BE1247" s="279"/>
      <c r="BF1247" s="279"/>
      <c r="BG1247" s="279"/>
      <c r="BH1247" s="279"/>
      <c r="BI1247" s="279"/>
      <c r="BJ1247" s="279"/>
      <c r="BK1247" s="279"/>
      <c r="BL1247" s="279"/>
      <c r="BM1247" s="279"/>
      <c r="BN1247" s="279"/>
      <c r="BO1247" s="279"/>
      <c r="BP1247" s="279"/>
      <c r="BQ1247" s="279"/>
      <c r="BR1247" s="279"/>
      <c r="BS1247" s="279"/>
      <c r="BT1247" s="279"/>
      <c r="BU1247" s="279"/>
      <c r="BV1247" s="279"/>
      <c r="BW1247" s="279"/>
      <c r="BX1247" s="279"/>
      <c r="BY1247" s="279"/>
      <c r="BZ1247" s="279"/>
      <c r="CA1247" s="279"/>
      <c r="CB1247" s="279"/>
      <c r="CC1247" s="279"/>
      <c r="CD1247" s="279"/>
      <c r="CE1247" s="279"/>
      <c r="CF1247" s="279"/>
      <c r="CG1247" s="279"/>
      <c r="CH1247" s="279"/>
      <c r="CI1247" s="279"/>
      <c r="CJ1247" s="279"/>
      <c r="CK1247" s="279"/>
      <c r="CL1247" s="279"/>
      <c r="CM1247" s="279"/>
      <c r="CN1247" s="279"/>
      <c r="CO1247" s="279"/>
      <c r="CP1247" s="279"/>
      <c r="CQ1247" s="279"/>
      <c r="CR1247" s="279"/>
      <c r="CS1247" s="279"/>
      <c r="CT1247" s="279"/>
      <c r="CU1247" s="279"/>
      <c r="CV1247" s="279"/>
      <c r="CW1247" s="279"/>
      <c r="CX1247" s="279"/>
      <c r="CY1247" s="279"/>
      <c r="CZ1247" s="279"/>
      <c r="DA1247" s="279"/>
      <c r="DB1247" s="279"/>
      <c r="DC1247" s="279"/>
      <c r="DD1247" s="279"/>
      <c r="DE1247" s="279"/>
      <c r="DF1247" s="279"/>
      <c r="DG1247" s="279"/>
      <c r="DH1247" s="279"/>
      <c r="DI1247" s="279"/>
      <c r="DJ1247" s="279"/>
      <c r="DK1247" s="279"/>
      <c r="DL1247" s="279"/>
      <c r="DM1247" s="279"/>
      <c r="DN1247" s="279"/>
      <c r="DO1247" s="279"/>
      <c r="DP1247" s="279"/>
      <c r="DQ1247" s="279"/>
      <c r="DR1247" s="279"/>
      <c r="DS1247" s="279"/>
      <c r="DT1247" s="279"/>
      <c r="DU1247" s="279"/>
    </row>
    <row r="1248" spans="40:125">
      <c r="AN1248" s="203" t="str">
        <f t="shared" si="54"/>
        <v>EMA--</v>
      </c>
      <c r="AO1248" s="279"/>
      <c r="AP1248" s="279"/>
      <c r="AQ1248" s="279"/>
      <c r="AR1248" s="279"/>
      <c r="AS1248" s="279"/>
      <c r="AT1248" s="279"/>
      <c r="AU1248" s="279"/>
      <c r="AV1248" s="279"/>
      <c r="AW1248" s="279"/>
      <c r="AX1248" s="279"/>
      <c r="AY1248" s="279"/>
      <c r="AZ1248" s="279"/>
      <c r="BA1248" s="279"/>
      <c r="BB1248" s="279"/>
      <c r="BC1248" s="279"/>
      <c r="BD1248" s="279"/>
      <c r="BE1248" s="279"/>
      <c r="BF1248" s="279"/>
      <c r="BG1248" s="279"/>
      <c r="BH1248" s="279"/>
      <c r="BI1248" s="279"/>
      <c r="BJ1248" s="279"/>
      <c r="BK1248" s="279"/>
      <c r="BL1248" s="279"/>
      <c r="BM1248" s="279"/>
      <c r="BN1248" s="279"/>
      <c r="BO1248" s="279"/>
      <c r="BP1248" s="279"/>
      <c r="BQ1248" s="279"/>
      <c r="BR1248" s="279"/>
      <c r="BS1248" s="279"/>
      <c r="BT1248" s="279"/>
      <c r="BU1248" s="279"/>
      <c r="BV1248" s="279"/>
      <c r="BW1248" s="279"/>
      <c r="BX1248" s="279"/>
      <c r="BY1248" s="279"/>
      <c r="BZ1248" s="279"/>
      <c r="CA1248" s="279"/>
      <c r="CB1248" s="279"/>
      <c r="CC1248" s="279"/>
      <c r="CD1248" s="279"/>
      <c r="CE1248" s="279"/>
      <c r="CF1248" s="279"/>
      <c r="CG1248" s="279"/>
      <c r="CH1248" s="279"/>
      <c r="CI1248" s="279"/>
      <c r="CJ1248" s="279"/>
      <c r="CK1248" s="279"/>
      <c r="CL1248" s="279"/>
      <c r="CM1248" s="279"/>
      <c r="CN1248" s="279"/>
      <c r="CO1248" s="279"/>
      <c r="CP1248" s="279"/>
      <c r="CQ1248" s="279"/>
      <c r="CR1248" s="279"/>
      <c r="CS1248" s="279"/>
      <c r="CT1248" s="279"/>
      <c r="CU1248" s="279"/>
      <c r="CV1248" s="279"/>
      <c r="CW1248" s="279"/>
      <c r="CX1248" s="279"/>
      <c r="CY1248" s="279"/>
      <c r="CZ1248" s="279"/>
      <c r="DA1248" s="279"/>
      <c r="DB1248" s="279"/>
      <c r="DC1248" s="279"/>
      <c r="DD1248" s="279"/>
      <c r="DE1248" s="279"/>
      <c r="DF1248" s="279"/>
      <c r="DG1248" s="279"/>
      <c r="DH1248" s="279"/>
      <c r="DI1248" s="279"/>
      <c r="DJ1248" s="279"/>
      <c r="DK1248" s="279"/>
      <c r="DL1248" s="279"/>
      <c r="DM1248" s="279"/>
      <c r="DN1248" s="279"/>
      <c r="DO1248" s="279"/>
      <c r="DP1248" s="279"/>
      <c r="DQ1248" s="279"/>
      <c r="DR1248" s="279"/>
      <c r="DS1248" s="279"/>
      <c r="DT1248" s="279"/>
      <c r="DU1248" s="279"/>
    </row>
    <row r="1249" spans="40:125">
      <c r="AN1249" s="203" t="str">
        <f t="shared" si="54"/>
        <v>EMA--</v>
      </c>
      <c r="AO1249" s="279"/>
      <c r="AP1249" s="279"/>
      <c r="AQ1249" s="279"/>
      <c r="AR1249" s="279"/>
      <c r="AS1249" s="279"/>
      <c r="AT1249" s="279"/>
      <c r="AU1249" s="279"/>
      <c r="AV1249" s="279"/>
      <c r="AW1249" s="279"/>
      <c r="AX1249" s="279"/>
      <c r="AY1249" s="279"/>
      <c r="AZ1249" s="279"/>
      <c r="BA1249" s="279"/>
      <c r="BB1249" s="279"/>
      <c r="BC1249" s="279"/>
      <c r="BD1249" s="279"/>
      <c r="BE1249" s="279"/>
      <c r="BF1249" s="279"/>
      <c r="BG1249" s="279"/>
      <c r="BH1249" s="279"/>
      <c r="BI1249" s="279"/>
      <c r="BJ1249" s="279"/>
      <c r="BK1249" s="279"/>
      <c r="BL1249" s="279"/>
      <c r="BM1249" s="279"/>
      <c r="BN1249" s="279"/>
      <c r="BO1249" s="279"/>
      <c r="BP1249" s="279"/>
      <c r="BQ1249" s="279"/>
      <c r="BR1249" s="279"/>
      <c r="BS1249" s="279"/>
      <c r="BT1249" s="279"/>
      <c r="BU1249" s="279"/>
      <c r="BV1249" s="279"/>
      <c r="BW1249" s="279"/>
      <c r="BX1249" s="279"/>
      <c r="BY1249" s="279"/>
      <c r="BZ1249" s="279"/>
      <c r="CA1249" s="279"/>
      <c r="CB1249" s="279"/>
      <c r="CC1249" s="279"/>
      <c r="CD1249" s="279"/>
      <c r="CE1249" s="279"/>
      <c r="CF1249" s="279"/>
      <c r="CG1249" s="279"/>
      <c r="CH1249" s="279"/>
      <c r="CI1249" s="279"/>
      <c r="CJ1249" s="279"/>
      <c r="CK1249" s="279"/>
      <c r="CL1249" s="279"/>
      <c r="CM1249" s="279"/>
      <c r="CN1249" s="279"/>
      <c r="CO1249" s="279"/>
      <c r="CP1249" s="279"/>
      <c r="CQ1249" s="279"/>
      <c r="CR1249" s="279"/>
      <c r="CS1249" s="279"/>
      <c r="CT1249" s="279"/>
      <c r="CU1249" s="279"/>
      <c r="CV1249" s="279"/>
      <c r="CW1249" s="279"/>
      <c r="CX1249" s="279"/>
      <c r="CY1249" s="279"/>
      <c r="CZ1249" s="279"/>
      <c r="DA1249" s="279"/>
      <c r="DB1249" s="279"/>
      <c r="DC1249" s="279"/>
      <c r="DD1249" s="279"/>
      <c r="DE1249" s="279"/>
      <c r="DF1249" s="279"/>
      <c r="DG1249" s="279"/>
      <c r="DH1249" s="279"/>
      <c r="DI1249" s="279"/>
      <c r="DJ1249" s="279"/>
      <c r="DK1249" s="279"/>
      <c r="DL1249" s="279"/>
      <c r="DM1249" s="279"/>
      <c r="DN1249" s="279"/>
      <c r="DO1249" s="279"/>
      <c r="DP1249" s="279"/>
      <c r="DQ1249" s="279"/>
      <c r="DR1249" s="279"/>
      <c r="DS1249" s="279"/>
      <c r="DT1249" s="279"/>
      <c r="DU1249" s="279"/>
    </row>
    <row r="1250" spans="40:125">
      <c r="AN1250" s="203" t="str">
        <f t="shared" si="54"/>
        <v>EMA--</v>
      </c>
      <c r="AO1250" s="279"/>
      <c r="AP1250" s="279"/>
      <c r="AQ1250" s="279"/>
      <c r="AR1250" s="279"/>
      <c r="AS1250" s="279"/>
      <c r="AT1250" s="279"/>
      <c r="AU1250" s="279"/>
      <c r="AV1250" s="279"/>
      <c r="AW1250" s="279"/>
      <c r="AX1250" s="279"/>
      <c r="AY1250" s="279"/>
      <c r="AZ1250" s="279"/>
      <c r="BA1250" s="279"/>
      <c r="BB1250" s="279"/>
      <c r="BC1250" s="279"/>
      <c r="BD1250" s="279"/>
      <c r="BE1250" s="279"/>
      <c r="BF1250" s="279"/>
      <c r="BG1250" s="279"/>
      <c r="BH1250" s="279"/>
      <c r="BI1250" s="279"/>
      <c r="BJ1250" s="279"/>
      <c r="BK1250" s="279"/>
      <c r="BL1250" s="279"/>
      <c r="BM1250" s="279"/>
      <c r="BN1250" s="279"/>
      <c r="BO1250" s="279"/>
      <c r="BP1250" s="279"/>
      <c r="BQ1250" s="279"/>
      <c r="BR1250" s="279"/>
      <c r="BS1250" s="279"/>
      <c r="BT1250" s="279"/>
      <c r="BU1250" s="279"/>
      <c r="BV1250" s="279"/>
      <c r="BW1250" s="279"/>
      <c r="BX1250" s="279"/>
      <c r="BY1250" s="279"/>
      <c r="BZ1250" s="279"/>
      <c r="CA1250" s="279"/>
      <c r="CB1250" s="279"/>
      <c r="CC1250" s="279"/>
      <c r="CD1250" s="279"/>
      <c r="CE1250" s="279"/>
      <c r="CF1250" s="279"/>
      <c r="CG1250" s="279"/>
      <c r="CH1250" s="279"/>
      <c r="CI1250" s="279"/>
      <c r="CJ1250" s="279"/>
      <c r="CK1250" s="279"/>
      <c r="CL1250" s="279"/>
      <c r="CM1250" s="279"/>
      <c r="CN1250" s="279"/>
      <c r="CO1250" s="279"/>
      <c r="CP1250" s="279"/>
      <c r="CQ1250" s="279"/>
      <c r="CR1250" s="279"/>
      <c r="CS1250" s="279"/>
      <c r="CT1250" s="279"/>
      <c r="CU1250" s="279"/>
      <c r="CV1250" s="279"/>
      <c r="CW1250" s="279"/>
      <c r="CX1250" s="279"/>
      <c r="CY1250" s="279"/>
      <c r="CZ1250" s="279"/>
      <c r="DA1250" s="279"/>
      <c r="DB1250" s="279"/>
      <c r="DC1250" s="279"/>
      <c r="DD1250" s="279"/>
      <c r="DE1250" s="279"/>
      <c r="DF1250" s="279"/>
      <c r="DG1250" s="279"/>
      <c r="DH1250" s="279"/>
      <c r="DI1250" s="279"/>
      <c r="DJ1250" s="279"/>
      <c r="DK1250" s="279"/>
      <c r="DL1250" s="279"/>
      <c r="DM1250" s="279"/>
      <c r="DN1250" s="279"/>
      <c r="DO1250" s="279"/>
      <c r="DP1250" s="279"/>
      <c r="DQ1250" s="279"/>
      <c r="DR1250" s="279"/>
      <c r="DS1250" s="279"/>
      <c r="DT1250" s="279"/>
      <c r="DU1250" s="279"/>
    </row>
    <row r="1251" spans="40:125">
      <c r="AN1251" s="203" t="str">
        <f t="shared" si="54"/>
        <v>EMA--</v>
      </c>
      <c r="AO1251" s="279"/>
      <c r="AP1251" s="279"/>
      <c r="AQ1251" s="279"/>
      <c r="AR1251" s="279"/>
      <c r="AS1251" s="279"/>
      <c r="AT1251" s="279"/>
      <c r="AU1251" s="279"/>
      <c r="AV1251" s="279"/>
      <c r="AW1251" s="279"/>
      <c r="AX1251" s="279"/>
      <c r="AY1251" s="279"/>
      <c r="AZ1251" s="279"/>
      <c r="BA1251" s="279"/>
      <c r="BB1251" s="279"/>
      <c r="BC1251" s="279"/>
      <c r="BD1251" s="279"/>
      <c r="BE1251" s="279"/>
      <c r="BF1251" s="279"/>
      <c r="BG1251" s="279"/>
      <c r="BH1251" s="279"/>
      <c r="BI1251" s="279"/>
      <c r="BJ1251" s="279"/>
      <c r="BK1251" s="279"/>
      <c r="BL1251" s="279"/>
      <c r="BM1251" s="279"/>
      <c r="BN1251" s="279"/>
      <c r="BO1251" s="279"/>
      <c r="BP1251" s="279"/>
      <c r="BQ1251" s="279"/>
      <c r="BR1251" s="279"/>
      <c r="BS1251" s="279"/>
      <c r="BT1251" s="279"/>
      <c r="BU1251" s="279"/>
      <c r="BV1251" s="279"/>
      <c r="BW1251" s="279"/>
      <c r="BX1251" s="279"/>
      <c r="BY1251" s="279"/>
      <c r="BZ1251" s="279"/>
      <c r="CA1251" s="279"/>
      <c r="CB1251" s="279"/>
      <c r="CC1251" s="279"/>
      <c r="CD1251" s="279"/>
      <c r="CE1251" s="279"/>
      <c r="CF1251" s="279"/>
      <c r="CG1251" s="279"/>
      <c r="CH1251" s="279"/>
      <c r="CI1251" s="279"/>
      <c r="CJ1251" s="279"/>
      <c r="CK1251" s="279"/>
      <c r="CL1251" s="279"/>
      <c r="CM1251" s="279"/>
      <c r="CN1251" s="279"/>
      <c r="CO1251" s="279"/>
      <c r="CP1251" s="279"/>
      <c r="CQ1251" s="279"/>
      <c r="CR1251" s="279"/>
      <c r="CS1251" s="279"/>
      <c r="CT1251" s="279"/>
      <c r="CU1251" s="279"/>
      <c r="CV1251" s="279"/>
      <c r="CW1251" s="279"/>
      <c r="CX1251" s="279"/>
      <c r="CY1251" s="279"/>
      <c r="CZ1251" s="279"/>
      <c r="DA1251" s="279"/>
      <c r="DB1251" s="279"/>
      <c r="DC1251" s="279"/>
      <c r="DD1251" s="279"/>
      <c r="DE1251" s="279"/>
      <c r="DF1251" s="279"/>
      <c r="DG1251" s="279"/>
      <c r="DH1251" s="279"/>
      <c r="DI1251" s="279"/>
      <c r="DJ1251" s="279"/>
      <c r="DK1251" s="279"/>
      <c r="DL1251" s="279"/>
      <c r="DM1251" s="279"/>
      <c r="DN1251" s="279"/>
      <c r="DO1251" s="279"/>
      <c r="DP1251" s="279"/>
      <c r="DQ1251" s="279"/>
      <c r="DR1251" s="279"/>
      <c r="DS1251" s="279"/>
      <c r="DT1251" s="279"/>
      <c r="DU1251" s="279"/>
    </row>
    <row r="1252" spans="40:125">
      <c r="AN1252" s="203" t="str">
        <f t="shared" si="54"/>
        <v>EMA--</v>
      </c>
      <c r="AO1252" s="279"/>
      <c r="AP1252" s="279"/>
      <c r="AQ1252" s="279"/>
      <c r="AR1252" s="279"/>
      <c r="AS1252" s="279"/>
      <c r="AT1252" s="279"/>
      <c r="AU1252" s="279"/>
      <c r="AV1252" s="279"/>
      <c r="AW1252" s="279"/>
      <c r="AX1252" s="279"/>
      <c r="AY1252" s="279"/>
      <c r="AZ1252" s="279"/>
      <c r="BA1252" s="279"/>
      <c r="BB1252" s="279"/>
      <c r="BC1252" s="279"/>
      <c r="BD1252" s="279"/>
      <c r="BE1252" s="279"/>
      <c r="BF1252" s="279"/>
      <c r="BG1252" s="279"/>
      <c r="BH1252" s="279"/>
      <c r="BI1252" s="279"/>
      <c r="BJ1252" s="279"/>
      <c r="BK1252" s="279"/>
      <c r="BL1252" s="279"/>
      <c r="BM1252" s="279"/>
      <c r="BN1252" s="279"/>
      <c r="BO1252" s="279"/>
      <c r="BP1252" s="279"/>
      <c r="BQ1252" s="279"/>
      <c r="BR1252" s="279"/>
      <c r="BS1252" s="279"/>
      <c r="BT1252" s="279"/>
      <c r="BU1252" s="279"/>
      <c r="BV1252" s="279"/>
      <c r="BW1252" s="279"/>
      <c r="BX1252" s="279"/>
      <c r="BY1252" s="279"/>
      <c r="BZ1252" s="279"/>
      <c r="CA1252" s="279"/>
      <c r="CB1252" s="279"/>
      <c r="CC1252" s="279"/>
      <c r="CD1252" s="279"/>
      <c r="CE1252" s="279"/>
      <c r="CF1252" s="279"/>
      <c r="CG1252" s="279"/>
      <c r="CH1252" s="279"/>
      <c r="CI1252" s="279"/>
      <c r="CJ1252" s="279"/>
      <c r="CK1252" s="279"/>
      <c r="CL1252" s="279"/>
      <c r="CM1252" s="279"/>
      <c r="CN1252" s="279"/>
      <c r="CO1252" s="279"/>
      <c r="CP1252" s="279"/>
      <c r="CQ1252" s="279"/>
      <c r="CR1252" s="279"/>
      <c r="CS1252" s="279"/>
      <c r="CT1252" s="279"/>
      <c r="CU1252" s="279"/>
      <c r="CV1252" s="279"/>
      <c r="CW1252" s="279"/>
      <c r="CX1252" s="279"/>
      <c r="CY1252" s="279"/>
      <c r="CZ1252" s="279"/>
      <c r="DA1252" s="279"/>
      <c r="DB1252" s="279"/>
      <c r="DC1252" s="279"/>
      <c r="DD1252" s="279"/>
      <c r="DE1252" s="279"/>
      <c r="DF1252" s="279"/>
      <c r="DG1252" s="279"/>
      <c r="DH1252" s="279"/>
      <c r="DI1252" s="279"/>
      <c r="DJ1252" s="279"/>
      <c r="DK1252" s="279"/>
      <c r="DL1252" s="279"/>
      <c r="DM1252" s="279"/>
      <c r="DN1252" s="279"/>
      <c r="DO1252" s="279"/>
      <c r="DP1252" s="279"/>
      <c r="DQ1252" s="279"/>
      <c r="DR1252" s="279"/>
      <c r="DS1252" s="279"/>
      <c r="DT1252" s="279"/>
      <c r="DU1252" s="279"/>
    </row>
    <row r="1253" spans="40:125">
      <c r="AN1253" s="203" t="str">
        <f t="shared" si="54"/>
        <v>EMA--</v>
      </c>
      <c r="AO1253" s="279"/>
      <c r="AP1253" s="279"/>
      <c r="AQ1253" s="279"/>
      <c r="AR1253" s="279"/>
      <c r="AS1253" s="279"/>
      <c r="AT1253" s="279"/>
      <c r="AU1253" s="279"/>
      <c r="AV1253" s="279"/>
      <c r="AW1253" s="279"/>
      <c r="AX1253" s="279"/>
      <c r="AY1253" s="279"/>
      <c r="AZ1253" s="279"/>
      <c r="BA1253" s="279"/>
      <c r="BB1253" s="279"/>
      <c r="BC1253" s="279"/>
      <c r="BD1253" s="279"/>
      <c r="BE1253" s="279"/>
      <c r="BF1253" s="279"/>
      <c r="BG1253" s="279"/>
      <c r="BH1253" s="279"/>
      <c r="BI1253" s="279"/>
      <c r="BJ1253" s="279"/>
      <c r="BK1253" s="279"/>
      <c r="BL1253" s="279"/>
      <c r="BM1253" s="279"/>
      <c r="BN1253" s="279"/>
      <c r="BO1253" s="279"/>
      <c r="BP1253" s="279"/>
      <c r="BQ1253" s="279"/>
      <c r="BR1253" s="279"/>
      <c r="BS1253" s="279"/>
      <c r="BT1253" s="279"/>
      <c r="BU1253" s="279"/>
      <c r="BV1253" s="279"/>
      <c r="BW1253" s="279"/>
      <c r="BX1253" s="279"/>
      <c r="BY1253" s="279"/>
      <c r="BZ1253" s="279"/>
      <c r="CA1253" s="279"/>
      <c r="CB1253" s="279"/>
      <c r="CC1253" s="279"/>
      <c r="CD1253" s="279"/>
      <c r="CE1253" s="279"/>
      <c r="CF1253" s="279"/>
      <c r="CG1253" s="279"/>
      <c r="CH1253" s="279"/>
      <c r="CI1253" s="279"/>
      <c r="CJ1253" s="279"/>
      <c r="CK1253" s="279"/>
      <c r="CL1253" s="279"/>
      <c r="CM1253" s="279"/>
      <c r="CN1253" s="279"/>
      <c r="CO1253" s="279"/>
      <c r="CP1253" s="279"/>
      <c r="CQ1253" s="279"/>
      <c r="CR1253" s="279"/>
      <c r="CS1253" s="279"/>
      <c r="CT1253" s="279"/>
      <c r="CU1253" s="279"/>
      <c r="CV1253" s="279"/>
      <c r="CW1253" s="279"/>
      <c r="CX1253" s="279"/>
      <c r="CY1253" s="279"/>
      <c r="CZ1253" s="279"/>
      <c r="DA1253" s="279"/>
      <c r="DB1253" s="279"/>
      <c r="DC1253" s="279"/>
      <c r="DD1253" s="279"/>
      <c r="DE1253" s="279"/>
      <c r="DF1253" s="279"/>
      <c r="DG1253" s="279"/>
      <c r="DH1253" s="279"/>
      <c r="DI1253" s="279"/>
      <c r="DJ1253" s="279"/>
      <c r="DK1253" s="279"/>
      <c r="DL1253" s="279"/>
      <c r="DM1253" s="279"/>
      <c r="DN1253" s="279"/>
      <c r="DO1253" s="279"/>
      <c r="DP1253" s="279"/>
      <c r="DQ1253" s="279"/>
      <c r="DR1253" s="279"/>
      <c r="DS1253" s="279"/>
      <c r="DT1253" s="279"/>
      <c r="DU1253" s="279"/>
    </row>
    <row r="1254" spans="40:125">
      <c r="AN1254" s="203" t="str">
        <f t="shared" si="54"/>
        <v>EMA--</v>
      </c>
      <c r="AO1254" s="279"/>
      <c r="AP1254" s="279"/>
      <c r="AQ1254" s="279"/>
      <c r="AR1254" s="279"/>
      <c r="AS1254" s="279"/>
      <c r="AT1254" s="279"/>
      <c r="AU1254" s="279"/>
      <c r="AV1254" s="279"/>
      <c r="AW1254" s="279"/>
      <c r="AX1254" s="279"/>
      <c r="AY1254" s="279"/>
      <c r="AZ1254" s="279"/>
      <c r="BA1254" s="279"/>
      <c r="BB1254" s="279"/>
      <c r="BC1254" s="279"/>
      <c r="BD1254" s="279"/>
      <c r="BE1254" s="279"/>
      <c r="BF1254" s="279"/>
      <c r="BG1254" s="279"/>
      <c r="BH1254" s="279"/>
      <c r="BI1254" s="279"/>
      <c r="BJ1254" s="279"/>
      <c r="BK1254" s="279"/>
      <c r="BL1254" s="279"/>
      <c r="BM1254" s="279"/>
      <c r="BN1254" s="279"/>
      <c r="BO1254" s="279"/>
      <c r="BP1254" s="279"/>
      <c r="BQ1254" s="279"/>
      <c r="BR1254" s="279"/>
      <c r="BS1254" s="279"/>
      <c r="BT1254" s="279"/>
      <c r="BU1254" s="279"/>
      <c r="BV1254" s="279"/>
      <c r="BW1254" s="279"/>
      <c r="BX1254" s="279"/>
      <c r="BY1254" s="279"/>
      <c r="BZ1254" s="279"/>
      <c r="CA1254" s="279"/>
      <c r="CB1254" s="279"/>
      <c r="CC1254" s="279"/>
      <c r="CD1254" s="279"/>
      <c r="CE1254" s="279"/>
      <c r="CF1254" s="279"/>
      <c r="CG1254" s="279"/>
      <c r="CH1254" s="279"/>
      <c r="CI1254" s="279"/>
      <c r="CJ1254" s="279"/>
      <c r="CK1254" s="279"/>
      <c r="CL1254" s="279"/>
      <c r="CM1254" s="279"/>
      <c r="CN1254" s="279"/>
      <c r="CO1254" s="279"/>
      <c r="CP1254" s="279"/>
      <c r="CQ1254" s="279"/>
      <c r="CR1254" s="279"/>
      <c r="CS1254" s="279"/>
      <c r="CT1254" s="279"/>
      <c r="CU1254" s="279"/>
      <c r="CV1254" s="279"/>
      <c r="CW1254" s="279"/>
      <c r="CX1254" s="279"/>
      <c r="CY1254" s="279"/>
      <c r="CZ1254" s="279"/>
      <c r="DA1254" s="279"/>
      <c r="DB1254" s="279"/>
      <c r="DC1254" s="279"/>
      <c r="DD1254" s="279"/>
      <c r="DE1254" s="279"/>
      <c r="DF1254" s="279"/>
      <c r="DG1254" s="279"/>
      <c r="DH1254" s="279"/>
      <c r="DI1254" s="279"/>
      <c r="DJ1254" s="279"/>
      <c r="DK1254" s="279"/>
      <c r="DL1254" s="279"/>
      <c r="DM1254" s="279"/>
      <c r="DN1254" s="279"/>
      <c r="DO1254" s="279"/>
      <c r="DP1254" s="279"/>
      <c r="DQ1254" s="279"/>
      <c r="DR1254" s="279"/>
      <c r="DS1254" s="279"/>
      <c r="DT1254" s="279"/>
      <c r="DU1254" s="279"/>
    </row>
    <row r="1255" spans="40:125">
      <c r="AN1255" s="203" t="str">
        <f t="shared" si="54"/>
        <v>EMA--</v>
      </c>
      <c r="AO1255" s="279"/>
      <c r="AP1255" s="279"/>
      <c r="AQ1255" s="279"/>
      <c r="AR1255" s="279"/>
      <c r="AS1255" s="279"/>
      <c r="AT1255" s="279"/>
      <c r="AU1255" s="279"/>
      <c r="AV1255" s="279"/>
      <c r="AW1255" s="279"/>
      <c r="AX1255" s="279"/>
      <c r="AY1255" s="279"/>
      <c r="AZ1255" s="279"/>
      <c r="BA1255" s="279"/>
      <c r="BB1255" s="279"/>
      <c r="BC1255" s="279"/>
      <c r="BD1255" s="279"/>
      <c r="BE1255" s="279"/>
      <c r="BF1255" s="279"/>
      <c r="BG1255" s="279"/>
      <c r="BH1255" s="279"/>
      <c r="BI1255" s="279"/>
      <c r="BJ1255" s="279"/>
      <c r="BK1255" s="279"/>
      <c r="BL1255" s="279"/>
      <c r="BM1255" s="279"/>
      <c r="BN1255" s="279"/>
      <c r="BO1255" s="279"/>
      <c r="BP1255" s="279"/>
      <c r="BQ1255" s="279"/>
      <c r="BR1255" s="279"/>
      <c r="BS1255" s="279"/>
      <c r="BT1255" s="279"/>
      <c r="BU1255" s="279"/>
      <c r="BV1255" s="279"/>
      <c r="BW1255" s="279"/>
      <c r="BX1255" s="279"/>
      <c r="BY1255" s="279"/>
      <c r="BZ1255" s="279"/>
      <c r="CA1255" s="279"/>
      <c r="CB1255" s="279"/>
      <c r="CC1255" s="279"/>
      <c r="CD1255" s="279"/>
      <c r="CE1255" s="279"/>
      <c r="CF1255" s="279"/>
      <c r="CG1255" s="279"/>
      <c r="CH1255" s="279"/>
      <c r="CI1255" s="279"/>
      <c r="CJ1255" s="279"/>
      <c r="CK1255" s="279"/>
      <c r="CL1255" s="279"/>
      <c r="CM1255" s="279"/>
      <c r="CN1255" s="279"/>
      <c r="CO1255" s="279"/>
      <c r="CP1255" s="279"/>
      <c r="CQ1255" s="279"/>
      <c r="CR1255" s="279"/>
      <c r="CS1255" s="279"/>
      <c r="CT1255" s="279"/>
      <c r="CU1255" s="279"/>
      <c r="CV1255" s="279"/>
      <c r="CW1255" s="279"/>
      <c r="CX1255" s="279"/>
      <c r="CY1255" s="279"/>
      <c r="CZ1255" s="279"/>
      <c r="DA1255" s="279"/>
      <c r="DB1255" s="279"/>
      <c r="DC1255" s="279"/>
      <c r="DD1255" s="279"/>
      <c r="DE1255" s="279"/>
      <c r="DF1255" s="279"/>
      <c r="DG1255" s="279"/>
      <c r="DH1255" s="279"/>
      <c r="DI1255" s="279"/>
      <c r="DJ1255" s="279"/>
      <c r="DK1255" s="279"/>
      <c r="DL1255" s="279"/>
      <c r="DM1255" s="279"/>
      <c r="DN1255" s="279"/>
      <c r="DO1255" s="279"/>
      <c r="DP1255" s="279"/>
      <c r="DQ1255" s="279"/>
      <c r="DR1255" s="279"/>
      <c r="DS1255" s="279"/>
      <c r="DT1255" s="279"/>
      <c r="DU1255" s="279"/>
    </row>
    <row r="1256" spans="40:125">
      <c r="AN1256" s="203" t="str">
        <f t="shared" si="54"/>
        <v>EMA--</v>
      </c>
      <c r="AO1256" s="279"/>
      <c r="AP1256" s="279"/>
      <c r="AQ1256" s="279"/>
      <c r="AR1256" s="279"/>
      <c r="AS1256" s="279"/>
      <c r="AT1256" s="279"/>
      <c r="AU1256" s="279"/>
      <c r="AV1256" s="279"/>
      <c r="AW1256" s="279"/>
      <c r="AX1256" s="279"/>
      <c r="AY1256" s="279"/>
      <c r="AZ1256" s="279"/>
      <c r="BA1256" s="279"/>
      <c r="BB1256" s="279"/>
      <c r="BC1256" s="279"/>
      <c r="BD1256" s="279"/>
      <c r="BE1256" s="279"/>
      <c r="BF1256" s="279"/>
      <c r="BG1256" s="279"/>
      <c r="BH1256" s="279"/>
      <c r="BI1256" s="279"/>
      <c r="BJ1256" s="279"/>
      <c r="BK1256" s="279"/>
      <c r="BL1256" s="279"/>
      <c r="BM1256" s="279"/>
      <c r="BN1256" s="279"/>
      <c r="BO1256" s="279"/>
      <c r="BP1256" s="279"/>
      <c r="BQ1256" s="279"/>
      <c r="BR1256" s="279"/>
      <c r="BS1256" s="279"/>
      <c r="BT1256" s="279"/>
      <c r="BU1256" s="279"/>
      <c r="BV1256" s="279"/>
      <c r="BW1256" s="279"/>
      <c r="BX1256" s="279"/>
      <c r="BY1256" s="279"/>
      <c r="BZ1256" s="279"/>
      <c r="CA1256" s="279"/>
      <c r="CB1256" s="279"/>
      <c r="CC1256" s="279"/>
      <c r="CD1256" s="279"/>
      <c r="CE1256" s="279"/>
      <c r="CF1256" s="279"/>
      <c r="CG1256" s="279"/>
      <c r="CH1256" s="279"/>
      <c r="CI1256" s="279"/>
      <c r="CJ1256" s="279"/>
      <c r="CK1256" s="279"/>
      <c r="CL1256" s="279"/>
      <c r="CM1256" s="279"/>
      <c r="CN1256" s="279"/>
      <c r="CO1256" s="279"/>
      <c r="CP1256" s="279"/>
      <c r="CQ1256" s="279"/>
      <c r="CR1256" s="279"/>
      <c r="CS1256" s="279"/>
      <c r="CT1256" s="279"/>
      <c r="CU1256" s="279"/>
      <c r="CV1256" s="279"/>
      <c r="CW1256" s="279"/>
      <c r="CX1256" s="279"/>
      <c r="CY1256" s="279"/>
      <c r="CZ1256" s="279"/>
      <c r="DA1256" s="279"/>
      <c r="DB1256" s="279"/>
      <c r="DC1256" s="279"/>
      <c r="DD1256" s="279"/>
      <c r="DE1256" s="279"/>
      <c r="DF1256" s="279"/>
      <c r="DG1256" s="279"/>
      <c r="DH1256" s="279"/>
      <c r="DI1256" s="279"/>
      <c r="DJ1256" s="279"/>
      <c r="DK1256" s="279"/>
      <c r="DL1256" s="279"/>
      <c r="DM1256" s="279"/>
      <c r="DN1256" s="279"/>
      <c r="DO1256" s="279"/>
      <c r="DP1256" s="279"/>
      <c r="DQ1256" s="279"/>
      <c r="DR1256" s="279"/>
      <c r="DS1256" s="279"/>
      <c r="DT1256" s="279"/>
      <c r="DU1256" s="279"/>
    </row>
    <row r="1257" spans="40:125">
      <c r="AN1257" s="203" t="str">
        <f t="shared" si="54"/>
        <v>EMA--</v>
      </c>
      <c r="AO1257" s="279"/>
      <c r="AP1257" s="279"/>
      <c r="AQ1257" s="279"/>
      <c r="AR1257" s="279"/>
      <c r="AS1257" s="279"/>
      <c r="AT1257" s="279"/>
      <c r="AU1257" s="279"/>
      <c r="AV1257" s="279"/>
      <c r="AW1257" s="279"/>
      <c r="AX1257" s="279"/>
      <c r="AY1257" s="279"/>
      <c r="AZ1257" s="279"/>
      <c r="BA1257" s="279"/>
      <c r="BB1257" s="279"/>
      <c r="BC1257" s="279"/>
      <c r="BD1257" s="279"/>
      <c r="BE1257" s="279"/>
      <c r="BF1257" s="279"/>
      <c r="BG1257" s="279"/>
      <c r="BH1257" s="279"/>
      <c r="BI1257" s="279"/>
      <c r="BJ1257" s="279"/>
      <c r="BK1257" s="279"/>
      <c r="BL1257" s="279"/>
      <c r="BM1257" s="279"/>
      <c r="BN1257" s="279"/>
      <c r="BO1257" s="279"/>
      <c r="BP1257" s="279"/>
      <c r="BQ1257" s="279"/>
      <c r="BR1257" s="279"/>
      <c r="BS1257" s="279"/>
      <c r="BT1257" s="279"/>
      <c r="BU1257" s="279"/>
      <c r="BV1257" s="279"/>
      <c r="BW1257" s="279"/>
      <c r="BX1257" s="279"/>
      <c r="BY1257" s="279"/>
      <c r="BZ1257" s="279"/>
      <c r="CA1257" s="279"/>
      <c r="CB1257" s="279"/>
      <c r="CC1257" s="279"/>
      <c r="CD1257" s="279"/>
      <c r="CE1257" s="279"/>
      <c r="CF1257" s="279"/>
      <c r="CG1257" s="279"/>
      <c r="CH1257" s="279"/>
      <c r="CI1257" s="279"/>
      <c r="CJ1257" s="279"/>
      <c r="CK1257" s="279"/>
      <c r="CL1257" s="279"/>
      <c r="CM1257" s="279"/>
      <c r="CN1257" s="279"/>
      <c r="CO1257" s="279"/>
      <c r="CP1257" s="279"/>
      <c r="CQ1257" s="279"/>
      <c r="CR1257" s="279"/>
      <c r="CS1257" s="279"/>
      <c r="CT1257" s="279"/>
      <c r="CU1257" s="279"/>
      <c r="CV1257" s="279"/>
      <c r="CW1257" s="279"/>
      <c r="CX1257" s="279"/>
      <c r="CY1257" s="279"/>
      <c r="CZ1257" s="279"/>
      <c r="DA1257" s="279"/>
      <c r="DB1257" s="279"/>
      <c r="DC1257" s="279"/>
      <c r="DD1257" s="279"/>
      <c r="DE1257" s="279"/>
      <c r="DF1257" s="279"/>
      <c r="DG1257" s="279"/>
      <c r="DH1257" s="279"/>
      <c r="DI1257" s="279"/>
      <c r="DJ1257" s="279"/>
      <c r="DK1257" s="279"/>
      <c r="DL1257" s="279"/>
      <c r="DM1257" s="279"/>
      <c r="DN1257" s="279"/>
      <c r="DO1257" s="279"/>
      <c r="DP1257" s="279"/>
      <c r="DQ1257" s="279"/>
      <c r="DR1257" s="279"/>
      <c r="DS1257" s="279"/>
      <c r="DT1257" s="279"/>
      <c r="DU1257" s="279"/>
    </row>
    <row r="1258" spans="40:125">
      <c r="AN1258" s="203" t="str">
        <f t="shared" si="54"/>
        <v>EMA--</v>
      </c>
      <c r="AO1258" s="279"/>
      <c r="AP1258" s="279"/>
      <c r="AQ1258" s="279"/>
      <c r="AR1258" s="279"/>
      <c r="AS1258" s="279"/>
      <c r="AT1258" s="279"/>
      <c r="AU1258" s="279"/>
      <c r="AV1258" s="279"/>
      <c r="AW1258" s="279"/>
      <c r="AX1258" s="279"/>
      <c r="AY1258" s="279"/>
      <c r="AZ1258" s="279"/>
      <c r="BA1258" s="279"/>
      <c r="BB1258" s="279"/>
      <c r="BC1258" s="279"/>
      <c r="BD1258" s="279"/>
      <c r="BE1258" s="279"/>
      <c r="BF1258" s="279"/>
      <c r="BG1258" s="279"/>
      <c r="BH1258" s="279"/>
      <c r="BI1258" s="279"/>
      <c r="BJ1258" s="279"/>
      <c r="BK1258" s="279"/>
      <c r="BL1258" s="279"/>
      <c r="BM1258" s="279"/>
      <c r="BN1258" s="279"/>
      <c r="BO1258" s="279"/>
      <c r="BP1258" s="279"/>
      <c r="BQ1258" s="279"/>
      <c r="BR1258" s="279"/>
      <c r="BS1258" s="279"/>
      <c r="BT1258" s="279"/>
      <c r="BU1258" s="279"/>
      <c r="BV1258" s="279"/>
      <c r="BW1258" s="279"/>
      <c r="BX1258" s="279"/>
      <c r="BY1258" s="279"/>
      <c r="BZ1258" s="279"/>
      <c r="CA1258" s="279"/>
      <c r="CB1258" s="279"/>
      <c r="CC1258" s="279"/>
      <c r="CD1258" s="279"/>
      <c r="CE1258" s="279"/>
      <c r="CF1258" s="279"/>
      <c r="CG1258" s="279"/>
      <c r="CH1258" s="279"/>
      <c r="CI1258" s="279"/>
      <c r="CJ1258" s="279"/>
      <c r="CK1258" s="279"/>
      <c r="CL1258" s="279"/>
      <c r="CM1258" s="279"/>
      <c r="CN1258" s="279"/>
      <c r="CO1258" s="279"/>
      <c r="CP1258" s="279"/>
      <c r="CQ1258" s="279"/>
      <c r="CR1258" s="279"/>
      <c r="CS1258" s="279"/>
      <c r="CT1258" s="279"/>
      <c r="CU1258" s="279"/>
      <c r="CV1258" s="279"/>
      <c r="CW1258" s="279"/>
      <c r="CX1258" s="279"/>
      <c r="CY1258" s="279"/>
      <c r="CZ1258" s="279"/>
      <c r="DA1258" s="279"/>
      <c r="DB1258" s="279"/>
      <c r="DC1258" s="279"/>
      <c r="DD1258" s="279"/>
      <c r="DE1258" s="279"/>
      <c r="DF1258" s="279"/>
      <c r="DG1258" s="279"/>
      <c r="DH1258" s="279"/>
      <c r="DI1258" s="279"/>
      <c r="DJ1258" s="279"/>
      <c r="DK1258" s="279"/>
      <c r="DL1258" s="279"/>
      <c r="DM1258" s="279"/>
      <c r="DN1258" s="279"/>
      <c r="DO1258" s="279"/>
      <c r="DP1258" s="279"/>
      <c r="DQ1258" s="279"/>
      <c r="DR1258" s="279"/>
      <c r="DS1258" s="279"/>
      <c r="DT1258" s="279"/>
      <c r="DU1258" s="279"/>
    </row>
    <row r="1259" spans="40:125">
      <c r="AN1259" s="203" t="str">
        <f t="shared" si="54"/>
        <v>EMA--</v>
      </c>
      <c r="AO1259" s="279"/>
      <c r="AP1259" s="279"/>
      <c r="AQ1259" s="279"/>
      <c r="AR1259" s="279"/>
      <c r="AS1259" s="279"/>
      <c r="AT1259" s="279"/>
      <c r="AU1259" s="279"/>
      <c r="AV1259" s="279"/>
      <c r="AW1259" s="279"/>
      <c r="AX1259" s="279"/>
      <c r="AY1259" s="279"/>
      <c r="AZ1259" s="279"/>
      <c r="BA1259" s="279"/>
      <c r="BB1259" s="279"/>
      <c r="BC1259" s="279"/>
      <c r="BD1259" s="279"/>
      <c r="BE1259" s="279"/>
      <c r="BF1259" s="279"/>
      <c r="BG1259" s="279"/>
      <c r="BH1259" s="279"/>
      <c r="BI1259" s="279"/>
      <c r="BJ1259" s="279"/>
      <c r="BK1259" s="279"/>
      <c r="BL1259" s="279"/>
      <c r="BM1259" s="279"/>
      <c r="BN1259" s="279"/>
      <c r="BO1259" s="279"/>
      <c r="BP1259" s="279"/>
      <c r="BQ1259" s="279"/>
      <c r="BR1259" s="279"/>
      <c r="BS1259" s="279"/>
      <c r="BT1259" s="279"/>
      <c r="BU1259" s="279"/>
      <c r="BV1259" s="279"/>
      <c r="BW1259" s="279"/>
      <c r="BX1259" s="279"/>
      <c r="BY1259" s="279"/>
      <c r="BZ1259" s="279"/>
      <c r="CA1259" s="279"/>
      <c r="CB1259" s="279"/>
      <c r="CC1259" s="279"/>
      <c r="CD1259" s="279"/>
      <c r="CE1259" s="279"/>
      <c r="CF1259" s="279"/>
      <c r="CG1259" s="279"/>
      <c r="CH1259" s="279"/>
      <c r="CI1259" s="279"/>
      <c r="CJ1259" s="279"/>
      <c r="CK1259" s="279"/>
      <c r="CL1259" s="279"/>
      <c r="CM1259" s="279"/>
      <c r="CN1259" s="279"/>
      <c r="CO1259" s="279"/>
      <c r="CP1259" s="279"/>
      <c r="CQ1259" s="279"/>
      <c r="CR1259" s="279"/>
      <c r="CS1259" s="279"/>
      <c r="CT1259" s="279"/>
      <c r="CU1259" s="279"/>
      <c r="CV1259" s="279"/>
      <c r="CW1259" s="279"/>
      <c r="CX1259" s="279"/>
      <c r="CY1259" s="279"/>
      <c r="CZ1259" s="279"/>
      <c r="DA1259" s="279"/>
      <c r="DB1259" s="279"/>
      <c r="DC1259" s="279"/>
      <c r="DD1259" s="279"/>
      <c r="DE1259" s="279"/>
      <c r="DF1259" s="279"/>
      <c r="DG1259" s="279"/>
      <c r="DH1259" s="279"/>
      <c r="DI1259" s="279"/>
      <c r="DJ1259" s="279"/>
      <c r="DK1259" s="279"/>
      <c r="DL1259" s="279"/>
      <c r="DM1259" s="279"/>
      <c r="DN1259" s="279"/>
      <c r="DO1259" s="279"/>
      <c r="DP1259" s="279"/>
      <c r="DQ1259" s="279"/>
      <c r="DR1259" s="279"/>
      <c r="DS1259" s="279"/>
      <c r="DT1259" s="279"/>
      <c r="DU1259" s="279"/>
    </row>
    <row r="1260" spans="40:125">
      <c r="AN1260" s="203" t="str">
        <f t="shared" si="54"/>
        <v>EMA--</v>
      </c>
      <c r="AO1260" s="279"/>
      <c r="AP1260" s="279"/>
      <c r="AQ1260" s="279"/>
      <c r="AR1260" s="279"/>
      <c r="AS1260" s="279"/>
      <c r="AT1260" s="279"/>
      <c r="AU1260" s="279"/>
      <c r="AV1260" s="279"/>
      <c r="AW1260" s="279"/>
      <c r="AX1260" s="279"/>
      <c r="AY1260" s="279"/>
      <c r="AZ1260" s="279"/>
      <c r="BA1260" s="279"/>
      <c r="BB1260" s="279"/>
      <c r="BC1260" s="279"/>
      <c r="BD1260" s="279"/>
      <c r="BE1260" s="279"/>
      <c r="BF1260" s="279"/>
      <c r="BG1260" s="279"/>
      <c r="BH1260" s="279"/>
      <c r="BI1260" s="279"/>
      <c r="BJ1260" s="279"/>
      <c r="BK1260" s="279"/>
      <c r="BL1260" s="279"/>
      <c r="BM1260" s="279"/>
      <c r="BN1260" s="279"/>
      <c r="BO1260" s="279"/>
      <c r="BP1260" s="279"/>
      <c r="BQ1260" s="279"/>
      <c r="BR1260" s="279"/>
      <c r="BS1260" s="279"/>
      <c r="BT1260" s="279"/>
      <c r="BU1260" s="279"/>
      <c r="BV1260" s="279"/>
      <c r="BW1260" s="279"/>
      <c r="BX1260" s="279"/>
      <c r="BY1260" s="279"/>
      <c r="BZ1260" s="279"/>
      <c r="CA1260" s="279"/>
      <c r="CB1260" s="279"/>
      <c r="CC1260" s="279"/>
      <c r="CD1260" s="279"/>
      <c r="CE1260" s="279"/>
      <c r="CF1260" s="279"/>
      <c r="CG1260" s="279"/>
      <c r="CH1260" s="279"/>
      <c r="CI1260" s="279"/>
      <c r="CJ1260" s="279"/>
      <c r="CK1260" s="279"/>
      <c r="CL1260" s="279"/>
      <c r="CM1260" s="279"/>
      <c r="CN1260" s="279"/>
      <c r="CO1260" s="279"/>
      <c r="CP1260" s="279"/>
      <c r="CQ1260" s="279"/>
      <c r="CR1260" s="279"/>
      <c r="CS1260" s="279"/>
      <c r="CT1260" s="279"/>
      <c r="CU1260" s="279"/>
      <c r="CV1260" s="279"/>
      <c r="CW1260" s="279"/>
      <c r="CX1260" s="279"/>
      <c r="CY1260" s="279"/>
      <c r="CZ1260" s="279"/>
      <c r="DA1260" s="279"/>
      <c r="DB1260" s="279"/>
      <c r="DC1260" s="279"/>
      <c r="DD1260" s="279"/>
      <c r="DE1260" s="279"/>
      <c r="DF1260" s="279"/>
      <c r="DG1260" s="279"/>
      <c r="DH1260" s="279"/>
      <c r="DI1260" s="279"/>
      <c r="DJ1260" s="279"/>
      <c r="DK1260" s="279"/>
      <c r="DL1260" s="279"/>
      <c r="DM1260" s="279"/>
      <c r="DN1260" s="279"/>
      <c r="DO1260" s="279"/>
      <c r="DP1260" s="279"/>
      <c r="DQ1260" s="279"/>
      <c r="DR1260" s="279"/>
      <c r="DS1260" s="279"/>
      <c r="DT1260" s="279"/>
      <c r="DU1260" s="279"/>
    </row>
    <row r="1261" spans="40:125">
      <c r="AN1261" s="203" t="str">
        <f t="shared" si="54"/>
        <v>EMA--</v>
      </c>
      <c r="AO1261" s="279"/>
      <c r="AP1261" s="279"/>
      <c r="AQ1261" s="279"/>
      <c r="AR1261" s="279"/>
      <c r="AS1261" s="279"/>
      <c r="AT1261" s="279"/>
      <c r="AU1261" s="279"/>
      <c r="AV1261" s="279"/>
      <c r="AW1261" s="279"/>
      <c r="AX1261" s="279"/>
      <c r="AY1261" s="279"/>
      <c r="AZ1261" s="279"/>
      <c r="BA1261" s="279"/>
      <c r="BB1261" s="279"/>
      <c r="BC1261" s="279"/>
      <c r="BD1261" s="279"/>
      <c r="BE1261" s="279"/>
      <c r="BF1261" s="279"/>
      <c r="BG1261" s="279"/>
      <c r="BH1261" s="279"/>
      <c r="BI1261" s="279"/>
      <c r="BJ1261" s="279"/>
      <c r="BK1261" s="279"/>
      <c r="BL1261" s="279"/>
      <c r="BM1261" s="279"/>
      <c r="BN1261" s="279"/>
      <c r="BO1261" s="279"/>
      <c r="BP1261" s="279"/>
      <c r="BQ1261" s="279"/>
      <c r="BR1261" s="279"/>
      <c r="BS1261" s="279"/>
      <c r="BT1261" s="279"/>
      <c r="BU1261" s="279"/>
      <c r="BV1261" s="279"/>
      <c r="BW1261" s="279"/>
      <c r="BX1261" s="279"/>
      <c r="BY1261" s="279"/>
      <c r="BZ1261" s="279"/>
      <c r="CA1261" s="279"/>
      <c r="CB1261" s="279"/>
      <c r="CC1261" s="279"/>
      <c r="CD1261" s="279"/>
      <c r="CE1261" s="279"/>
      <c r="CF1261" s="279"/>
      <c r="CG1261" s="279"/>
      <c r="CH1261" s="279"/>
      <c r="CI1261" s="279"/>
      <c r="CJ1261" s="279"/>
      <c r="CK1261" s="279"/>
      <c r="CL1261" s="279"/>
      <c r="CM1261" s="279"/>
      <c r="CN1261" s="279"/>
      <c r="CO1261" s="279"/>
      <c r="CP1261" s="279"/>
      <c r="CQ1261" s="279"/>
      <c r="CR1261" s="279"/>
      <c r="CS1261" s="279"/>
      <c r="CT1261" s="279"/>
      <c r="CU1261" s="279"/>
      <c r="CV1261" s="279"/>
      <c r="CW1261" s="279"/>
      <c r="CX1261" s="279"/>
      <c r="CY1261" s="279"/>
      <c r="CZ1261" s="279"/>
      <c r="DA1261" s="279"/>
      <c r="DB1261" s="279"/>
      <c r="DC1261" s="279"/>
      <c r="DD1261" s="279"/>
      <c r="DE1261" s="279"/>
      <c r="DF1261" s="279"/>
      <c r="DG1261" s="279"/>
      <c r="DH1261" s="279"/>
      <c r="DI1261" s="279"/>
      <c r="DJ1261" s="279"/>
      <c r="DK1261" s="279"/>
      <c r="DL1261" s="279"/>
      <c r="DM1261" s="279"/>
      <c r="DN1261" s="279"/>
      <c r="DO1261" s="279"/>
      <c r="DP1261" s="279"/>
      <c r="DQ1261" s="279"/>
      <c r="DR1261" s="279"/>
      <c r="DS1261" s="279"/>
      <c r="DT1261" s="279"/>
      <c r="DU1261" s="279"/>
    </row>
    <row r="1262" spans="40:125">
      <c r="AN1262" s="203" t="str">
        <f t="shared" si="54"/>
        <v>EMA--</v>
      </c>
      <c r="AO1262" s="279"/>
      <c r="AP1262" s="279"/>
      <c r="AQ1262" s="279"/>
      <c r="AR1262" s="279"/>
      <c r="AS1262" s="279"/>
      <c r="AT1262" s="279"/>
      <c r="AU1262" s="279"/>
      <c r="AV1262" s="279"/>
      <c r="AW1262" s="279"/>
      <c r="AX1262" s="279"/>
      <c r="AY1262" s="279"/>
      <c r="AZ1262" s="279"/>
      <c r="BA1262" s="279"/>
      <c r="BB1262" s="279"/>
      <c r="BC1262" s="279"/>
      <c r="BD1262" s="279"/>
      <c r="BE1262" s="279"/>
      <c r="BF1262" s="279"/>
      <c r="BG1262" s="279"/>
      <c r="BH1262" s="279"/>
      <c r="BI1262" s="279"/>
      <c r="BJ1262" s="279"/>
      <c r="BK1262" s="279"/>
      <c r="BL1262" s="279"/>
      <c r="BM1262" s="279"/>
      <c r="BN1262" s="279"/>
      <c r="BO1262" s="279"/>
      <c r="BP1262" s="279"/>
      <c r="BQ1262" s="279"/>
      <c r="BR1262" s="279"/>
      <c r="BS1262" s="279"/>
      <c r="BT1262" s="279"/>
      <c r="BU1262" s="279"/>
      <c r="BV1262" s="279"/>
      <c r="BW1262" s="279"/>
      <c r="BX1262" s="279"/>
      <c r="BY1262" s="279"/>
      <c r="BZ1262" s="279"/>
      <c r="CA1262" s="279"/>
      <c r="CB1262" s="279"/>
      <c r="CC1262" s="279"/>
      <c r="CD1262" s="279"/>
      <c r="CE1262" s="279"/>
      <c r="CF1262" s="279"/>
      <c r="CG1262" s="279"/>
      <c r="CH1262" s="279"/>
      <c r="CI1262" s="279"/>
      <c r="CJ1262" s="279"/>
      <c r="CK1262" s="279"/>
      <c r="CL1262" s="279"/>
      <c r="CM1262" s="279"/>
      <c r="CN1262" s="279"/>
      <c r="CO1262" s="279"/>
      <c r="CP1262" s="279"/>
      <c r="CQ1262" s="279"/>
      <c r="CR1262" s="279"/>
      <c r="CS1262" s="279"/>
      <c r="CT1262" s="279"/>
      <c r="CU1262" s="279"/>
      <c r="CV1262" s="279"/>
      <c r="CW1262" s="279"/>
      <c r="CX1262" s="279"/>
      <c r="CY1262" s="279"/>
      <c r="CZ1262" s="279"/>
      <c r="DA1262" s="279"/>
      <c r="DB1262" s="279"/>
      <c r="DC1262" s="279"/>
      <c r="DD1262" s="279"/>
      <c r="DE1262" s="279"/>
      <c r="DF1262" s="279"/>
      <c r="DG1262" s="279"/>
      <c r="DH1262" s="279"/>
      <c r="DI1262" s="279"/>
      <c r="DJ1262" s="279"/>
      <c r="DK1262" s="279"/>
      <c r="DL1262" s="279"/>
      <c r="DM1262" s="279"/>
      <c r="DN1262" s="279"/>
      <c r="DO1262" s="279"/>
      <c r="DP1262" s="279"/>
      <c r="DQ1262" s="279"/>
      <c r="DR1262" s="279"/>
      <c r="DS1262" s="279"/>
      <c r="DT1262" s="279"/>
      <c r="DU1262" s="279"/>
    </row>
    <row r="1263" spans="40:125">
      <c r="AN1263" s="203" t="str">
        <f t="shared" si="54"/>
        <v>EMA--</v>
      </c>
      <c r="AO1263" s="279"/>
      <c r="AP1263" s="279"/>
      <c r="AQ1263" s="279"/>
      <c r="AR1263" s="279"/>
      <c r="AS1263" s="279"/>
      <c r="AT1263" s="279"/>
      <c r="AU1263" s="279"/>
      <c r="AV1263" s="279"/>
      <c r="AW1263" s="279"/>
      <c r="AX1263" s="279"/>
      <c r="AY1263" s="279"/>
      <c r="AZ1263" s="279"/>
      <c r="BA1263" s="279"/>
      <c r="BB1263" s="279"/>
      <c r="BC1263" s="279"/>
      <c r="BD1263" s="279"/>
      <c r="BE1263" s="279"/>
      <c r="BF1263" s="279"/>
      <c r="BG1263" s="279"/>
      <c r="BH1263" s="279"/>
      <c r="BI1263" s="279"/>
      <c r="BJ1263" s="279"/>
      <c r="BK1263" s="279"/>
      <c r="BL1263" s="279"/>
      <c r="BM1263" s="279"/>
      <c r="BN1263" s="279"/>
      <c r="BO1263" s="279"/>
      <c r="BP1263" s="279"/>
      <c r="BQ1263" s="279"/>
      <c r="BR1263" s="279"/>
      <c r="BS1263" s="279"/>
      <c r="BT1263" s="279"/>
      <c r="BU1263" s="279"/>
      <c r="BV1263" s="279"/>
      <c r="BW1263" s="279"/>
      <c r="BX1263" s="279"/>
      <c r="BY1263" s="279"/>
      <c r="BZ1263" s="279"/>
      <c r="CA1263" s="279"/>
      <c r="CB1263" s="279"/>
      <c r="CC1263" s="279"/>
      <c r="CD1263" s="279"/>
      <c r="CE1263" s="279"/>
      <c r="CF1263" s="279"/>
      <c r="CG1263" s="279"/>
      <c r="CH1263" s="279"/>
      <c r="CI1263" s="279"/>
      <c r="CJ1263" s="279"/>
      <c r="CK1263" s="279"/>
      <c r="CL1263" s="279"/>
      <c r="CM1263" s="279"/>
      <c r="CN1263" s="279"/>
      <c r="CO1263" s="279"/>
      <c r="CP1263" s="279"/>
      <c r="CQ1263" s="279"/>
      <c r="CR1263" s="279"/>
      <c r="CS1263" s="279"/>
      <c r="CT1263" s="279"/>
      <c r="CU1263" s="279"/>
      <c r="CV1263" s="279"/>
      <c r="CW1263" s="279"/>
      <c r="CX1263" s="279"/>
      <c r="CY1263" s="279"/>
      <c r="CZ1263" s="279"/>
      <c r="DA1263" s="279"/>
      <c r="DB1263" s="279"/>
      <c r="DC1263" s="279"/>
      <c r="DD1263" s="279"/>
      <c r="DE1263" s="279"/>
      <c r="DF1263" s="279"/>
      <c r="DG1263" s="279"/>
      <c r="DH1263" s="279"/>
      <c r="DI1263" s="279"/>
      <c r="DJ1263" s="279"/>
      <c r="DK1263" s="279"/>
      <c r="DL1263" s="279"/>
      <c r="DM1263" s="279"/>
      <c r="DN1263" s="279"/>
      <c r="DO1263" s="279"/>
      <c r="DP1263" s="279"/>
      <c r="DQ1263" s="279"/>
      <c r="DR1263" s="279"/>
      <c r="DS1263" s="279"/>
      <c r="DT1263" s="279"/>
      <c r="DU1263" s="279"/>
    </row>
    <row r="1264" spans="40:125">
      <c r="AN1264" s="203" t="str">
        <f t="shared" si="54"/>
        <v>EMA--</v>
      </c>
      <c r="AO1264" s="279"/>
      <c r="AP1264" s="279"/>
      <c r="AQ1264" s="279"/>
      <c r="AR1264" s="279"/>
      <c r="AS1264" s="279"/>
      <c r="AT1264" s="279"/>
      <c r="AU1264" s="279"/>
      <c r="AV1264" s="279"/>
      <c r="AW1264" s="279"/>
      <c r="AX1264" s="279"/>
      <c r="AY1264" s="279"/>
      <c r="AZ1264" s="279"/>
      <c r="BA1264" s="279"/>
      <c r="BB1264" s="279"/>
      <c r="BC1264" s="279"/>
      <c r="BD1264" s="279"/>
      <c r="BE1264" s="279"/>
      <c r="BF1264" s="279"/>
      <c r="BG1264" s="279"/>
      <c r="BH1264" s="279"/>
      <c r="BI1264" s="279"/>
      <c r="BJ1264" s="279"/>
      <c r="BK1264" s="279"/>
      <c r="BL1264" s="279"/>
      <c r="BM1264" s="279"/>
      <c r="BN1264" s="279"/>
      <c r="BO1264" s="279"/>
      <c r="BP1264" s="279"/>
      <c r="BQ1264" s="279"/>
      <c r="BR1264" s="279"/>
      <c r="BS1264" s="279"/>
      <c r="BT1264" s="279"/>
      <c r="BU1264" s="279"/>
      <c r="BV1264" s="279"/>
      <c r="BW1264" s="279"/>
      <c r="BX1264" s="279"/>
      <c r="BY1264" s="279"/>
      <c r="BZ1264" s="279"/>
      <c r="CA1264" s="279"/>
      <c r="CB1264" s="279"/>
      <c r="CC1264" s="279"/>
      <c r="CD1264" s="279"/>
      <c r="CE1264" s="279"/>
      <c r="CF1264" s="279"/>
      <c r="CG1264" s="279"/>
      <c r="CH1264" s="279"/>
      <c r="CI1264" s="279"/>
      <c r="CJ1264" s="279"/>
      <c r="CK1264" s="279"/>
      <c r="CL1264" s="279"/>
      <c r="CM1264" s="279"/>
      <c r="CN1264" s="279"/>
      <c r="CO1264" s="279"/>
      <c r="CP1264" s="279"/>
      <c r="CQ1264" s="279"/>
      <c r="CR1264" s="279"/>
      <c r="CS1264" s="279"/>
      <c r="CT1264" s="279"/>
      <c r="CU1264" s="279"/>
      <c r="CV1264" s="279"/>
      <c r="CW1264" s="279"/>
      <c r="CX1264" s="279"/>
      <c r="CY1264" s="279"/>
      <c r="CZ1264" s="279"/>
      <c r="DA1264" s="279"/>
      <c r="DB1264" s="279"/>
      <c r="DC1264" s="279"/>
      <c r="DD1264" s="279"/>
      <c r="DE1264" s="279"/>
      <c r="DF1264" s="279"/>
      <c r="DG1264" s="279"/>
      <c r="DH1264" s="279"/>
      <c r="DI1264" s="279"/>
      <c r="DJ1264" s="279"/>
      <c r="DK1264" s="279"/>
      <c r="DL1264" s="279"/>
      <c r="DM1264" s="279"/>
      <c r="DN1264" s="279"/>
      <c r="DO1264" s="279"/>
      <c r="DP1264" s="279"/>
      <c r="DQ1264" s="279"/>
      <c r="DR1264" s="279"/>
      <c r="DS1264" s="279"/>
      <c r="DT1264" s="279"/>
      <c r="DU1264" s="279"/>
    </row>
    <row r="1265" spans="40:125">
      <c r="AN1265" s="203" t="str">
        <f t="shared" si="54"/>
        <v>EMA--</v>
      </c>
      <c r="AO1265" s="279"/>
      <c r="AP1265" s="279"/>
      <c r="AQ1265" s="279"/>
      <c r="AR1265" s="279"/>
      <c r="AS1265" s="279"/>
      <c r="AT1265" s="279"/>
      <c r="AU1265" s="279"/>
      <c r="AV1265" s="279"/>
      <c r="AW1265" s="279"/>
      <c r="AX1265" s="279"/>
      <c r="AY1265" s="279"/>
      <c r="AZ1265" s="279"/>
      <c r="BA1265" s="279"/>
      <c r="BB1265" s="279"/>
      <c r="BC1265" s="279"/>
      <c r="BD1265" s="279"/>
      <c r="BE1265" s="279"/>
      <c r="BF1265" s="279"/>
      <c r="BG1265" s="279"/>
      <c r="BH1265" s="279"/>
      <c r="BI1265" s="279"/>
      <c r="BJ1265" s="279"/>
      <c r="BK1265" s="279"/>
      <c r="BL1265" s="279"/>
      <c r="BM1265" s="279"/>
      <c r="BN1265" s="279"/>
      <c r="BO1265" s="279"/>
      <c r="BP1265" s="279"/>
      <c r="BQ1265" s="279"/>
      <c r="BR1265" s="279"/>
      <c r="BS1265" s="279"/>
      <c r="BT1265" s="279"/>
      <c r="BU1265" s="279"/>
      <c r="BV1265" s="279"/>
      <c r="BW1265" s="279"/>
      <c r="BX1265" s="279"/>
      <c r="BY1265" s="279"/>
      <c r="BZ1265" s="279"/>
      <c r="CA1265" s="279"/>
      <c r="CB1265" s="279"/>
      <c r="CC1265" s="279"/>
      <c r="CD1265" s="279"/>
      <c r="CE1265" s="279"/>
      <c r="CF1265" s="279"/>
      <c r="CG1265" s="279"/>
      <c r="CH1265" s="279"/>
      <c r="CI1265" s="279"/>
      <c r="CJ1265" s="279"/>
      <c r="CK1265" s="279"/>
      <c r="CL1265" s="279"/>
      <c r="CM1265" s="279"/>
      <c r="CN1265" s="279"/>
      <c r="CO1265" s="279"/>
      <c r="CP1265" s="279"/>
      <c r="CQ1265" s="279"/>
      <c r="CR1265" s="279"/>
      <c r="CS1265" s="279"/>
      <c r="CT1265" s="279"/>
      <c r="CU1265" s="279"/>
      <c r="CV1265" s="279"/>
      <c r="CW1265" s="279"/>
      <c r="CX1265" s="279"/>
      <c r="CY1265" s="279"/>
      <c r="CZ1265" s="279"/>
      <c r="DA1265" s="279"/>
      <c r="DB1265" s="279"/>
      <c r="DC1265" s="279"/>
      <c r="DD1265" s="279"/>
      <c r="DE1265" s="279"/>
      <c r="DF1265" s="279"/>
      <c r="DG1265" s="279"/>
      <c r="DH1265" s="279"/>
      <c r="DI1265" s="279"/>
      <c r="DJ1265" s="279"/>
      <c r="DK1265" s="279"/>
      <c r="DL1265" s="279"/>
      <c r="DM1265" s="279"/>
      <c r="DN1265" s="279"/>
      <c r="DO1265" s="279"/>
      <c r="DP1265" s="279"/>
      <c r="DQ1265" s="279"/>
      <c r="DR1265" s="279"/>
      <c r="DS1265" s="279"/>
      <c r="DT1265" s="279"/>
      <c r="DU1265" s="279"/>
    </row>
    <row r="1266" spans="40:125">
      <c r="AN1266" s="203" t="str">
        <f t="shared" si="54"/>
        <v>EMA--</v>
      </c>
      <c r="AO1266" s="279"/>
      <c r="AP1266" s="279"/>
      <c r="AQ1266" s="279"/>
      <c r="AR1266" s="279"/>
      <c r="AS1266" s="279"/>
      <c r="AT1266" s="279"/>
      <c r="AU1266" s="279"/>
      <c r="AV1266" s="279"/>
      <c r="AW1266" s="279"/>
      <c r="AX1266" s="279"/>
      <c r="AY1266" s="279"/>
      <c r="AZ1266" s="279"/>
      <c r="BA1266" s="279"/>
      <c r="BB1266" s="279"/>
      <c r="BC1266" s="279"/>
      <c r="BD1266" s="279"/>
      <c r="BE1266" s="279"/>
      <c r="BF1266" s="279"/>
      <c r="BG1266" s="279"/>
      <c r="BH1266" s="279"/>
      <c r="BI1266" s="279"/>
      <c r="BJ1266" s="279"/>
      <c r="BK1266" s="279"/>
      <c r="BL1266" s="279"/>
      <c r="BM1266" s="279"/>
      <c r="BN1266" s="279"/>
      <c r="BO1266" s="279"/>
      <c r="BP1266" s="279"/>
      <c r="BQ1266" s="279"/>
      <c r="BR1266" s="279"/>
      <c r="BS1266" s="279"/>
      <c r="BT1266" s="279"/>
      <c r="BU1266" s="279"/>
      <c r="BV1266" s="279"/>
      <c r="BW1266" s="279"/>
      <c r="BX1266" s="279"/>
      <c r="BY1266" s="279"/>
      <c r="BZ1266" s="279"/>
      <c r="CA1266" s="279"/>
      <c r="CB1266" s="279"/>
      <c r="CC1266" s="279"/>
      <c r="CD1266" s="279"/>
      <c r="CE1266" s="279"/>
      <c r="CF1266" s="279"/>
      <c r="CG1266" s="279"/>
      <c r="CH1266" s="279"/>
      <c r="CI1266" s="279"/>
      <c r="CJ1266" s="279"/>
      <c r="CK1266" s="279"/>
      <c r="CL1266" s="279"/>
      <c r="CM1266" s="279"/>
      <c r="CN1266" s="279"/>
      <c r="CO1266" s="279"/>
      <c r="CP1266" s="279"/>
      <c r="CQ1266" s="279"/>
      <c r="CR1266" s="279"/>
      <c r="CS1266" s="279"/>
      <c r="CT1266" s="279"/>
      <c r="CU1266" s="279"/>
      <c r="CV1266" s="279"/>
      <c r="CW1266" s="279"/>
      <c r="CX1266" s="279"/>
      <c r="CY1266" s="279"/>
      <c r="CZ1266" s="279"/>
      <c r="DA1266" s="279"/>
      <c r="DB1266" s="279"/>
      <c r="DC1266" s="279"/>
      <c r="DD1266" s="279"/>
      <c r="DE1266" s="279"/>
      <c r="DF1266" s="279"/>
      <c r="DG1266" s="279"/>
      <c r="DH1266" s="279"/>
      <c r="DI1266" s="279"/>
      <c r="DJ1266" s="279"/>
      <c r="DK1266" s="279"/>
      <c r="DL1266" s="279"/>
      <c r="DM1266" s="279"/>
      <c r="DN1266" s="279"/>
      <c r="DO1266" s="279"/>
      <c r="DP1266" s="279"/>
      <c r="DQ1266" s="279"/>
      <c r="DR1266" s="279"/>
      <c r="DS1266" s="279"/>
      <c r="DT1266" s="279"/>
      <c r="DU1266" s="279"/>
    </row>
    <row r="1267" spans="40:125">
      <c r="AN1267" s="203" t="str">
        <f t="shared" si="54"/>
        <v>EMA--</v>
      </c>
      <c r="AO1267" s="279"/>
      <c r="AP1267" s="279"/>
      <c r="AQ1267" s="279"/>
      <c r="AR1267" s="279"/>
      <c r="AS1267" s="279"/>
      <c r="AT1267" s="279"/>
      <c r="AU1267" s="279"/>
      <c r="AV1267" s="279"/>
      <c r="AW1267" s="279"/>
      <c r="AX1267" s="279"/>
      <c r="AY1267" s="279"/>
      <c r="AZ1267" s="279"/>
      <c r="BA1267" s="279"/>
      <c r="BB1267" s="279"/>
      <c r="BC1267" s="279"/>
      <c r="BD1267" s="279"/>
      <c r="BE1267" s="279"/>
      <c r="BF1267" s="279"/>
      <c r="BG1267" s="279"/>
      <c r="BH1267" s="279"/>
      <c r="BI1267" s="279"/>
      <c r="BJ1267" s="279"/>
      <c r="BK1267" s="279"/>
      <c r="BL1267" s="279"/>
      <c r="BM1267" s="279"/>
      <c r="BN1267" s="279"/>
      <c r="BO1267" s="279"/>
      <c r="BP1267" s="279"/>
      <c r="BQ1267" s="279"/>
      <c r="BR1267" s="279"/>
      <c r="BS1267" s="279"/>
      <c r="BT1267" s="279"/>
      <c r="BU1267" s="279"/>
      <c r="BV1267" s="279"/>
      <c r="BW1267" s="279"/>
      <c r="BX1267" s="279"/>
      <c r="BY1267" s="279"/>
      <c r="BZ1267" s="279"/>
      <c r="CA1267" s="279"/>
      <c r="CB1267" s="279"/>
      <c r="CC1267" s="279"/>
      <c r="CD1267" s="279"/>
      <c r="CE1267" s="279"/>
      <c r="CF1267" s="279"/>
      <c r="CG1267" s="279"/>
      <c r="CH1267" s="279"/>
      <c r="CI1267" s="279"/>
      <c r="CJ1267" s="279"/>
      <c r="CK1267" s="279"/>
      <c r="CL1267" s="279"/>
      <c r="CM1267" s="279"/>
      <c r="CN1267" s="279"/>
      <c r="CO1267" s="279"/>
      <c r="CP1267" s="279"/>
      <c r="CQ1267" s="279"/>
      <c r="CR1267" s="279"/>
      <c r="CS1267" s="279"/>
      <c r="CT1267" s="279"/>
      <c r="CU1267" s="279"/>
      <c r="CV1267" s="279"/>
      <c r="CW1267" s="279"/>
      <c r="CX1267" s="279"/>
      <c r="CY1267" s="279"/>
      <c r="CZ1267" s="279"/>
      <c r="DA1267" s="279"/>
      <c r="DB1267" s="279"/>
      <c r="DC1267" s="279"/>
      <c r="DD1267" s="279"/>
      <c r="DE1267" s="279"/>
      <c r="DF1267" s="279"/>
      <c r="DG1267" s="279"/>
      <c r="DH1267" s="279"/>
      <c r="DI1267" s="279"/>
      <c r="DJ1267" s="279"/>
      <c r="DK1267" s="279"/>
      <c r="DL1267" s="279"/>
      <c r="DM1267" s="279"/>
      <c r="DN1267" s="279"/>
      <c r="DO1267" s="279"/>
      <c r="DP1267" s="279"/>
      <c r="DQ1267" s="279"/>
      <c r="DR1267" s="279"/>
      <c r="DS1267" s="279"/>
      <c r="DT1267" s="279"/>
      <c r="DU1267" s="279"/>
    </row>
    <row r="1268" spans="40:125">
      <c r="AN1268" s="203" t="str">
        <f t="shared" si="54"/>
        <v>EMA--</v>
      </c>
      <c r="AO1268" s="279"/>
      <c r="AP1268" s="279"/>
      <c r="AQ1268" s="279"/>
      <c r="AR1268" s="279"/>
      <c r="AS1268" s="279"/>
      <c r="AT1268" s="279"/>
      <c r="AU1268" s="279"/>
      <c r="AV1268" s="279"/>
      <c r="AW1268" s="279"/>
      <c r="AX1268" s="279"/>
      <c r="AY1268" s="279"/>
      <c r="AZ1268" s="279"/>
      <c r="BA1268" s="279"/>
      <c r="BB1268" s="279"/>
      <c r="BC1268" s="279"/>
      <c r="BD1268" s="279"/>
      <c r="BE1268" s="279"/>
      <c r="BF1268" s="279"/>
      <c r="BG1268" s="279"/>
      <c r="BH1268" s="279"/>
      <c r="BI1268" s="279"/>
      <c r="BJ1268" s="279"/>
      <c r="BK1268" s="279"/>
      <c r="BL1268" s="279"/>
      <c r="BM1268" s="279"/>
      <c r="BN1268" s="279"/>
      <c r="BO1268" s="279"/>
      <c r="BP1268" s="279"/>
      <c r="BQ1268" s="279"/>
      <c r="BR1268" s="279"/>
      <c r="BS1268" s="279"/>
      <c r="BT1268" s="279"/>
      <c r="BU1268" s="279"/>
      <c r="BV1268" s="279"/>
      <c r="BW1268" s="279"/>
      <c r="BX1268" s="279"/>
      <c r="BY1268" s="279"/>
      <c r="BZ1268" s="279"/>
      <c r="CA1268" s="279"/>
      <c r="CB1268" s="279"/>
      <c r="CC1268" s="279"/>
      <c r="CD1268" s="279"/>
      <c r="CE1268" s="279"/>
      <c r="CF1268" s="279"/>
      <c r="CG1268" s="279"/>
      <c r="CH1268" s="279"/>
      <c r="CI1268" s="279"/>
      <c r="CJ1268" s="279"/>
      <c r="CK1268" s="279"/>
      <c r="CL1268" s="279"/>
      <c r="CM1268" s="279"/>
      <c r="CN1268" s="279"/>
      <c r="CO1268" s="279"/>
      <c r="CP1268" s="279"/>
      <c r="CQ1268" s="279"/>
      <c r="CR1268" s="279"/>
      <c r="CS1268" s="279"/>
      <c r="CT1268" s="279"/>
      <c r="CU1268" s="279"/>
      <c r="CV1268" s="279"/>
      <c r="CW1268" s="279"/>
      <c r="CX1268" s="279"/>
      <c r="CY1268" s="279"/>
      <c r="CZ1268" s="279"/>
      <c r="DA1268" s="279"/>
      <c r="DB1268" s="279"/>
      <c r="DC1268" s="279"/>
      <c r="DD1268" s="279"/>
      <c r="DE1268" s="279"/>
      <c r="DF1268" s="279"/>
      <c r="DG1268" s="279"/>
      <c r="DH1268" s="279"/>
      <c r="DI1268" s="279"/>
      <c r="DJ1268" s="279"/>
      <c r="DK1268" s="279"/>
      <c r="DL1268" s="279"/>
      <c r="DM1268" s="279"/>
      <c r="DN1268" s="279"/>
      <c r="DO1268" s="279"/>
      <c r="DP1268" s="279"/>
      <c r="DQ1268" s="279"/>
      <c r="DR1268" s="279"/>
      <c r="DS1268" s="279"/>
      <c r="DT1268" s="279"/>
      <c r="DU1268" s="279"/>
    </row>
    <row r="1269" spans="40:125">
      <c r="AN1269" s="203" t="str">
        <f t="shared" si="54"/>
        <v>EMA--</v>
      </c>
      <c r="AO1269" s="279"/>
      <c r="AP1269" s="279"/>
      <c r="AQ1269" s="279"/>
      <c r="AR1269" s="279"/>
      <c r="AS1269" s="279"/>
      <c r="AT1269" s="279"/>
      <c r="AU1269" s="279"/>
      <c r="AV1269" s="279"/>
      <c r="AW1269" s="279"/>
      <c r="AX1269" s="279"/>
      <c r="AY1269" s="279"/>
      <c r="AZ1269" s="279"/>
      <c r="BA1269" s="279"/>
      <c r="BB1269" s="279"/>
      <c r="BC1269" s="279"/>
      <c r="BD1269" s="279"/>
      <c r="BE1269" s="279"/>
      <c r="BF1269" s="279"/>
      <c r="BG1269" s="279"/>
      <c r="BH1269" s="279"/>
      <c r="BI1269" s="279"/>
      <c r="BJ1269" s="279"/>
      <c r="BK1269" s="279"/>
      <c r="BL1269" s="279"/>
      <c r="BM1269" s="279"/>
      <c r="BN1269" s="279"/>
      <c r="BO1269" s="279"/>
      <c r="BP1269" s="279"/>
      <c r="BQ1269" s="279"/>
      <c r="BR1269" s="279"/>
      <c r="BS1269" s="279"/>
      <c r="BT1269" s="279"/>
      <c r="BU1269" s="279"/>
      <c r="BV1269" s="279"/>
      <c r="BW1269" s="279"/>
      <c r="BX1269" s="279"/>
      <c r="BY1269" s="279"/>
      <c r="BZ1269" s="279"/>
      <c r="CA1269" s="279"/>
      <c r="CB1269" s="279"/>
      <c r="CC1269" s="279"/>
      <c r="CD1269" s="279"/>
      <c r="CE1269" s="279"/>
      <c r="CF1269" s="279"/>
      <c r="CG1269" s="279"/>
      <c r="CH1269" s="279"/>
      <c r="CI1269" s="279"/>
      <c r="CJ1269" s="279"/>
      <c r="CK1269" s="279"/>
      <c r="CL1269" s="279"/>
      <c r="CM1269" s="279"/>
      <c r="CN1269" s="279"/>
      <c r="CO1269" s="279"/>
      <c r="CP1269" s="279"/>
      <c r="CQ1269" s="279"/>
      <c r="CR1269" s="279"/>
      <c r="CS1269" s="279"/>
      <c r="CT1269" s="279"/>
      <c r="CU1269" s="279"/>
      <c r="CV1269" s="279"/>
      <c r="CW1269" s="279"/>
      <c r="CX1269" s="279"/>
      <c r="CY1269" s="279"/>
      <c r="CZ1269" s="279"/>
      <c r="DA1269" s="279"/>
      <c r="DB1269" s="279"/>
      <c r="DC1269" s="279"/>
      <c r="DD1269" s="279"/>
      <c r="DE1269" s="279"/>
      <c r="DF1269" s="279"/>
      <c r="DG1269" s="279"/>
      <c r="DH1269" s="279"/>
      <c r="DI1269" s="279"/>
      <c r="DJ1269" s="279"/>
      <c r="DK1269" s="279"/>
      <c r="DL1269" s="279"/>
      <c r="DM1269" s="279"/>
      <c r="DN1269" s="279"/>
      <c r="DO1269" s="279"/>
      <c r="DP1269" s="279"/>
      <c r="DQ1269" s="279"/>
      <c r="DR1269" s="279"/>
      <c r="DS1269" s="279"/>
      <c r="DT1269" s="279"/>
      <c r="DU1269" s="279"/>
    </row>
    <row r="1270" spans="40:125">
      <c r="AN1270" s="203" t="str">
        <f t="shared" si="54"/>
        <v>EMA--</v>
      </c>
      <c r="AO1270" s="279"/>
      <c r="AP1270" s="279"/>
      <c r="AQ1270" s="279"/>
      <c r="AR1270" s="279"/>
      <c r="AS1270" s="279"/>
      <c r="AT1270" s="279"/>
      <c r="AU1270" s="279"/>
      <c r="AV1270" s="279"/>
      <c r="AW1270" s="279"/>
      <c r="AX1270" s="279"/>
      <c r="AY1270" s="279"/>
      <c r="AZ1270" s="279"/>
      <c r="BA1270" s="279"/>
      <c r="BB1270" s="279"/>
      <c r="BC1270" s="279"/>
      <c r="BD1270" s="279"/>
      <c r="BE1270" s="279"/>
      <c r="BF1270" s="279"/>
      <c r="BG1270" s="279"/>
      <c r="BH1270" s="279"/>
      <c r="BI1270" s="279"/>
      <c r="BJ1270" s="279"/>
      <c r="BK1270" s="279"/>
      <c r="BL1270" s="279"/>
      <c r="BM1270" s="279"/>
      <c r="BN1270" s="279"/>
      <c r="BO1270" s="279"/>
      <c r="BP1270" s="279"/>
      <c r="BQ1270" s="279"/>
      <c r="BR1270" s="279"/>
      <c r="BS1270" s="279"/>
      <c r="BT1270" s="279"/>
      <c r="BU1270" s="279"/>
      <c r="BV1270" s="279"/>
      <c r="BW1270" s="279"/>
      <c r="BX1270" s="279"/>
      <c r="BY1270" s="279"/>
      <c r="BZ1270" s="279"/>
      <c r="CA1270" s="279"/>
      <c r="CB1270" s="279"/>
      <c r="CC1270" s="279"/>
      <c r="CD1270" s="279"/>
      <c r="CE1270" s="279"/>
      <c r="CF1270" s="279"/>
      <c r="CG1270" s="279"/>
      <c r="CH1270" s="279"/>
      <c r="CI1270" s="279"/>
      <c r="CJ1270" s="279"/>
      <c r="CK1270" s="279"/>
      <c r="CL1270" s="279"/>
      <c r="CM1270" s="279"/>
      <c r="CN1270" s="279"/>
      <c r="CO1270" s="279"/>
      <c r="CP1270" s="279"/>
      <c r="CQ1270" s="279"/>
      <c r="CR1270" s="279"/>
      <c r="CS1270" s="279"/>
      <c r="CT1270" s="279"/>
      <c r="CU1270" s="279"/>
      <c r="CV1270" s="279"/>
      <c r="CW1270" s="279"/>
      <c r="CX1270" s="279"/>
      <c r="CY1270" s="279"/>
      <c r="CZ1270" s="279"/>
      <c r="DA1270" s="279"/>
      <c r="DB1270" s="279"/>
      <c r="DC1270" s="279"/>
      <c r="DD1270" s="279"/>
      <c r="DE1270" s="279"/>
      <c r="DF1270" s="279"/>
      <c r="DG1270" s="279"/>
      <c r="DH1270" s="279"/>
      <c r="DI1270" s="279"/>
      <c r="DJ1270" s="279"/>
      <c r="DK1270" s="279"/>
      <c r="DL1270" s="279"/>
      <c r="DM1270" s="279"/>
      <c r="DN1270" s="279"/>
      <c r="DO1270" s="279"/>
      <c r="DP1270" s="279"/>
      <c r="DQ1270" s="279"/>
      <c r="DR1270" s="279"/>
      <c r="DS1270" s="279"/>
      <c r="DT1270" s="279"/>
      <c r="DU1270" s="279"/>
    </row>
    <row r="1271" spans="40:125">
      <c r="AN1271" s="203" t="str">
        <f t="shared" si="54"/>
        <v>EMA--</v>
      </c>
      <c r="AO1271" s="279"/>
      <c r="AP1271" s="279"/>
      <c r="AQ1271" s="279"/>
      <c r="AR1271" s="279"/>
      <c r="AS1271" s="279"/>
      <c r="AT1271" s="279"/>
      <c r="AU1271" s="279"/>
      <c r="AV1271" s="279"/>
      <c r="AW1271" s="279"/>
      <c r="AX1271" s="279"/>
      <c r="AY1271" s="279"/>
      <c r="AZ1271" s="279"/>
      <c r="BA1271" s="279"/>
      <c r="BB1271" s="279"/>
      <c r="BC1271" s="279"/>
      <c r="BD1271" s="279"/>
      <c r="BE1271" s="279"/>
      <c r="BF1271" s="279"/>
      <c r="BG1271" s="279"/>
      <c r="BH1271" s="279"/>
      <c r="BI1271" s="279"/>
      <c r="BJ1271" s="279"/>
      <c r="BK1271" s="279"/>
      <c r="BL1271" s="279"/>
      <c r="BM1271" s="279"/>
      <c r="BN1271" s="279"/>
      <c r="BO1271" s="279"/>
      <c r="BP1271" s="279"/>
      <c r="BQ1271" s="279"/>
      <c r="BR1271" s="279"/>
      <c r="BS1271" s="279"/>
      <c r="BT1271" s="279"/>
      <c r="BU1271" s="279"/>
      <c r="BV1271" s="279"/>
      <c r="BW1271" s="279"/>
      <c r="BX1271" s="279"/>
      <c r="BY1271" s="279"/>
      <c r="BZ1271" s="279"/>
      <c r="CA1271" s="279"/>
      <c r="CB1271" s="279"/>
      <c r="CC1271" s="279"/>
      <c r="CD1271" s="279"/>
      <c r="CE1271" s="279"/>
      <c r="CF1271" s="279"/>
      <c r="CG1271" s="279"/>
      <c r="CH1271" s="279"/>
      <c r="CI1271" s="279"/>
      <c r="CJ1271" s="279"/>
      <c r="CK1271" s="279"/>
      <c r="CL1271" s="279"/>
      <c r="CM1271" s="279"/>
      <c r="CN1271" s="279"/>
      <c r="CO1271" s="279"/>
      <c r="CP1271" s="279"/>
      <c r="CQ1271" s="279"/>
      <c r="CR1271" s="279"/>
      <c r="CS1271" s="279"/>
      <c r="CT1271" s="279"/>
      <c r="CU1271" s="279"/>
      <c r="CV1271" s="279"/>
      <c r="CW1271" s="279"/>
      <c r="CX1271" s="279"/>
      <c r="CY1271" s="279"/>
      <c r="CZ1271" s="279"/>
      <c r="DA1271" s="279"/>
      <c r="DB1271" s="279"/>
      <c r="DC1271" s="279"/>
      <c r="DD1271" s="279"/>
      <c r="DE1271" s="279"/>
      <c r="DF1271" s="279"/>
      <c r="DG1271" s="279"/>
      <c r="DH1271" s="279"/>
      <c r="DI1271" s="279"/>
      <c r="DJ1271" s="279"/>
      <c r="DK1271" s="279"/>
      <c r="DL1271" s="279"/>
      <c r="DM1271" s="279"/>
      <c r="DN1271" s="279"/>
      <c r="DO1271" s="279"/>
      <c r="DP1271" s="279"/>
      <c r="DQ1271" s="279"/>
      <c r="DR1271" s="279"/>
      <c r="DS1271" s="279"/>
      <c r="DT1271" s="279"/>
      <c r="DU1271" s="279"/>
    </row>
    <row r="1272" spans="40:125">
      <c r="AN1272" s="203" t="str">
        <f t="shared" si="54"/>
        <v>EMA--</v>
      </c>
      <c r="AO1272" s="279"/>
      <c r="AP1272" s="279"/>
      <c r="AQ1272" s="279"/>
      <c r="AR1272" s="279"/>
      <c r="AS1272" s="279"/>
      <c r="AT1272" s="279"/>
      <c r="AU1272" s="279"/>
      <c r="AV1272" s="279"/>
      <c r="AW1272" s="279"/>
      <c r="AX1272" s="279"/>
      <c r="AY1272" s="279"/>
      <c r="AZ1272" s="279"/>
      <c r="BA1272" s="279"/>
      <c r="BB1272" s="279"/>
      <c r="BC1272" s="279"/>
      <c r="BD1272" s="279"/>
      <c r="BE1272" s="279"/>
      <c r="BF1272" s="279"/>
      <c r="BG1272" s="279"/>
      <c r="BH1272" s="279"/>
      <c r="BI1272" s="279"/>
      <c r="BJ1272" s="279"/>
      <c r="BK1272" s="279"/>
      <c r="BL1272" s="279"/>
      <c r="BM1272" s="279"/>
      <c r="BN1272" s="279"/>
      <c r="BO1272" s="279"/>
      <c r="BP1272" s="279"/>
      <c r="BQ1272" s="279"/>
      <c r="BR1272" s="279"/>
      <c r="BS1272" s="279"/>
      <c r="BT1272" s="279"/>
      <c r="BU1272" s="279"/>
      <c r="BV1272" s="279"/>
      <c r="BW1272" s="279"/>
      <c r="BX1272" s="279"/>
      <c r="BY1272" s="279"/>
      <c r="BZ1272" s="279"/>
      <c r="CA1272" s="279"/>
      <c r="CB1272" s="279"/>
      <c r="CC1272" s="279"/>
      <c r="CD1272" s="279"/>
      <c r="CE1272" s="279"/>
      <c r="CF1272" s="279"/>
      <c r="CG1272" s="279"/>
      <c r="CH1272" s="279"/>
      <c r="CI1272" s="279"/>
      <c r="CJ1272" s="279"/>
      <c r="CK1272" s="279"/>
      <c r="CL1272" s="279"/>
      <c r="CM1272" s="279"/>
      <c r="CN1272" s="279"/>
      <c r="CO1272" s="279"/>
      <c r="CP1272" s="279"/>
      <c r="CQ1272" s="279"/>
      <c r="CR1272" s="279"/>
      <c r="CS1272" s="279"/>
      <c r="CT1272" s="279"/>
      <c r="CU1272" s="279"/>
      <c r="CV1272" s="279"/>
      <c r="CW1272" s="279"/>
      <c r="CX1272" s="279"/>
      <c r="CY1272" s="279"/>
      <c r="CZ1272" s="279"/>
      <c r="DA1272" s="279"/>
      <c r="DB1272" s="279"/>
      <c r="DC1272" s="279"/>
      <c r="DD1272" s="279"/>
      <c r="DE1272" s="279"/>
      <c r="DF1272" s="279"/>
      <c r="DG1272" s="279"/>
      <c r="DH1272" s="279"/>
      <c r="DI1272" s="279"/>
      <c r="DJ1272" s="279"/>
      <c r="DK1272" s="279"/>
      <c r="DL1272" s="279"/>
      <c r="DM1272" s="279"/>
      <c r="DN1272" s="279"/>
      <c r="DO1272" s="279"/>
      <c r="DP1272" s="279"/>
      <c r="DQ1272" s="279"/>
      <c r="DR1272" s="279"/>
      <c r="DS1272" s="279"/>
      <c r="DT1272" s="279"/>
      <c r="DU1272" s="279"/>
    </row>
    <row r="1273" spans="40:125">
      <c r="AN1273" s="203" t="str">
        <f t="shared" ref="AN1273:AN1336" si="55">$F$4&amp;TEXT("-",1)&amp;F1273&amp;TEXT("-",1)&amp;G1273</f>
        <v>EMA--</v>
      </c>
      <c r="AO1273" s="279"/>
      <c r="AP1273" s="279"/>
      <c r="AQ1273" s="279"/>
      <c r="AR1273" s="279"/>
      <c r="AS1273" s="279"/>
      <c r="AT1273" s="279"/>
      <c r="AU1273" s="279"/>
      <c r="AV1273" s="279"/>
      <c r="AW1273" s="279"/>
      <c r="AX1273" s="279"/>
      <c r="AY1273" s="279"/>
      <c r="AZ1273" s="279"/>
      <c r="BA1273" s="279"/>
      <c r="BB1273" s="279"/>
      <c r="BC1273" s="279"/>
      <c r="BD1273" s="279"/>
      <c r="BE1273" s="279"/>
      <c r="BF1273" s="279"/>
      <c r="BG1273" s="279"/>
      <c r="BH1273" s="279"/>
      <c r="BI1273" s="279"/>
      <c r="BJ1273" s="279"/>
      <c r="BK1273" s="279"/>
      <c r="BL1273" s="279"/>
      <c r="BM1273" s="279"/>
      <c r="BN1273" s="279"/>
      <c r="BO1273" s="279"/>
      <c r="BP1273" s="279"/>
      <c r="BQ1273" s="279"/>
      <c r="BR1273" s="279"/>
      <c r="BS1273" s="279"/>
      <c r="BT1273" s="279"/>
      <c r="BU1273" s="279"/>
      <c r="BV1273" s="279"/>
      <c r="BW1273" s="279"/>
      <c r="BX1273" s="279"/>
      <c r="BY1273" s="279"/>
      <c r="BZ1273" s="279"/>
      <c r="CA1273" s="279"/>
      <c r="CB1273" s="279"/>
      <c r="CC1273" s="279"/>
      <c r="CD1273" s="279"/>
      <c r="CE1273" s="279"/>
      <c r="CF1273" s="279"/>
      <c r="CG1273" s="279"/>
      <c r="CH1273" s="279"/>
      <c r="CI1273" s="279"/>
      <c r="CJ1273" s="279"/>
      <c r="CK1273" s="279"/>
      <c r="CL1273" s="279"/>
      <c r="CM1273" s="279"/>
      <c r="CN1273" s="279"/>
      <c r="CO1273" s="279"/>
      <c r="CP1273" s="279"/>
      <c r="CQ1273" s="279"/>
      <c r="CR1273" s="279"/>
      <c r="CS1273" s="279"/>
      <c r="CT1273" s="279"/>
      <c r="CU1273" s="279"/>
      <c r="CV1273" s="279"/>
      <c r="CW1273" s="279"/>
      <c r="CX1273" s="279"/>
      <c r="CY1273" s="279"/>
      <c r="CZ1273" s="279"/>
      <c r="DA1273" s="279"/>
      <c r="DB1273" s="279"/>
      <c r="DC1273" s="279"/>
      <c r="DD1273" s="279"/>
      <c r="DE1273" s="279"/>
      <c r="DF1273" s="279"/>
      <c r="DG1273" s="279"/>
      <c r="DH1273" s="279"/>
      <c r="DI1273" s="279"/>
      <c r="DJ1273" s="279"/>
      <c r="DK1273" s="279"/>
      <c r="DL1273" s="279"/>
      <c r="DM1273" s="279"/>
      <c r="DN1273" s="279"/>
      <c r="DO1273" s="279"/>
      <c r="DP1273" s="279"/>
      <c r="DQ1273" s="279"/>
      <c r="DR1273" s="279"/>
      <c r="DS1273" s="279"/>
      <c r="DT1273" s="279"/>
      <c r="DU1273" s="279"/>
    </row>
    <row r="1274" spans="40:125">
      <c r="AN1274" s="203" t="str">
        <f t="shared" si="55"/>
        <v>EMA--</v>
      </c>
      <c r="AO1274" s="279"/>
      <c r="AP1274" s="279"/>
      <c r="AQ1274" s="279"/>
      <c r="AR1274" s="279"/>
      <c r="AS1274" s="279"/>
      <c r="AT1274" s="279"/>
      <c r="AU1274" s="279"/>
      <c r="AV1274" s="279"/>
      <c r="AW1274" s="279"/>
      <c r="AX1274" s="279"/>
      <c r="AY1274" s="279"/>
      <c r="AZ1274" s="279"/>
      <c r="BA1274" s="279"/>
      <c r="BB1274" s="279"/>
      <c r="BC1274" s="279"/>
      <c r="BD1274" s="279"/>
      <c r="BE1274" s="279"/>
      <c r="BF1274" s="279"/>
      <c r="BG1274" s="279"/>
      <c r="BH1274" s="279"/>
      <c r="BI1274" s="279"/>
      <c r="BJ1274" s="279"/>
      <c r="BK1274" s="279"/>
      <c r="BL1274" s="279"/>
      <c r="BM1274" s="279"/>
      <c r="BN1274" s="279"/>
      <c r="BO1274" s="279"/>
      <c r="BP1274" s="279"/>
      <c r="BQ1274" s="279"/>
      <c r="BR1274" s="279"/>
      <c r="BS1274" s="279"/>
      <c r="BT1274" s="279"/>
      <c r="BU1274" s="279"/>
      <c r="BV1274" s="279"/>
      <c r="BW1274" s="279"/>
      <c r="BX1274" s="279"/>
      <c r="BY1274" s="279"/>
      <c r="BZ1274" s="279"/>
      <c r="CA1274" s="279"/>
      <c r="CB1274" s="279"/>
      <c r="CC1274" s="279"/>
      <c r="CD1274" s="279"/>
      <c r="CE1274" s="279"/>
      <c r="CF1274" s="279"/>
      <c r="CG1274" s="279"/>
      <c r="CH1274" s="279"/>
      <c r="CI1274" s="279"/>
      <c r="CJ1274" s="279"/>
      <c r="CK1274" s="279"/>
      <c r="CL1274" s="279"/>
      <c r="CM1274" s="279"/>
      <c r="CN1274" s="279"/>
      <c r="CO1274" s="279"/>
      <c r="CP1274" s="279"/>
      <c r="CQ1274" s="279"/>
      <c r="CR1274" s="279"/>
      <c r="CS1274" s="279"/>
      <c r="CT1274" s="279"/>
      <c r="CU1274" s="279"/>
      <c r="CV1274" s="279"/>
      <c r="CW1274" s="279"/>
      <c r="CX1274" s="279"/>
      <c r="CY1274" s="279"/>
      <c r="CZ1274" s="279"/>
      <c r="DA1274" s="279"/>
      <c r="DB1274" s="279"/>
      <c r="DC1274" s="279"/>
      <c r="DD1274" s="279"/>
      <c r="DE1274" s="279"/>
      <c r="DF1274" s="279"/>
      <c r="DG1274" s="279"/>
      <c r="DH1274" s="279"/>
      <c r="DI1274" s="279"/>
      <c r="DJ1274" s="279"/>
      <c r="DK1274" s="279"/>
      <c r="DL1274" s="279"/>
      <c r="DM1274" s="279"/>
      <c r="DN1274" s="279"/>
      <c r="DO1274" s="279"/>
      <c r="DP1274" s="279"/>
      <c r="DQ1274" s="279"/>
      <c r="DR1274" s="279"/>
      <c r="DS1274" s="279"/>
      <c r="DT1274" s="279"/>
      <c r="DU1274" s="279"/>
    </row>
    <row r="1275" spans="40:125">
      <c r="AN1275" s="203" t="str">
        <f t="shared" si="55"/>
        <v>EMA--</v>
      </c>
      <c r="AO1275" s="279"/>
      <c r="AP1275" s="279"/>
      <c r="AQ1275" s="279"/>
      <c r="AR1275" s="279"/>
      <c r="AS1275" s="279"/>
      <c r="AT1275" s="279"/>
      <c r="AU1275" s="279"/>
      <c r="AV1275" s="279"/>
      <c r="AW1275" s="279"/>
      <c r="AX1275" s="279"/>
      <c r="AY1275" s="279"/>
      <c r="AZ1275" s="279"/>
      <c r="BA1275" s="279"/>
      <c r="BB1275" s="279"/>
      <c r="BC1275" s="279"/>
      <c r="BD1275" s="279"/>
      <c r="BE1275" s="279"/>
      <c r="BF1275" s="279"/>
      <c r="BG1275" s="279"/>
      <c r="BH1275" s="279"/>
      <c r="BI1275" s="279"/>
      <c r="BJ1275" s="279"/>
      <c r="BK1275" s="279"/>
      <c r="BL1275" s="279"/>
      <c r="BM1275" s="279"/>
      <c r="BN1275" s="279"/>
      <c r="BO1275" s="279"/>
      <c r="BP1275" s="279"/>
      <c r="BQ1275" s="279"/>
      <c r="BR1275" s="279"/>
      <c r="BS1275" s="279"/>
      <c r="BT1275" s="279"/>
      <c r="BU1275" s="279"/>
      <c r="BV1275" s="279"/>
      <c r="BW1275" s="279"/>
      <c r="BX1275" s="279"/>
      <c r="BY1275" s="279"/>
      <c r="BZ1275" s="279"/>
      <c r="CA1275" s="279"/>
      <c r="CB1275" s="279"/>
      <c r="CC1275" s="279"/>
      <c r="CD1275" s="279"/>
      <c r="CE1275" s="279"/>
      <c r="CF1275" s="279"/>
      <c r="CG1275" s="279"/>
      <c r="CH1275" s="279"/>
      <c r="CI1275" s="279"/>
      <c r="CJ1275" s="279"/>
      <c r="CK1275" s="279"/>
      <c r="CL1275" s="279"/>
      <c r="CM1275" s="279"/>
      <c r="CN1275" s="279"/>
      <c r="CO1275" s="279"/>
      <c r="CP1275" s="279"/>
      <c r="CQ1275" s="279"/>
      <c r="CR1275" s="279"/>
      <c r="CS1275" s="279"/>
      <c r="CT1275" s="279"/>
      <c r="CU1275" s="279"/>
      <c r="CV1275" s="279"/>
      <c r="CW1275" s="279"/>
      <c r="CX1275" s="279"/>
      <c r="CY1275" s="279"/>
      <c r="CZ1275" s="279"/>
      <c r="DA1275" s="279"/>
      <c r="DB1275" s="279"/>
      <c r="DC1275" s="279"/>
      <c r="DD1275" s="279"/>
      <c r="DE1275" s="279"/>
      <c r="DF1275" s="279"/>
      <c r="DG1275" s="279"/>
      <c r="DH1275" s="279"/>
      <c r="DI1275" s="279"/>
      <c r="DJ1275" s="279"/>
      <c r="DK1275" s="279"/>
      <c r="DL1275" s="279"/>
      <c r="DM1275" s="279"/>
      <c r="DN1275" s="279"/>
      <c r="DO1275" s="279"/>
      <c r="DP1275" s="279"/>
      <c r="DQ1275" s="279"/>
      <c r="DR1275" s="279"/>
      <c r="DS1275" s="279"/>
      <c r="DT1275" s="279"/>
      <c r="DU1275" s="279"/>
    </row>
    <row r="1276" spans="40:125">
      <c r="AN1276" s="203" t="str">
        <f t="shared" si="55"/>
        <v>EMA--</v>
      </c>
      <c r="AO1276" s="279"/>
      <c r="AP1276" s="279"/>
      <c r="AQ1276" s="279"/>
      <c r="AR1276" s="279"/>
      <c r="AS1276" s="279"/>
      <c r="AT1276" s="279"/>
      <c r="AU1276" s="279"/>
      <c r="AV1276" s="279"/>
      <c r="AW1276" s="279"/>
      <c r="AX1276" s="279"/>
      <c r="AY1276" s="279"/>
      <c r="AZ1276" s="279"/>
      <c r="BA1276" s="279"/>
      <c r="BB1276" s="279"/>
      <c r="BC1276" s="279"/>
      <c r="BD1276" s="279"/>
      <c r="BE1276" s="279"/>
      <c r="BF1276" s="279"/>
      <c r="BG1276" s="279"/>
      <c r="BH1276" s="279"/>
      <c r="BI1276" s="279"/>
      <c r="BJ1276" s="279"/>
      <c r="BK1276" s="279"/>
      <c r="BL1276" s="279"/>
      <c r="BM1276" s="279"/>
      <c r="BN1276" s="279"/>
      <c r="BO1276" s="279"/>
      <c r="BP1276" s="279"/>
      <c r="BQ1276" s="279"/>
      <c r="BR1276" s="279"/>
      <c r="BS1276" s="279"/>
      <c r="BT1276" s="279"/>
      <c r="BU1276" s="279"/>
      <c r="BV1276" s="279"/>
      <c r="BW1276" s="279"/>
      <c r="BX1276" s="279"/>
      <c r="BY1276" s="279"/>
      <c r="BZ1276" s="279"/>
      <c r="CA1276" s="279"/>
      <c r="CB1276" s="279"/>
      <c r="CC1276" s="279"/>
      <c r="CD1276" s="279"/>
      <c r="CE1276" s="279"/>
      <c r="CF1276" s="279"/>
      <c r="CG1276" s="279"/>
      <c r="CH1276" s="279"/>
      <c r="CI1276" s="279"/>
      <c r="CJ1276" s="279"/>
      <c r="CK1276" s="279"/>
      <c r="CL1276" s="279"/>
      <c r="CM1276" s="279"/>
      <c r="CN1276" s="279"/>
      <c r="CO1276" s="279"/>
      <c r="CP1276" s="279"/>
      <c r="CQ1276" s="279"/>
      <c r="CR1276" s="279"/>
      <c r="CS1276" s="279"/>
      <c r="CT1276" s="279"/>
      <c r="CU1276" s="279"/>
      <c r="CV1276" s="279"/>
      <c r="CW1276" s="279"/>
      <c r="CX1276" s="279"/>
      <c r="CY1276" s="279"/>
      <c r="CZ1276" s="279"/>
      <c r="DA1276" s="279"/>
      <c r="DB1276" s="279"/>
      <c r="DC1276" s="279"/>
      <c r="DD1276" s="279"/>
      <c r="DE1276" s="279"/>
      <c r="DF1276" s="279"/>
      <c r="DG1276" s="279"/>
      <c r="DH1276" s="279"/>
      <c r="DI1276" s="279"/>
      <c r="DJ1276" s="279"/>
      <c r="DK1276" s="279"/>
      <c r="DL1276" s="279"/>
      <c r="DM1276" s="279"/>
      <c r="DN1276" s="279"/>
      <c r="DO1276" s="279"/>
      <c r="DP1276" s="279"/>
      <c r="DQ1276" s="279"/>
      <c r="DR1276" s="279"/>
      <c r="DS1276" s="279"/>
      <c r="DT1276" s="279"/>
      <c r="DU1276" s="279"/>
    </row>
    <row r="1277" spans="40:125">
      <c r="AN1277" s="203" t="str">
        <f t="shared" si="55"/>
        <v>EMA--</v>
      </c>
      <c r="AO1277" s="279"/>
      <c r="AP1277" s="279"/>
      <c r="AQ1277" s="279"/>
      <c r="AR1277" s="279"/>
      <c r="AS1277" s="279"/>
      <c r="AT1277" s="279"/>
      <c r="AU1277" s="279"/>
      <c r="AV1277" s="279"/>
      <c r="AW1277" s="279"/>
      <c r="AX1277" s="279"/>
      <c r="AY1277" s="279"/>
      <c r="AZ1277" s="279"/>
      <c r="BA1277" s="279"/>
      <c r="BB1277" s="279"/>
      <c r="BC1277" s="279"/>
      <c r="BD1277" s="279"/>
      <c r="BE1277" s="279"/>
      <c r="BF1277" s="279"/>
      <c r="BG1277" s="279"/>
      <c r="BH1277" s="279"/>
      <c r="BI1277" s="279"/>
      <c r="BJ1277" s="279"/>
      <c r="BK1277" s="279"/>
      <c r="BL1277" s="279"/>
      <c r="BM1277" s="279"/>
      <c r="BN1277" s="279"/>
      <c r="BO1277" s="279"/>
      <c r="BP1277" s="279"/>
      <c r="BQ1277" s="279"/>
      <c r="BR1277" s="279"/>
      <c r="BS1277" s="279"/>
      <c r="BT1277" s="279"/>
      <c r="BU1277" s="279"/>
      <c r="BV1277" s="279"/>
      <c r="BW1277" s="279"/>
      <c r="BX1277" s="279"/>
      <c r="BY1277" s="279"/>
      <c r="BZ1277" s="279"/>
      <c r="CA1277" s="279"/>
      <c r="CB1277" s="279"/>
      <c r="CC1277" s="279"/>
      <c r="CD1277" s="279"/>
      <c r="CE1277" s="279"/>
      <c r="CF1277" s="279"/>
      <c r="CG1277" s="279"/>
      <c r="CH1277" s="279"/>
      <c r="CI1277" s="279"/>
      <c r="CJ1277" s="279"/>
      <c r="CK1277" s="279"/>
      <c r="CL1277" s="279"/>
      <c r="CM1277" s="279"/>
      <c r="CN1277" s="279"/>
      <c r="CO1277" s="279"/>
      <c r="CP1277" s="279"/>
      <c r="CQ1277" s="279"/>
      <c r="CR1277" s="279"/>
      <c r="CS1277" s="279"/>
      <c r="CT1277" s="279"/>
      <c r="CU1277" s="279"/>
      <c r="CV1277" s="279"/>
      <c r="CW1277" s="279"/>
      <c r="CX1277" s="279"/>
      <c r="CY1277" s="279"/>
      <c r="CZ1277" s="279"/>
      <c r="DA1277" s="279"/>
      <c r="DB1277" s="279"/>
      <c r="DC1277" s="279"/>
      <c r="DD1277" s="279"/>
      <c r="DE1277" s="279"/>
      <c r="DF1277" s="279"/>
      <c r="DG1277" s="279"/>
      <c r="DH1277" s="279"/>
      <c r="DI1277" s="279"/>
      <c r="DJ1277" s="279"/>
      <c r="DK1277" s="279"/>
      <c r="DL1277" s="279"/>
      <c r="DM1277" s="279"/>
      <c r="DN1277" s="279"/>
      <c r="DO1277" s="279"/>
      <c r="DP1277" s="279"/>
      <c r="DQ1277" s="279"/>
      <c r="DR1277" s="279"/>
      <c r="DS1277" s="279"/>
      <c r="DT1277" s="279"/>
      <c r="DU1277" s="279"/>
    </row>
    <row r="1278" spans="40:125">
      <c r="AN1278" s="203" t="str">
        <f t="shared" si="55"/>
        <v>EMA--</v>
      </c>
      <c r="AO1278" s="279"/>
      <c r="AP1278" s="279"/>
      <c r="AQ1278" s="279"/>
      <c r="AR1278" s="279"/>
      <c r="AS1278" s="279"/>
      <c r="AT1278" s="279"/>
      <c r="AU1278" s="279"/>
      <c r="AV1278" s="279"/>
      <c r="AW1278" s="279"/>
      <c r="AX1278" s="279"/>
      <c r="AY1278" s="279"/>
      <c r="AZ1278" s="279"/>
      <c r="BA1278" s="279"/>
      <c r="BB1278" s="279"/>
      <c r="BC1278" s="279"/>
      <c r="BD1278" s="279"/>
      <c r="BE1278" s="279"/>
      <c r="BF1278" s="279"/>
      <c r="BG1278" s="279"/>
      <c r="BH1278" s="279"/>
      <c r="BI1278" s="279"/>
      <c r="BJ1278" s="279"/>
      <c r="BK1278" s="279"/>
      <c r="BL1278" s="279"/>
      <c r="BM1278" s="279"/>
      <c r="BN1278" s="279"/>
      <c r="BO1278" s="279"/>
      <c r="BP1278" s="279"/>
      <c r="BQ1278" s="279"/>
      <c r="BR1278" s="279"/>
      <c r="BS1278" s="279"/>
      <c r="BT1278" s="279"/>
      <c r="BU1278" s="279"/>
      <c r="BV1278" s="279"/>
      <c r="BW1278" s="279"/>
      <c r="BX1278" s="279"/>
      <c r="BY1278" s="279"/>
      <c r="BZ1278" s="279"/>
      <c r="CA1278" s="279"/>
      <c r="CB1278" s="279"/>
      <c r="CC1278" s="279"/>
      <c r="CD1278" s="279"/>
      <c r="CE1278" s="279"/>
      <c r="CF1278" s="279"/>
      <c r="CG1278" s="279"/>
      <c r="CH1278" s="279"/>
      <c r="CI1278" s="279"/>
      <c r="CJ1278" s="279"/>
      <c r="CK1278" s="279"/>
      <c r="CL1278" s="279"/>
      <c r="CM1278" s="279"/>
      <c r="CN1278" s="279"/>
      <c r="CO1278" s="279"/>
      <c r="CP1278" s="279"/>
      <c r="CQ1278" s="279"/>
      <c r="CR1278" s="279"/>
      <c r="CS1278" s="279"/>
      <c r="CT1278" s="279"/>
      <c r="CU1278" s="279"/>
      <c r="CV1278" s="279"/>
      <c r="CW1278" s="279"/>
      <c r="CX1278" s="279"/>
      <c r="CY1278" s="279"/>
      <c r="CZ1278" s="279"/>
      <c r="DA1278" s="279"/>
      <c r="DB1278" s="279"/>
      <c r="DC1278" s="279"/>
      <c r="DD1278" s="279"/>
      <c r="DE1278" s="279"/>
      <c r="DF1278" s="279"/>
      <c r="DG1278" s="279"/>
      <c r="DH1278" s="279"/>
      <c r="DI1278" s="279"/>
      <c r="DJ1278" s="279"/>
      <c r="DK1278" s="279"/>
      <c r="DL1278" s="279"/>
      <c r="DM1278" s="279"/>
      <c r="DN1278" s="279"/>
      <c r="DO1278" s="279"/>
      <c r="DP1278" s="279"/>
      <c r="DQ1278" s="279"/>
      <c r="DR1278" s="279"/>
      <c r="DS1278" s="279"/>
      <c r="DT1278" s="279"/>
      <c r="DU1278" s="279"/>
    </row>
    <row r="1279" spans="40:125">
      <c r="AN1279" s="203" t="str">
        <f t="shared" si="55"/>
        <v>EMA--</v>
      </c>
      <c r="AO1279" s="279"/>
      <c r="AP1279" s="279"/>
      <c r="AQ1279" s="279"/>
      <c r="AR1279" s="279"/>
      <c r="AS1279" s="279"/>
      <c r="AT1279" s="279"/>
      <c r="AU1279" s="279"/>
      <c r="AV1279" s="279"/>
      <c r="AW1279" s="279"/>
      <c r="AX1279" s="279"/>
      <c r="AY1279" s="279"/>
      <c r="AZ1279" s="279"/>
      <c r="BA1279" s="279"/>
      <c r="BB1279" s="279"/>
      <c r="BC1279" s="279"/>
      <c r="BD1279" s="279"/>
      <c r="BE1279" s="279"/>
      <c r="BF1279" s="279"/>
      <c r="BG1279" s="279"/>
      <c r="BH1279" s="279"/>
      <c r="BI1279" s="279"/>
      <c r="BJ1279" s="279"/>
      <c r="BK1279" s="279"/>
      <c r="BL1279" s="279"/>
      <c r="BM1279" s="279"/>
      <c r="BN1279" s="279"/>
      <c r="BO1279" s="279"/>
      <c r="BP1279" s="279"/>
      <c r="BQ1279" s="279"/>
      <c r="BR1279" s="279"/>
      <c r="BS1279" s="279"/>
      <c r="BT1279" s="279"/>
      <c r="BU1279" s="279"/>
      <c r="BV1279" s="279"/>
      <c r="BW1279" s="279"/>
      <c r="BX1279" s="279"/>
      <c r="BY1279" s="279"/>
      <c r="BZ1279" s="279"/>
      <c r="CA1279" s="279"/>
      <c r="CB1279" s="279"/>
      <c r="CC1279" s="279"/>
      <c r="CD1279" s="279"/>
      <c r="CE1279" s="279"/>
      <c r="CF1279" s="279"/>
      <c r="CG1279" s="279"/>
      <c r="CH1279" s="279"/>
      <c r="CI1279" s="279"/>
      <c r="CJ1279" s="279"/>
      <c r="CK1279" s="279"/>
      <c r="CL1279" s="279"/>
      <c r="CM1279" s="279"/>
      <c r="CN1279" s="279"/>
      <c r="CO1279" s="279"/>
      <c r="CP1279" s="279"/>
      <c r="CQ1279" s="279"/>
      <c r="CR1279" s="279"/>
      <c r="CS1279" s="279"/>
      <c r="CT1279" s="279"/>
      <c r="CU1279" s="279"/>
      <c r="CV1279" s="279"/>
      <c r="CW1279" s="279"/>
      <c r="CX1279" s="279"/>
      <c r="CY1279" s="279"/>
      <c r="CZ1279" s="279"/>
      <c r="DA1279" s="279"/>
      <c r="DB1279" s="279"/>
      <c r="DC1279" s="279"/>
      <c r="DD1279" s="279"/>
      <c r="DE1279" s="279"/>
      <c r="DF1279" s="279"/>
      <c r="DG1279" s="279"/>
      <c r="DH1279" s="279"/>
      <c r="DI1279" s="279"/>
      <c r="DJ1279" s="279"/>
      <c r="DK1279" s="279"/>
      <c r="DL1279" s="279"/>
      <c r="DM1279" s="279"/>
      <c r="DN1279" s="279"/>
      <c r="DO1279" s="279"/>
      <c r="DP1279" s="279"/>
      <c r="DQ1279" s="279"/>
      <c r="DR1279" s="279"/>
      <c r="DS1279" s="279"/>
      <c r="DT1279" s="279"/>
      <c r="DU1279" s="279"/>
    </row>
    <row r="1280" spans="40:125">
      <c r="AN1280" s="203" t="str">
        <f t="shared" si="55"/>
        <v>EMA--</v>
      </c>
      <c r="AO1280" s="279"/>
      <c r="AP1280" s="279"/>
      <c r="AQ1280" s="279"/>
      <c r="AR1280" s="279"/>
      <c r="AS1280" s="279"/>
      <c r="AT1280" s="279"/>
      <c r="AU1280" s="279"/>
      <c r="AV1280" s="279"/>
      <c r="AW1280" s="279"/>
      <c r="AX1280" s="279"/>
      <c r="AY1280" s="279"/>
      <c r="AZ1280" s="279"/>
      <c r="BA1280" s="279"/>
      <c r="BB1280" s="279"/>
      <c r="BC1280" s="279"/>
      <c r="BD1280" s="279"/>
      <c r="BE1280" s="279"/>
      <c r="BF1280" s="279"/>
      <c r="BG1280" s="279"/>
      <c r="BH1280" s="279"/>
      <c r="BI1280" s="279"/>
      <c r="BJ1280" s="279"/>
      <c r="BK1280" s="279"/>
      <c r="BL1280" s="279"/>
      <c r="BM1280" s="279"/>
      <c r="BN1280" s="279"/>
      <c r="BO1280" s="279"/>
      <c r="BP1280" s="279"/>
      <c r="BQ1280" s="279"/>
      <c r="BR1280" s="279"/>
      <c r="BS1280" s="279"/>
      <c r="BT1280" s="279"/>
      <c r="BU1280" s="279"/>
      <c r="BV1280" s="279"/>
      <c r="BW1280" s="279"/>
      <c r="BX1280" s="279"/>
      <c r="BY1280" s="279"/>
      <c r="BZ1280" s="279"/>
      <c r="CA1280" s="279"/>
      <c r="CB1280" s="279"/>
      <c r="CC1280" s="279"/>
      <c r="CD1280" s="279"/>
      <c r="CE1280" s="279"/>
      <c r="CF1280" s="279"/>
      <c r="CG1280" s="279"/>
      <c r="CH1280" s="279"/>
      <c r="CI1280" s="279"/>
      <c r="CJ1280" s="279"/>
      <c r="CK1280" s="279"/>
      <c r="CL1280" s="279"/>
      <c r="CM1280" s="279"/>
      <c r="CN1280" s="279"/>
      <c r="CO1280" s="279"/>
      <c r="CP1280" s="279"/>
      <c r="CQ1280" s="279"/>
      <c r="CR1280" s="279"/>
      <c r="CS1280" s="279"/>
      <c r="CT1280" s="279"/>
      <c r="CU1280" s="279"/>
      <c r="CV1280" s="279"/>
      <c r="CW1280" s="279"/>
      <c r="CX1280" s="279"/>
      <c r="CY1280" s="279"/>
      <c r="CZ1280" s="279"/>
      <c r="DA1280" s="279"/>
      <c r="DB1280" s="279"/>
      <c r="DC1280" s="279"/>
      <c r="DD1280" s="279"/>
      <c r="DE1280" s="279"/>
      <c r="DF1280" s="279"/>
      <c r="DG1280" s="279"/>
      <c r="DH1280" s="279"/>
      <c r="DI1280" s="279"/>
      <c r="DJ1280" s="279"/>
      <c r="DK1280" s="279"/>
      <c r="DL1280" s="279"/>
      <c r="DM1280" s="279"/>
      <c r="DN1280" s="279"/>
      <c r="DO1280" s="279"/>
      <c r="DP1280" s="279"/>
      <c r="DQ1280" s="279"/>
      <c r="DR1280" s="279"/>
      <c r="DS1280" s="279"/>
      <c r="DT1280" s="279"/>
      <c r="DU1280" s="279"/>
    </row>
    <row r="1281" spans="40:125">
      <c r="AN1281" s="203" t="str">
        <f t="shared" si="55"/>
        <v>EMA--</v>
      </c>
      <c r="AO1281" s="279"/>
      <c r="AP1281" s="279"/>
      <c r="AQ1281" s="279"/>
      <c r="AR1281" s="279"/>
      <c r="AS1281" s="279"/>
      <c r="AT1281" s="279"/>
      <c r="AU1281" s="279"/>
      <c r="AV1281" s="279"/>
      <c r="AW1281" s="279"/>
      <c r="AX1281" s="279"/>
      <c r="AY1281" s="279"/>
      <c r="AZ1281" s="279"/>
      <c r="BA1281" s="279"/>
      <c r="BB1281" s="279"/>
      <c r="BC1281" s="279"/>
      <c r="BD1281" s="279"/>
      <c r="BE1281" s="279"/>
      <c r="BF1281" s="279"/>
      <c r="BG1281" s="279"/>
      <c r="BH1281" s="279"/>
      <c r="BI1281" s="279"/>
      <c r="BJ1281" s="279"/>
      <c r="BK1281" s="279"/>
      <c r="BL1281" s="279"/>
      <c r="BM1281" s="279"/>
      <c r="BN1281" s="279"/>
      <c r="BO1281" s="279"/>
      <c r="BP1281" s="279"/>
      <c r="BQ1281" s="279"/>
      <c r="BR1281" s="279"/>
      <c r="BS1281" s="279"/>
      <c r="BT1281" s="279"/>
      <c r="BU1281" s="279"/>
      <c r="BV1281" s="279"/>
      <c r="BW1281" s="279"/>
      <c r="BX1281" s="279"/>
      <c r="BY1281" s="279"/>
      <c r="BZ1281" s="279"/>
      <c r="CA1281" s="279"/>
      <c r="CB1281" s="279"/>
      <c r="CC1281" s="279"/>
      <c r="CD1281" s="279"/>
      <c r="CE1281" s="279"/>
      <c r="CF1281" s="279"/>
      <c r="CG1281" s="279"/>
      <c r="CH1281" s="279"/>
      <c r="CI1281" s="279"/>
      <c r="CJ1281" s="279"/>
      <c r="CK1281" s="279"/>
      <c r="CL1281" s="279"/>
      <c r="CM1281" s="279"/>
      <c r="CN1281" s="279"/>
      <c r="CO1281" s="279"/>
      <c r="CP1281" s="279"/>
      <c r="CQ1281" s="279"/>
      <c r="CR1281" s="279"/>
      <c r="CS1281" s="279"/>
      <c r="CT1281" s="279"/>
      <c r="CU1281" s="279"/>
      <c r="CV1281" s="279"/>
      <c r="CW1281" s="279"/>
      <c r="CX1281" s="279"/>
      <c r="CY1281" s="279"/>
      <c r="CZ1281" s="279"/>
      <c r="DA1281" s="279"/>
      <c r="DB1281" s="279"/>
      <c r="DC1281" s="279"/>
      <c r="DD1281" s="279"/>
      <c r="DE1281" s="279"/>
      <c r="DF1281" s="279"/>
      <c r="DG1281" s="279"/>
      <c r="DH1281" s="279"/>
      <c r="DI1281" s="279"/>
      <c r="DJ1281" s="279"/>
      <c r="DK1281" s="279"/>
      <c r="DL1281" s="279"/>
      <c r="DM1281" s="279"/>
      <c r="DN1281" s="279"/>
      <c r="DO1281" s="279"/>
      <c r="DP1281" s="279"/>
      <c r="DQ1281" s="279"/>
      <c r="DR1281" s="279"/>
      <c r="DS1281" s="279"/>
      <c r="DT1281" s="279"/>
      <c r="DU1281" s="279"/>
    </row>
    <row r="1282" spans="40:125">
      <c r="AN1282" s="203" t="str">
        <f t="shared" si="55"/>
        <v>EMA--</v>
      </c>
      <c r="AO1282" s="279"/>
      <c r="AP1282" s="279"/>
      <c r="AQ1282" s="279"/>
      <c r="AR1282" s="279"/>
      <c r="AS1282" s="279"/>
      <c r="AT1282" s="279"/>
      <c r="AU1282" s="279"/>
      <c r="AV1282" s="279"/>
      <c r="AW1282" s="279"/>
      <c r="AX1282" s="279"/>
      <c r="AY1282" s="279"/>
      <c r="AZ1282" s="279"/>
      <c r="BA1282" s="279"/>
      <c r="BB1282" s="279"/>
      <c r="BC1282" s="279"/>
      <c r="BD1282" s="279"/>
      <c r="BE1282" s="279"/>
      <c r="BF1282" s="279"/>
      <c r="BG1282" s="279"/>
      <c r="BH1282" s="279"/>
      <c r="BI1282" s="279"/>
      <c r="BJ1282" s="279"/>
      <c r="BK1282" s="279"/>
      <c r="BL1282" s="279"/>
      <c r="BM1282" s="279"/>
      <c r="BN1282" s="279"/>
      <c r="BO1282" s="279"/>
      <c r="BP1282" s="279"/>
      <c r="BQ1282" s="279"/>
      <c r="BR1282" s="279"/>
      <c r="BS1282" s="279"/>
      <c r="BT1282" s="279"/>
      <c r="BU1282" s="279"/>
      <c r="BV1282" s="279"/>
      <c r="BW1282" s="279"/>
      <c r="BX1282" s="279"/>
      <c r="BY1282" s="279"/>
      <c r="BZ1282" s="279"/>
      <c r="CA1282" s="279"/>
      <c r="CB1282" s="279"/>
      <c r="CC1282" s="279"/>
      <c r="CD1282" s="279"/>
      <c r="CE1282" s="279"/>
      <c r="CF1282" s="279"/>
      <c r="CG1282" s="279"/>
      <c r="CH1282" s="279"/>
      <c r="CI1282" s="279"/>
      <c r="CJ1282" s="279"/>
      <c r="CK1282" s="279"/>
      <c r="CL1282" s="279"/>
      <c r="CM1282" s="279"/>
      <c r="CN1282" s="279"/>
      <c r="CO1282" s="279"/>
      <c r="CP1282" s="279"/>
      <c r="CQ1282" s="279"/>
      <c r="CR1282" s="279"/>
      <c r="CS1282" s="279"/>
      <c r="CT1282" s="279"/>
      <c r="CU1282" s="279"/>
      <c r="CV1282" s="279"/>
      <c r="CW1282" s="279"/>
      <c r="CX1282" s="279"/>
      <c r="CY1282" s="279"/>
      <c r="CZ1282" s="279"/>
      <c r="DA1282" s="279"/>
      <c r="DB1282" s="279"/>
      <c r="DC1282" s="279"/>
      <c r="DD1282" s="279"/>
      <c r="DE1282" s="279"/>
      <c r="DF1282" s="279"/>
      <c r="DG1282" s="279"/>
      <c r="DH1282" s="279"/>
      <c r="DI1282" s="279"/>
      <c r="DJ1282" s="279"/>
      <c r="DK1282" s="279"/>
      <c r="DL1282" s="279"/>
      <c r="DM1282" s="279"/>
      <c r="DN1282" s="279"/>
      <c r="DO1282" s="279"/>
      <c r="DP1282" s="279"/>
      <c r="DQ1282" s="279"/>
      <c r="DR1282" s="279"/>
      <c r="DS1282" s="279"/>
      <c r="DT1282" s="279"/>
      <c r="DU1282" s="279"/>
    </row>
    <row r="1283" spans="40:125">
      <c r="AN1283" s="203" t="str">
        <f t="shared" si="55"/>
        <v>EMA--</v>
      </c>
      <c r="AO1283" s="279"/>
      <c r="AP1283" s="279"/>
      <c r="AQ1283" s="279"/>
      <c r="AR1283" s="279"/>
      <c r="AS1283" s="279"/>
      <c r="AT1283" s="279"/>
      <c r="AU1283" s="279"/>
      <c r="AV1283" s="279"/>
      <c r="AW1283" s="279"/>
      <c r="AX1283" s="279"/>
      <c r="AY1283" s="279"/>
      <c r="AZ1283" s="279"/>
      <c r="BA1283" s="279"/>
      <c r="BB1283" s="279"/>
      <c r="BC1283" s="279"/>
      <c r="BD1283" s="279"/>
      <c r="BE1283" s="279"/>
      <c r="BF1283" s="279"/>
      <c r="BG1283" s="279"/>
      <c r="BH1283" s="279"/>
      <c r="BI1283" s="279"/>
      <c r="BJ1283" s="279"/>
      <c r="BK1283" s="279"/>
      <c r="BL1283" s="279"/>
      <c r="BM1283" s="279"/>
      <c r="BN1283" s="279"/>
      <c r="BO1283" s="279"/>
      <c r="BP1283" s="279"/>
      <c r="BQ1283" s="279"/>
      <c r="BR1283" s="279"/>
      <c r="BS1283" s="279"/>
      <c r="BT1283" s="279"/>
      <c r="BU1283" s="279"/>
      <c r="BV1283" s="279"/>
      <c r="BW1283" s="279"/>
      <c r="BX1283" s="279"/>
      <c r="BY1283" s="279"/>
      <c r="BZ1283" s="279"/>
      <c r="CA1283" s="279"/>
      <c r="CB1283" s="279"/>
      <c r="CC1283" s="279"/>
      <c r="CD1283" s="279"/>
      <c r="CE1283" s="279"/>
      <c r="CF1283" s="279"/>
      <c r="CG1283" s="279"/>
      <c r="CH1283" s="279"/>
      <c r="CI1283" s="279"/>
      <c r="CJ1283" s="279"/>
      <c r="CK1283" s="279"/>
      <c r="CL1283" s="279"/>
      <c r="CM1283" s="279"/>
      <c r="CN1283" s="279"/>
      <c r="CO1283" s="279"/>
      <c r="CP1283" s="279"/>
      <c r="CQ1283" s="279"/>
      <c r="CR1283" s="279"/>
      <c r="CS1283" s="279"/>
      <c r="CT1283" s="279"/>
      <c r="CU1283" s="279"/>
      <c r="CV1283" s="279"/>
      <c r="CW1283" s="279"/>
      <c r="CX1283" s="279"/>
      <c r="CY1283" s="279"/>
      <c r="CZ1283" s="279"/>
      <c r="DA1283" s="279"/>
      <c r="DB1283" s="279"/>
      <c r="DC1283" s="279"/>
      <c r="DD1283" s="279"/>
      <c r="DE1283" s="279"/>
      <c r="DF1283" s="279"/>
      <c r="DG1283" s="279"/>
      <c r="DH1283" s="279"/>
      <c r="DI1283" s="279"/>
      <c r="DJ1283" s="279"/>
      <c r="DK1283" s="279"/>
      <c r="DL1283" s="279"/>
      <c r="DM1283" s="279"/>
      <c r="DN1283" s="279"/>
      <c r="DO1283" s="279"/>
      <c r="DP1283" s="279"/>
      <c r="DQ1283" s="279"/>
      <c r="DR1283" s="279"/>
      <c r="DS1283" s="279"/>
      <c r="DT1283" s="279"/>
      <c r="DU1283" s="279"/>
    </row>
    <row r="1284" spans="40:125">
      <c r="AN1284" s="203" t="str">
        <f t="shared" si="55"/>
        <v>EMA--</v>
      </c>
      <c r="AO1284" s="279"/>
      <c r="AP1284" s="279"/>
      <c r="AQ1284" s="279"/>
      <c r="AR1284" s="279"/>
      <c r="AS1284" s="279"/>
      <c r="AT1284" s="279"/>
      <c r="AU1284" s="279"/>
      <c r="AV1284" s="279"/>
      <c r="AW1284" s="279"/>
      <c r="AX1284" s="279"/>
      <c r="AY1284" s="279"/>
      <c r="AZ1284" s="279"/>
      <c r="BA1284" s="279"/>
      <c r="BB1284" s="279"/>
      <c r="BC1284" s="279"/>
      <c r="BD1284" s="279"/>
      <c r="BE1284" s="279"/>
      <c r="BF1284" s="279"/>
      <c r="BG1284" s="279"/>
      <c r="BH1284" s="279"/>
      <c r="BI1284" s="279"/>
      <c r="BJ1284" s="279"/>
      <c r="BK1284" s="279"/>
      <c r="BL1284" s="279"/>
      <c r="BM1284" s="279"/>
      <c r="BN1284" s="279"/>
      <c r="BO1284" s="279"/>
      <c r="BP1284" s="279"/>
      <c r="BQ1284" s="279"/>
      <c r="BR1284" s="279"/>
      <c r="BS1284" s="279"/>
      <c r="BT1284" s="279"/>
      <c r="BU1284" s="279"/>
      <c r="BV1284" s="279"/>
      <c r="BW1284" s="279"/>
      <c r="BX1284" s="279"/>
      <c r="BY1284" s="279"/>
      <c r="BZ1284" s="279"/>
      <c r="CA1284" s="279"/>
      <c r="CB1284" s="279"/>
      <c r="CC1284" s="279"/>
      <c r="CD1284" s="279"/>
      <c r="CE1284" s="279"/>
      <c r="CF1284" s="279"/>
      <c r="CG1284" s="279"/>
      <c r="CH1284" s="279"/>
      <c r="CI1284" s="279"/>
      <c r="CJ1284" s="279"/>
      <c r="CK1284" s="279"/>
      <c r="CL1284" s="279"/>
      <c r="CM1284" s="279"/>
      <c r="CN1284" s="279"/>
      <c r="CO1284" s="279"/>
      <c r="CP1284" s="279"/>
      <c r="CQ1284" s="279"/>
      <c r="CR1284" s="279"/>
      <c r="CS1284" s="279"/>
      <c r="CT1284" s="279"/>
      <c r="CU1284" s="279"/>
      <c r="CV1284" s="279"/>
      <c r="CW1284" s="279"/>
      <c r="CX1284" s="279"/>
      <c r="CY1284" s="279"/>
      <c r="CZ1284" s="279"/>
      <c r="DA1284" s="279"/>
      <c r="DB1284" s="279"/>
      <c r="DC1284" s="279"/>
      <c r="DD1284" s="279"/>
      <c r="DE1284" s="279"/>
      <c r="DF1284" s="279"/>
      <c r="DG1284" s="279"/>
      <c r="DH1284" s="279"/>
      <c r="DI1284" s="279"/>
      <c r="DJ1284" s="279"/>
      <c r="DK1284" s="279"/>
      <c r="DL1284" s="279"/>
      <c r="DM1284" s="279"/>
      <c r="DN1284" s="279"/>
      <c r="DO1284" s="279"/>
      <c r="DP1284" s="279"/>
      <c r="DQ1284" s="279"/>
      <c r="DR1284" s="279"/>
      <c r="DS1284" s="279"/>
      <c r="DT1284" s="279"/>
      <c r="DU1284" s="279"/>
    </row>
    <row r="1285" spans="40:125">
      <c r="AN1285" s="203" t="str">
        <f t="shared" si="55"/>
        <v>EMA--</v>
      </c>
      <c r="AO1285" s="279"/>
      <c r="AP1285" s="279"/>
      <c r="AQ1285" s="279"/>
      <c r="AR1285" s="279"/>
      <c r="AS1285" s="279"/>
      <c r="AT1285" s="279"/>
      <c r="AU1285" s="279"/>
      <c r="AV1285" s="279"/>
      <c r="AW1285" s="279"/>
      <c r="AX1285" s="279"/>
      <c r="AY1285" s="279"/>
      <c r="AZ1285" s="279"/>
      <c r="BA1285" s="279"/>
      <c r="BB1285" s="279"/>
      <c r="BC1285" s="279"/>
      <c r="BD1285" s="279"/>
      <c r="BE1285" s="279"/>
      <c r="BF1285" s="279"/>
      <c r="BG1285" s="279"/>
      <c r="BH1285" s="279"/>
      <c r="BI1285" s="279"/>
      <c r="BJ1285" s="279"/>
      <c r="BK1285" s="279"/>
      <c r="BL1285" s="279"/>
      <c r="BM1285" s="279"/>
      <c r="BN1285" s="279"/>
      <c r="BO1285" s="279"/>
      <c r="BP1285" s="279"/>
      <c r="BQ1285" s="279"/>
      <c r="BR1285" s="279"/>
      <c r="BS1285" s="279"/>
      <c r="BT1285" s="279"/>
      <c r="BU1285" s="279"/>
      <c r="BV1285" s="279"/>
      <c r="BW1285" s="279"/>
      <c r="BX1285" s="279"/>
      <c r="BY1285" s="279"/>
      <c r="BZ1285" s="279"/>
      <c r="CA1285" s="279"/>
      <c r="CB1285" s="279"/>
      <c r="CC1285" s="279"/>
      <c r="CD1285" s="279"/>
      <c r="CE1285" s="279"/>
      <c r="CF1285" s="279"/>
      <c r="CG1285" s="279"/>
      <c r="CH1285" s="279"/>
      <c r="CI1285" s="279"/>
      <c r="CJ1285" s="279"/>
      <c r="CK1285" s="279"/>
      <c r="CL1285" s="279"/>
      <c r="CM1285" s="279"/>
      <c r="CN1285" s="279"/>
      <c r="CO1285" s="279"/>
      <c r="CP1285" s="279"/>
      <c r="CQ1285" s="279"/>
      <c r="CR1285" s="279"/>
      <c r="CS1285" s="279"/>
      <c r="CT1285" s="279"/>
      <c r="CU1285" s="279"/>
      <c r="CV1285" s="279"/>
      <c r="CW1285" s="279"/>
      <c r="CX1285" s="279"/>
      <c r="CY1285" s="279"/>
      <c r="CZ1285" s="279"/>
      <c r="DA1285" s="279"/>
      <c r="DB1285" s="279"/>
      <c r="DC1285" s="279"/>
      <c r="DD1285" s="279"/>
      <c r="DE1285" s="279"/>
      <c r="DF1285" s="279"/>
      <c r="DG1285" s="279"/>
      <c r="DH1285" s="279"/>
      <c r="DI1285" s="279"/>
      <c r="DJ1285" s="279"/>
      <c r="DK1285" s="279"/>
      <c r="DL1285" s="279"/>
      <c r="DM1285" s="279"/>
      <c r="DN1285" s="279"/>
      <c r="DO1285" s="279"/>
      <c r="DP1285" s="279"/>
      <c r="DQ1285" s="279"/>
      <c r="DR1285" s="279"/>
      <c r="DS1285" s="279"/>
      <c r="DT1285" s="279"/>
      <c r="DU1285" s="279"/>
    </row>
    <row r="1286" spans="40:125">
      <c r="AN1286" s="203" t="str">
        <f t="shared" si="55"/>
        <v>EMA--</v>
      </c>
      <c r="AO1286" s="279"/>
      <c r="AP1286" s="279"/>
      <c r="AQ1286" s="279"/>
      <c r="AR1286" s="279"/>
      <c r="AS1286" s="279"/>
      <c r="AT1286" s="279"/>
      <c r="AU1286" s="279"/>
      <c r="AV1286" s="279"/>
      <c r="AW1286" s="279"/>
      <c r="AX1286" s="279"/>
      <c r="AY1286" s="279"/>
      <c r="AZ1286" s="279"/>
      <c r="BA1286" s="279"/>
      <c r="BB1286" s="279"/>
      <c r="BC1286" s="279"/>
      <c r="BD1286" s="279"/>
      <c r="BE1286" s="279"/>
      <c r="BF1286" s="279"/>
      <c r="BG1286" s="279"/>
      <c r="BH1286" s="279"/>
      <c r="BI1286" s="279"/>
      <c r="BJ1286" s="279"/>
      <c r="BK1286" s="279"/>
      <c r="BL1286" s="279"/>
      <c r="BM1286" s="279"/>
      <c r="BN1286" s="279"/>
      <c r="BO1286" s="279"/>
      <c r="BP1286" s="279"/>
      <c r="BQ1286" s="279"/>
      <c r="BR1286" s="279"/>
      <c r="BS1286" s="279"/>
      <c r="BT1286" s="279"/>
      <c r="BU1286" s="279"/>
      <c r="BV1286" s="279"/>
      <c r="BW1286" s="279"/>
      <c r="BX1286" s="279"/>
      <c r="BY1286" s="279"/>
      <c r="BZ1286" s="279"/>
      <c r="CA1286" s="279"/>
      <c r="CB1286" s="279"/>
      <c r="CC1286" s="279"/>
      <c r="CD1286" s="279"/>
      <c r="CE1286" s="279"/>
      <c r="CF1286" s="279"/>
      <c r="CG1286" s="279"/>
      <c r="CH1286" s="279"/>
      <c r="CI1286" s="279"/>
      <c r="CJ1286" s="279"/>
      <c r="CK1286" s="279"/>
      <c r="CL1286" s="279"/>
      <c r="CM1286" s="279"/>
      <c r="CN1286" s="279"/>
      <c r="CO1286" s="279"/>
      <c r="CP1286" s="279"/>
      <c r="CQ1286" s="279"/>
      <c r="CR1286" s="279"/>
      <c r="CS1286" s="279"/>
      <c r="CT1286" s="279"/>
      <c r="CU1286" s="279"/>
      <c r="CV1286" s="279"/>
      <c r="CW1286" s="279"/>
      <c r="CX1286" s="279"/>
      <c r="CY1286" s="279"/>
      <c r="CZ1286" s="279"/>
      <c r="DA1286" s="279"/>
      <c r="DB1286" s="279"/>
      <c r="DC1286" s="279"/>
      <c r="DD1286" s="279"/>
      <c r="DE1286" s="279"/>
      <c r="DF1286" s="279"/>
      <c r="DG1286" s="279"/>
      <c r="DH1286" s="279"/>
      <c r="DI1286" s="279"/>
      <c r="DJ1286" s="279"/>
      <c r="DK1286" s="279"/>
      <c r="DL1286" s="279"/>
      <c r="DM1286" s="279"/>
      <c r="DN1286" s="279"/>
      <c r="DO1286" s="279"/>
      <c r="DP1286" s="279"/>
      <c r="DQ1286" s="279"/>
      <c r="DR1286" s="279"/>
      <c r="DS1286" s="279"/>
      <c r="DT1286" s="279"/>
      <c r="DU1286" s="279"/>
    </row>
    <row r="1287" spans="40:125">
      <c r="AN1287" s="203" t="str">
        <f t="shared" si="55"/>
        <v>EMA--</v>
      </c>
      <c r="AO1287" s="279"/>
      <c r="AP1287" s="279"/>
      <c r="AQ1287" s="279"/>
      <c r="AR1287" s="279"/>
      <c r="AS1287" s="279"/>
      <c r="AT1287" s="279"/>
      <c r="AU1287" s="279"/>
      <c r="AV1287" s="279"/>
      <c r="AW1287" s="279"/>
      <c r="AX1287" s="279"/>
      <c r="AY1287" s="279"/>
      <c r="AZ1287" s="279"/>
      <c r="BA1287" s="279"/>
      <c r="BB1287" s="279"/>
      <c r="BC1287" s="279"/>
      <c r="BD1287" s="279"/>
      <c r="BE1287" s="279"/>
      <c r="BF1287" s="279"/>
      <c r="BG1287" s="279"/>
      <c r="BH1287" s="279"/>
      <c r="BI1287" s="279"/>
      <c r="BJ1287" s="279"/>
      <c r="BK1287" s="279"/>
      <c r="BL1287" s="279"/>
      <c r="BM1287" s="279"/>
      <c r="BN1287" s="279"/>
      <c r="BO1287" s="279"/>
      <c r="BP1287" s="279"/>
      <c r="BQ1287" s="279"/>
      <c r="BR1287" s="279"/>
      <c r="BS1287" s="279"/>
      <c r="BT1287" s="279"/>
      <c r="BU1287" s="279"/>
      <c r="BV1287" s="279"/>
      <c r="BW1287" s="279"/>
      <c r="BX1287" s="279"/>
      <c r="BY1287" s="279"/>
      <c r="BZ1287" s="279"/>
      <c r="CA1287" s="279"/>
      <c r="CB1287" s="279"/>
      <c r="CC1287" s="279"/>
      <c r="CD1287" s="279"/>
      <c r="CE1287" s="279"/>
      <c r="CF1287" s="279"/>
      <c r="CG1287" s="279"/>
      <c r="CH1287" s="279"/>
      <c r="CI1287" s="279"/>
      <c r="CJ1287" s="279"/>
      <c r="CK1287" s="279"/>
      <c r="CL1287" s="279"/>
      <c r="CM1287" s="279"/>
      <c r="CN1287" s="279"/>
      <c r="CO1287" s="279"/>
      <c r="CP1287" s="279"/>
      <c r="CQ1287" s="279"/>
      <c r="CR1287" s="279"/>
      <c r="CS1287" s="279"/>
      <c r="CT1287" s="279"/>
      <c r="CU1287" s="279"/>
      <c r="CV1287" s="279"/>
      <c r="CW1287" s="279"/>
      <c r="CX1287" s="279"/>
      <c r="CY1287" s="279"/>
      <c r="CZ1287" s="279"/>
      <c r="DA1287" s="279"/>
      <c r="DB1287" s="279"/>
      <c r="DC1287" s="279"/>
      <c r="DD1287" s="279"/>
      <c r="DE1287" s="279"/>
      <c r="DF1287" s="279"/>
      <c r="DG1287" s="279"/>
      <c r="DH1287" s="279"/>
      <c r="DI1287" s="279"/>
      <c r="DJ1287" s="279"/>
      <c r="DK1287" s="279"/>
      <c r="DL1287" s="279"/>
      <c r="DM1287" s="279"/>
      <c r="DN1287" s="279"/>
      <c r="DO1287" s="279"/>
      <c r="DP1287" s="279"/>
      <c r="DQ1287" s="279"/>
      <c r="DR1287" s="279"/>
      <c r="DS1287" s="279"/>
      <c r="DT1287" s="279"/>
      <c r="DU1287" s="279"/>
    </row>
    <row r="1288" spans="40:125">
      <c r="AN1288" s="203" t="str">
        <f t="shared" si="55"/>
        <v>EMA--</v>
      </c>
      <c r="AO1288" s="279"/>
      <c r="AP1288" s="279"/>
      <c r="AQ1288" s="279"/>
      <c r="AR1288" s="279"/>
      <c r="AS1288" s="279"/>
      <c r="AT1288" s="279"/>
      <c r="AU1288" s="279"/>
      <c r="AV1288" s="279"/>
      <c r="AW1288" s="279"/>
      <c r="AX1288" s="279"/>
      <c r="AY1288" s="279"/>
      <c r="AZ1288" s="279"/>
      <c r="BA1288" s="279"/>
      <c r="BB1288" s="279"/>
      <c r="BC1288" s="279"/>
      <c r="BD1288" s="279"/>
      <c r="BE1288" s="279"/>
      <c r="BF1288" s="279"/>
      <c r="BG1288" s="279"/>
      <c r="BH1288" s="279"/>
      <c r="BI1288" s="279"/>
      <c r="BJ1288" s="279"/>
      <c r="BK1288" s="279"/>
      <c r="BL1288" s="279"/>
      <c r="BM1288" s="279"/>
      <c r="BN1288" s="279"/>
      <c r="BO1288" s="279"/>
      <c r="BP1288" s="279"/>
      <c r="BQ1288" s="279"/>
      <c r="BR1288" s="279"/>
      <c r="BS1288" s="279"/>
      <c r="BT1288" s="279"/>
      <c r="BU1288" s="279"/>
      <c r="BV1288" s="279"/>
      <c r="BW1288" s="279"/>
      <c r="BX1288" s="279"/>
      <c r="BY1288" s="279"/>
      <c r="BZ1288" s="279"/>
      <c r="CA1288" s="279"/>
      <c r="CB1288" s="279"/>
      <c r="CC1288" s="279"/>
      <c r="CD1288" s="279"/>
      <c r="CE1288" s="279"/>
      <c r="CF1288" s="279"/>
      <c r="CG1288" s="279"/>
      <c r="CH1288" s="279"/>
      <c r="CI1288" s="279"/>
      <c r="CJ1288" s="279"/>
      <c r="CK1288" s="279"/>
      <c r="CL1288" s="279"/>
      <c r="CM1288" s="279"/>
      <c r="CN1288" s="279"/>
      <c r="CO1288" s="279"/>
      <c r="CP1288" s="279"/>
      <c r="CQ1288" s="279"/>
      <c r="CR1288" s="279"/>
      <c r="CS1288" s="279"/>
      <c r="CT1288" s="279"/>
      <c r="CU1288" s="279"/>
      <c r="CV1288" s="279"/>
      <c r="CW1288" s="279"/>
      <c r="CX1288" s="279"/>
      <c r="CY1288" s="279"/>
      <c r="CZ1288" s="279"/>
      <c r="DA1288" s="279"/>
      <c r="DB1288" s="279"/>
      <c r="DC1288" s="279"/>
      <c r="DD1288" s="279"/>
      <c r="DE1288" s="279"/>
      <c r="DF1288" s="279"/>
      <c r="DG1288" s="279"/>
      <c r="DH1288" s="279"/>
      <c r="DI1288" s="279"/>
      <c r="DJ1288" s="279"/>
      <c r="DK1288" s="279"/>
      <c r="DL1288" s="279"/>
      <c r="DM1288" s="279"/>
      <c r="DN1288" s="279"/>
      <c r="DO1288" s="279"/>
      <c r="DP1288" s="279"/>
      <c r="DQ1288" s="279"/>
      <c r="DR1288" s="279"/>
      <c r="DS1288" s="279"/>
      <c r="DT1288" s="279"/>
      <c r="DU1288" s="279"/>
    </row>
    <row r="1289" spans="40:125">
      <c r="AN1289" s="203" t="str">
        <f t="shared" si="55"/>
        <v>EMA--</v>
      </c>
      <c r="AO1289" s="279"/>
      <c r="AP1289" s="279"/>
      <c r="AQ1289" s="279"/>
      <c r="AR1289" s="279"/>
      <c r="AS1289" s="279"/>
      <c r="AT1289" s="279"/>
      <c r="AU1289" s="279"/>
      <c r="AV1289" s="279"/>
      <c r="AW1289" s="279"/>
      <c r="AX1289" s="279"/>
      <c r="AY1289" s="279"/>
      <c r="AZ1289" s="279"/>
      <c r="BA1289" s="279"/>
      <c r="BB1289" s="279"/>
      <c r="BC1289" s="279"/>
      <c r="BD1289" s="279"/>
      <c r="BE1289" s="279"/>
      <c r="BF1289" s="279"/>
      <c r="BG1289" s="279"/>
      <c r="BH1289" s="279"/>
      <c r="BI1289" s="279"/>
      <c r="BJ1289" s="279"/>
      <c r="BK1289" s="279"/>
      <c r="BL1289" s="279"/>
      <c r="BM1289" s="279"/>
      <c r="BN1289" s="279"/>
      <c r="BO1289" s="279"/>
      <c r="BP1289" s="279"/>
      <c r="BQ1289" s="279"/>
      <c r="BR1289" s="279"/>
      <c r="BS1289" s="279"/>
      <c r="BT1289" s="279"/>
      <c r="BU1289" s="279"/>
      <c r="BV1289" s="279"/>
      <c r="BW1289" s="279"/>
      <c r="BX1289" s="279"/>
      <c r="BY1289" s="279"/>
      <c r="BZ1289" s="279"/>
      <c r="CA1289" s="279"/>
      <c r="CB1289" s="279"/>
      <c r="CC1289" s="279"/>
      <c r="CD1289" s="279"/>
      <c r="CE1289" s="279"/>
      <c r="CF1289" s="279"/>
      <c r="CG1289" s="279"/>
      <c r="CH1289" s="279"/>
      <c r="CI1289" s="279"/>
      <c r="CJ1289" s="279"/>
      <c r="CK1289" s="279"/>
      <c r="CL1289" s="279"/>
      <c r="CM1289" s="279"/>
      <c r="CN1289" s="279"/>
      <c r="CO1289" s="279"/>
      <c r="CP1289" s="279"/>
      <c r="CQ1289" s="279"/>
      <c r="CR1289" s="279"/>
      <c r="CS1289" s="279"/>
      <c r="CT1289" s="279"/>
      <c r="CU1289" s="279"/>
      <c r="CV1289" s="279"/>
      <c r="CW1289" s="279"/>
      <c r="CX1289" s="279"/>
      <c r="CY1289" s="279"/>
      <c r="CZ1289" s="279"/>
      <c r="DA1289" s="279"/>
      <c r="DB1289" s="279"/>
      <c r="DC1289" s="279"/>
      <c r="DD1289" s="279"/>
      <c r="DE1289" s="279"/>
      <c r="DF1289" s="279"/>
      <c r="DG1289" s="279"/>
      <c r="DH1289" s="279"/>
      <c r="DI1289" s="279"/>
      <c r="DJ1289" s="279"/>
      <c r="DK1289" s="279"/>
      <c r="DL1289" s="279"/>
      <c r="DM1289" s="279"/>
      <c r="DN1289" s="279"/>
      <c r="DO1289" s="279"/>
      <c r="DP1289" s="279"/>
      <c r="DQ1289" s="279"/>
      <c r="DR1289" s="279"/>
      <c r="DS1289" s="279"/>
      <c r="DT1289" s="279"/>
      <c r="DU1289" s="279"/>
    </row>
    <row r="1290" spans="40:125">
      <c r="AN1290" s="203" t="str">
        <f t="shared" si="55"/>
        <v>EMA--</v>
      </c>
      <c r="AO1290" s="279"/>
      <c r="AP1290" s="279"/>
      <c r="AQ1290" s="279"/>
      <c r="AR1290" s="279"/>
      <c r="AS1290" s="279"/>
      <c r="AT1290" s="279"/>
      <c r="AU1290" s="279"/>
      <c r="AV1290" s="279"/>
      <c r="AW1290" s="279"/>
      <c r="AX1290" s="279"/>
      <c r="AY1290" s="279"/>
      <c r="AZ1290" s="279"/>
      <c r="BA1290" s="279"/>
      <c r="BB1290" s="279"/>
      <c r="BC1290" s="279"/>
      <c r="BD1290" s="279"/>
      <c r="BE1290" s="279"/>
      <c r="BF1290" s="279"/>
      <c r="BG1290" s="279"/>
      <c r="BH1290" s="279"/>
      <c r="BI1290" s="279"/>
      <c r="BJ1290" s="279"/>
      <c r="BK1290" s="279"/>
      <c r="BL1290" s="279"/>
      <c r="BM1290" s="279"/>
      <c r="BN1290" s="279"/>
      <c r="BO1290" s="279"/>
      <c r="BP1290" s="279"/>
      <c r="BQ1290" s="279"/>
      <c r="BR1290" s="279"/>
      <c r="BS1290" s="279"/>
      <c r="BT1290" s="279"/>
      <c r="BU1290" s="279"/>
      <c r="BV1290" s="279"/>
      <c r="BW1290" s="279"/>
      <c r="BX1290" s="279"/>
      <c r="BY1290" s="279"/>
      <c r="BZ1290" s="279"/>
      <c r="CA1290" s="279"/>
      <c r="CB1290" s="279"/>
      <c r="CC1290" s="279"/>
      <c r="CD1290" s="279"/>
      <c r="CE1290" s="279"/>
      <c r="CF1290" s="279"/>
      <c r="CG1290" s="279"/>
      <c r="CH1290" s="279"/>
      <c r="CI1290" s="279"/>
      <c r="CJ1290" s="279"/>
      <c r="CK1290" s="279"/>
      <c r="CL1290" s="279"/>
      <c r="CM1290" s="279"/>
      <c r="CN1290" s="279"/>
      <c r="CO1290" s="279"/>
      <c r="CP1290" s="279"/>
      <c r="CQ1290" s="279"/>
      <c r="CR1290" s="279"/>
      <c r="CS1290" s="279"/>
      <c r="CT1290" s="279"/>
      <c r="CU1290" s="279"/>
      <c r="CV1290" s="279"/>
      <c r="CW1290" s="279"/>
      <c r="CX1290" s="279"/>
      <c r="CY1290" s="279"/>
      <c r="CZ1290" s="279"/>
      <c r="DA1290" s="279"/>
      <c r="DB1290" s="279"/>
      <c r="DC1290" s="279"/>
      <c r="DD1290" s="279"/>
      <c r="DE1290" s="279"/>
      <c r="DF1290" s="279"/>
      <c r="DG1290" s="279"/>
      <c r="DH1290" s="279"/>
      <c r="DI1290" s="279"/>
      <c r="DJ1290" s="279"/>
      <c r="DK1290" s="279"/>
      <c r="DL1290" s="279"/>
      <c r="DM1290" s="279"/>
      <c r="DN1290" s="279"/>
      <c r="DO1290" s="279"/>
      <c r="DP1290" s="279"/>
      <c r="DQ1290" s="279"/>
      <c r="DR1290" s="279"/>
      <c r="DS1290" s="279"/>
      <c r="DT1290" s="279"/>
      <c r="DU1290" s="279"/>
    </row>
    <row r="1291" spans="40:125">
      <c r="AN1291" s="203" t="str">
        <f t="shared" si="55"/>
        <v>EMA--</v>
      </c>
      <c r="AO1291" s="279"/>
      <c r="AP1291" s="279"/>
      <c r="AQ1291" s="279"/>
      <c r="AR1291" s="279"/>
      <c r="AS1291" s="279"/>
      <c r="AT1291" s="279"/>
      <c r="AU1291" s="279"/>
      <c r="AV1291" s="279"/>
      <c r="AW1291" s="279"/>
      <c r="AX1291" s="279"/>
      <c r="AY1291" s="279"/>
      <c r="AZ1291" s="279"/>
      <c r="BA1291" s="279"/>
      <c r="BB1291" s="279"/>
      <c r="BC1291" s="279"/>
      <c r="BD1291" s="279"/>
      <c r="BE1291" s="279"/>
      <c r="BF1291" s="279"/>
      <c r="BG1291" s="279"/>
      <c r="BH1291" s="279"/>
      <c r="BI1291" s="279"/>
      <c r="BJ1291" s="279"/>
      <c r="BK1291" s="279"/>
      <c r="BL1291" s="279"/>
      <c r="BM1291" s="279"/>
      <c r="BN1291" s="279"/>
      <c r="BO1291" s="279"/>
      <c r="BP1291" s="279"/>
      <c r="BQ1291" s="279"/>
      <c r="BR1291" s="279"/>
      <c r="BS1291" s="279"/>
      <c r="BT1291" s="279"/>
      <c r="BU1291" s="279"/>
      <c r="BV1291" s="279"/>
      <c r="BW1291" s="279"/>
      <c r="BX1291" s="279"/>
      <c r="BY1291" s="279"/>
      <c r="BZ1291" s="279"/>
      <c r="CA1291" s="279"/>
      <c r="CB1291" s="279"/>
      <c r="CC1291" s="279"/>
      <c r="CD1291" s="279"/>
      <c r="CE1291" s="279"/>
      <c r="CF1291" s="279"/>
      <c r="CG1291" s="279"/>
      <c r="CH1291" s="279"/>
      <c r="CI1291" s="279"/>
      <c r="CJ1291" s="279"/>
      <c r="CK1291" s="279"/>
      <c r="CL1291" s="279"/>
      <c r="CM1291" s="279"/>
      <c r="CN1291" s="279"/>
      <c r="CO1291" s="279"/>
      <c r="CP1291" s="279"/>
      <c r="CQ1291" s="279"/>
      <c r="CR1291" s="279"/>
      <c r="CS1291" s="279"/>
      <c r="CT1291" s="279"/>
      <c r="CU1291" s="279"/>
      <c r="CV1291" s="279"/>
      <c r="CW1291" s="279"/>
      <c r="CX1291" s="279"/>
      <c r="CY1291" s="279"/>
      <c r="CZ1291" s="279"/>
      <c r="DA1291" s="279"/>
      <c r="DB1291" s="279"/>
      <c r="DC1291" s="279"/>
      <c r="DD1291" s="279"/>
      <c r="DE1291" s="279"/>
      <c r="DF1291" s="279"/>
      <c r="DG1291" s="279"/>
      <c r="DH1291" s="279"/>
      <c r="DI1291" s="279"/>
      <c r="DJ1291" s="279"/>
      <c r="DK1291" s="279"/>
      <c r="DL1291" s="279"/>
      <c r="DM1291" s="279"/>
      <c r="DN1291" s="279"/>
      <c r="DO1291" s="279"/>
      <c r="DP1291" s="279"/>
      <c r="DQ1291" s="279"/>
      <c r="DR1291" s="279"/>
      <c r="DS1291" s="279"/>
      <c r="DT1291" s="279"/>
      <c r="DU1291" s="279"/>
    </row>
    <row r="1292" spans="40:125">
      <c r="AN1292" s="203" t="str">
        <f t="shared" si="55"/>
        <v>EMA--</v>
      </c>
      <c r="AO1292" s="279"/>
      <c r="AP1292" s="279"/>
      <c r="AQ1292" s="279"/>
      <c r="AR1292" s="279"/>
      <c r="AS1292" s="279"/>
      <c r="AT1292" s="279"/>
      <c r="AU1292" s="279"/>
      <c r="AV1292" s="279"/>
      <c r="AW1292" s="279"/>
      <c r="AX1292" s="279"/>
      <c r="AY1292" s="279"/>
      <c r="AZ1292" s="279"/>
      <c r="BA1292" s="279"/>
      <c r="BB1292" s="279"/>
      <c r="BC1292" s="279"/>
      <c r="BD1292" s="279"/>
      <c r="BE1292" s="279"/>
      <c r="BF1292" s="279"/>
      <c r="BG1292" s="279"/>
      <c r="BH1292" s="279"/>
      <c r="BI1292" s="279"/>
      <c r="BJ1292" s="279"/>
      <c r="BK1292" s="279"/>
      <c r="BL1292" s="279"/>
      <c r="BM1292" s="279"/>
      <c r="BN1292" s="279"/>
      <c r="BO1292" s="279"/>
      <c r="BP1292" s="279"/>
      <c r="BQ1292" s="279"/>
      <c r="BR1292" s="279"/>
      <c r="BS1292" s="279"/>
      <c r="BT1292" s="279"/>
      <c r="BU1292" s="279"/>
      <c r="BV1292" s="279"/>
      <c r="BW1292" s="279"/>
      <c r="BX1292" s="279"/>
      <c r="BY1292" s="279"/>
      <c r="BZ1292" s="279"/>
      <c r="CA1292" s="279"/>
      <c r="CB1292" s="279"/>
      <c r="CC1292" s="279"/>
      <c r="CD1292" s="279"/>
      <c r="CE1292" s="279"/>
      <c r="CF1292" s="279"/>
      <c r="CG1292" s="279"/>
      <c r="CH1292" s="279"/>
      <c r="CI1292" s="279"/>
      <c r="CJ1292" s="279"/>
      <c r="CK1292" s="279"/>
      <c r="CL1292" s="279"/>
      <c r="CM1292" s="279"/>
      <c r="CN1292" s="279"/>
      <c r="CO1292" s="279"/>
      <c r="CP1292" s="279"/>
      <c r="CQ1292" s="279"/>
      <c r="CR1292" s="279"/>
      <c r="CS1292" s="279"/>
      <c r="CT1292" s="279"/>
      <c r="CU1292" s="279"/>
      <c r="CV1292" s="279"/>
      <c r="CW1292" s="279"/>
      <c r="CX1292" s="279"/>
      <c r="CY1292" s="279"/>
      <c r="CZ1292" s="279"/>
      <c r="DA1292" s="279"/>
      <c r="DB1292" s="279"/>
      <c r="DC1292" s="279"/>
      <c r="DD1292" s="279"/>
      <c r="DE1292" s="279"/>
      <c r="DF1292" s="279"/>
      <c r="DG1292" s="279"/>
      <c r="DH1292" s="279"/>
      <c r="DI1292" s="279"/>
      <c r="DJ1292" s="279"/>
      <c r="DK1292" s="279"/>
      <c r="DL1292" s="279"/>
      <c r="DM1292" s="279"/>
      <c r="DN1292" s="279"/>
      <c r="DO1292" s="279"/>
      <c r="DP1292" s="279"/>
      <c r="DQ1292" s="279"/>
      <c r="DR1292" s="279"/>
      <c r="DS1292" s="279"/>
      <c r="DT1292" s="279"/>
      <c r="DU1292" s="279"/>
    </row>
    <row r="1293" spans="40:125">
      <c r="AN1293" s="203" t="str">
        <f t="shared" si="55"/>
        <v>EMA--</v>
      </c>
      <c r="AO1293" s="279"/>
      <c r="AP1293" s="279"/>
      <c r="AQ1293" s="279"/>
      <c r="AR1293" s="279"/>
      <c r="AS1293" s="279"/>
      <c r="AT1293" s="279"/>
      <c r="AU1293" s="279"/>
      <c r="AV1293" s="279"/>
      <c r="AW1293" s="279"/>
      <c r="AX1293" s="279"/>
      <c r="AY1293" s="279"/>
      <c r="AZ1293" s="279"/>
      <c r="BA1293" s="279"/>
      <c r="BB1293" s="279"/>
      <c r="BC1293" s="279"/>
      <c r="BD1293" s="279"/>
      <c r="BE1293" s="279"/>
      <c r="BF1293" s="279"/>
      <c r="BG1293" s="279"/>
      <c r="BH1293" s="279"/>
      <c r="BI1293" s="279"/>
      <c r="BJ1293" s="279"/>
      <c r="BK1293" s="279"/>
      <c r="BL1293" s="279"/>
      <c r="BM1293" s="279"/>
      <c r="BN1293" s="279"/>
      <c r="BO1293" s="279"/>
      <c r="BP1293" s="279"/>
      <c r="BQ1293" s="279"/>
      <c r="BR1293" s="279"/>
      <c r="BS1293" s="279"/>
      <c r="BT1293" s="279"/>
      <c r="BU1293" s="279"/>
      <c r="BV1293" s="279"/>
      <c r="BW1293" s="279"/>
      <c r="BX1293" s="279"/>
      <c r="BY1293" s="279"/>
      <c r="BZ1293" s="279"/>
      <c r="CA1293" s="279"/>
      <c r="CB1293" s="279"/>
      <c r="CC1293" s="279"/>
      <c r="CD1293" s="279"/>
      <c r="CE1293" s="279"/>
      <c r="CF1293" s="279"/>
      <c r="CG1293" s="279"/>
      <c r="CH1293" s="279"/>
      <c r="CI1293" s="279"/>
      <c r="CJ1293" s="279"/>
      <c r="CK1293" s="279"/>
      <c r="CL1293" s="279"/>
      <c r="CM1293" s="279"/>
      <c r="CN1293" s="279"/>
      <c r="CO1293" s="279"/>
      <c r="CP1293" s="279"/>
      <c r="CQ1293" s="279"/>
      <c r="CR1293" s="279"/>
      <c r="CS1293" s="279"/>
      <c r="CT1293" s="279"/>
      <c r="CU1293" s="279"/>
      <c r="CV1293" s="279"/>
      <c r="CW1293" s="279"/>
      <c r="CX1293" s="279"/>
      <c r="CY1293" s="279"/>
      <c r="CZ1293" s="279"/>
      <c r="DA1293" s="279"/>
      <c r="DB1293" s="279"/>
      <c r="DC1293" s="279"/>
      <c r="DD1293" s="279"/>
      <c r="DE1293" s="279"/>
      <c r="DF1293" s="279"/>
      <c r="DG1293" s="279"/>
      <c r="DH1293" s="279"/>
      <c r="DI1293" s="279"/>
      <c r="DJ1293" s="279"/>
      <c r="DK1293" s="279"/>
      <c r="DL1293" s="279"/>
      <c r="DM1293" s="279"/>
      <c r="DN1293" s="279"/>
      <c r="DO1293" s="279"/>
      <c r="DP1293" s="279"/>
      <c r="DQ1293" s="279"/>
      <c r="DR1293" s="279"/>
      <c r="DS1293" s="279"/>
      <c r="DT1293" s="279"/>
      <c r="DU1293" s="279"/>
    </row>
    <row r="1294" spans="40:125">
      <c r="AN1294" s="203" t="str">
        <f t="shared" si="55"/>
        <v>EMA--</v>
      </c>
      <c r="AO1294" s="279"/>
      <c r="AP1294" s="279"/>
      <c r="AQ1294" s="279"/>
      <c r="AR1294" s="279"/>
      <c r="AS1294" s="279"/>
      <c r="AT1294" s="279"/>
      <c r="AU1294" s="279"/>
      <c r="AV1294" s="279"/>
      <c r="AW1294" s="279"/>
      <c r="AX1294" s="279"/>
      <c r="AY1294" s="279"/>
      <c r="AZ1294" s="279"/>
      <c r="BA1294" s="279"/>
      <c r="BB1294" s="279"/>
      <c r="BC1294" s="279"/>
      <c r="BD1294" s="279"/>
      <c r="BE1294" s="279"/>
      <c r="BF1294" s="279"/>
      <c r="BG1294" s="279"/>
      <c r="BH1294" s="279"/>
      <c r="BI1294" s="279"/>
      <c r="BJ1294" s="279"/>
      <c r="BK1294" s="279"/>
      <c r="BL1294" s="279"/>
      <c r="BM1294" s="279"/>
      <c r="BN1294" s="279"/>
      <c r="BO1294" s="279"/>
      <c r="BP1294" s="279"/>
      <c r="BQ1294" s="279"/>
      <c r="BR1294" s="279"/>
      <c r="BS1294" s="279"/>
      <c r="BT1294" s="279"/>
      <c r="BU1294" s="279"/>
      <c r="BV1294" s="279"/>
      <c r="BW1294" s="279"/>
      <c r="BX1294" s="279"/>
      <c r="BY1294" s="279"/>
      <c r="BZ1294" s="279"/>
      <c r="CA1294" s="279"/>
      <c r="CB1294" s="279"/>
      <c r="CC1294" s="279"/>
      <c r="CD1294" s="279"/>
      <c r="CE1294" s="279"/>
      <c r="CF1294" s="279"/>
      <c r="CG1294" s="279"/>
      <c r="CH1294" s="279"/>
      <c r="CI1294" s="279"/>
      <c r="CJ1294" s="279"/>
      <c r="CK1294" s="279"/>
      <c r="CL1294" s="279"/>
      <c r="CM1294" s="279"/>
      <c r="CN1294" s="279"/>
      <c r="CO1294" s="279"/>
      <c r="CP1294" s="279"/>
      <c r="CQ1294" s="279"/>
      <c r="CR1294" s="279"/>
      <c r="CS1294" s="279"/>
      <c r="CT1294" s="279"/>
      <c r="CU1294" s="279"/>
      <c r="CV1294" s="279"/>
      <c r="CW1294" s="279"/>
      <c r="CX1294" s="279"/>
      <c r="CY1294" s="279"/>
      <c r="CZ1294" s="279"/>
      <c r="DA1294" s="279"/>
      <c r="DB1294" s="279"/>
      <c r="DC1294" s="279"/>
      <c r="DD1294" s="279"/>
      <c r="DE1294" s="279"/>
      <c r="DF1294" s="279"/>
      <c r="DG1294" s="279"/>
      <c r="DH1294" s="279"/>
      <c r="DI1294" s="279"/>
      <c r="DJ1294" s="279"/>
      <c r="DK1294" s="279"/>
      <c r="DL1294" s="279"/>
      <c r="DM1294" s="279"/>
      <c r="DN1294" s="279"/>
      <c r="DO1294" s="279"/>
      <c r="DP1294" s="279"/>
      <c r="DQ1294" s="279"/>
      <c r="DR1294" s="279"/>
      <c r="DS1294" s="279"/>
      <c r="DT1294" s="279"/>
      <c r="DU1294" s="279"/>
    </row>
    <row r="1295" spans="40:125">
      <c r="AN1295" s="203" t="str">
        <f t="shared" si="55"/>
        <v>EMA--</v>
      </c>
      <c r="AO1295" s="279"/>
      <c r="AP1295" s="279"/>
      <c r="AQ1295" s="279"/>
      <c r="AR1295" s="279"/>
      <c r="AS1295" s="279"/>
      <c r="AT1295" s="279"/>
      <c r="AU1295" s="279"/>
      <c r="AV1295" s="279"/>
      <c r="AW1295" s="279"/>
      <c r="AX1295" s="279"/>
      <c r="AY1295" s="279"/>
      <c r="AZ1295" s="279"/>
      <c r="BA1295" s="279"/>
      <c r="BB1295" s="279"/>
      <c r="BC1295" s="279"/>
      <c r="BD1295" s="279"/>
      <c r="BE1295" s="279"/>
      <c r="BF1295" s="279"/>
      <c r="BG1295" s="279"/>
      <c r="BH1295" s="279"/>
      <c r="BI1295" s="279"/>
      <c r="BJ1295" s="279"/>
      <c r="BK1295" s="279"/>
      <c r="BL1295" s="279"/>
      <c r="BM1295" s="279"/>
      <c r="BN1295" s="279"/>
      <c r="BO1295" s="279"/>
      <c r="BP1295" s="279"/>
      <c r="BQ1295" s="279"/>
      <c r="BR1295" s="279"/>
      <c r="BS1295" s="279"/>
      <c r="BT1295" s="279"/>
      <c r="BU1295" s="279"/>
      <c r="BV1295" s="279"/>
      <c r="BW1295" s="279"/>
      <c r="BX1295" s="279"/>
      <c r="BY1295" s="279"/>
      <c r="BZ1295" s="279"/>
      <c r="CA1295" s="279"/>
      <c r="CB1295" s="279"/>
      <c r="CC1295" s="279"/>
      <c r="CD1295" s="279"/>
      <c r="CE1295" s="279"/>
      <c r="CF1295" s="279"/>
      <c r="CG1295" s="279"/>
      <c r="CH1295" s="279"/>
      <c r="CI1295" s="279"/>
      <c r="CJ1295" s="279"/>
      <c r="CK1295" s="279"/>
      <c r="CL1295" s="279"/>
      <c r="CM1295" s="279"/>
      <c r="CN1295" s="279"/>
      <c r="CO1295" s="279"/>
      <c r="CP1295" s="279"/>
      <c r="CQ1295" s="279"/>
      <c r="CR1295" s="279"/>
      <c r="CS1295" s="279"/>
      <c r="CT1295" s="279"/>
      <c r="CU1295" s="279"/>
      <c r="CV1295" s="279"/>
      <c r="CW1295" s="279"/>
      <c r="CX1295" s="279"/>
      <c r="CY1295" s="279"/>
      <c r="CZ1295" s="279"/>
      <c r="DA1295" s="279"/>
      <c r="DB1295" s="279"/>
      <c r="DC1295" s="279"/>
      <c r="DD1295" s="279"/>
      <c r="DE1295" s="279"/>
      <c r="DF1295" s="279"/>
      <c r="DG1295" s="279"/>
      <c r="DH1295" s="279"/>
      <c r="DI1295" s="279"/>
      <c r="DJ1295" s="279"/>
      <c r="DK1295" s="279"/>
      <c r="DL1295" s="279"/>
      <c r="DM1295" s="279"/>
      <c r="DN1295" s="279"/>
      <c r="DO1295" s="279"/>
      <c r="DP1295" s="279"/>
      <c r="DQ1295" s="279"/>
      <c r="DR1295" s="279"/>
      <c r="DS1295" s="279"/>
      <c r="DT1295" s="279"/>
      <c r="DU1295" s="279"/>
    </row>
    <row r="1296" spans="40:125">
      <c r="AN1296" s="203" t="str">
        <f t="shared" si="55"/>
        <v>EMA--</v>
      </c>
      <c r="AO1296" s="279"/>
      <c r="AP1296" s="279"/>
      <c r="AQ1296" s="279"/>
      <c r="AR1296" s="279"/>
      <c r="AS1296" s="279"/>
      <c r="AT1296" s="279"/>
      <c r="AU1296" s="279"/>
      <c r="AV1296" s="279"/>
      <c r="AW1296" s="279"/>
      <c r="AX1296" s="279"/>
      <c r="AY1296" s="279"/>
      <c r="AZ1296" s="279"/>
      <c r="BA1296" s="279"/>
      <c r="BB1296" s="279"/>
      <c r="BC1296" s="279"/>
      <c r="BD1296" s="279"/>
      <c r="BE1296" s="279"/>
      <c r="BF1296" s="279"/>
      <c r="BG1296" s="279"/>
      <c r="BH1296" s="279"/>
      <c r="BI1296" s="279"/>
      <c r="BJ1296" s="279"/>
      <c r="BK1296" s="279"/>
      <c r="BL1296" s="279"/>
      <c r="BM1296" s="279"/>
      <c r="BN1296" s="279"/>
      <c r="BO1296" s="279"/>
      <c r="BP1296" s="279"/>
      <c r="BQ1296" s="279"/>
      <c r="BR1296" s="279"/>
      <c r="BS1296" s="279"/>
      <c r="BT1296" s="279"/>
      <c r="BU1296" s="279"/>
      <c r="BV1296" s="279"/>
      <c r="BW1296" s="279"/>
      <c r="BX1296" s="279"/>
      <c r="BY1296" s="279"/>
      <c r="BZ1296" s="279"/>
      <c r="CA1296" s="279"/>
      <c r="CB1296" s="279"/>
      <c r="CC1296" s="279"/>
      <c r="CD1296" s="279"/>
      <c r="CE1296" s="279"/>
      <c r="CF1296" s="279"/>
      <c r="CG1296" s="279"/>
      <c r="CH1296" s="279"/>
      <c r="CI1296" s="279"/>
      <c r="CJ1296" s="279"/>
      <c r="CK1296" s="279"/>
      <c r="CL1296" s="279"/>
      <c r="CM1296" s="279"/>
      <c r="CN1296" s="279"/>
      <c r="CO1296" s="279"/>
      <c r="CP1296" s="279"/>
      <c r="CQ1296" s="279"/>
      <c r="CR1296" s="279"/>
      <c r="CS1296" s="279"/>
      <c r="CT1296" s="279"/>
      <c r="CU1296" s="279"/>
      <c r="CV1296" s="279"/>
      <c r="CW1296" s="279"/>
      <c r="CX1296" s="279"/>
      <c r="CY1296" s="279"/>
      <c r="CZ1296" s="279"/>
      <c r="DA1296" s="279"/>
      <c r="DB1296" s="279"/>
      <c r="DC1296" s="279"/>
      <c r="DD1296" s="279"/>
      <c r="DE1296" s="279"/>
      <c r="DF1296" s="279"/>
      <c r="DG1296" s="279"/>
      <c r="DH1296" s="279"/>
      <c r="DI1296" s="279"/>
      <c r="DJ1296" s="279"/>
      <c r="DK1296" s="279"/>
      <c r="DL1296" s="279"/>
      <c r="DM1296" s="279"/>
      <c r="DN1296" s="279"/>
      <c r="DO1296" s="279"/>
      <c r="DP1296" s="279"/>
      <c r="DQ1296" s="279"/>
      <c r="DR1296" s="279"/>
      <c r="DS1296" s="279"/>
      <c r="DT1296" s="279"/>
      <c r="DU1296" s="279"/>
    </row>
    <row r="1297" spans="40:125">
      <c r="AN1297" s="203" t="str">
        <f t="shared" si="55"/>
        <v>EMA--</v>
      </c>
      <c r="AO1297" s="279"/>
      <c r="AP1297" s="279"/>
      <c r="AQ1297" s="279"/>
      <c r="AR1297" s="279"/>
      <c r="AS1297" s="279"/>
      <c r="AT1297" s="279"/>
      <c r="AU1297" s="279"/>
      <c r="AV1297" s="279"/>
      <c r="AW1297" s="279"/>
      <c r="AX1297" s="279"/>
      <c r="AY1297" s="279"/>
      <c r="AZ1297" s="279"/>
      <c r="BA1297" s="279"/>
      <c r="BB1297" s="279"/>
      <c r="BC1297" s="279"/>
      <c r="BD1297" s="279"/>
      <c r="BE1297" s="279"/>
      <c r="BF1297" s="279"/>
      <c r="BG1297" s="279"/>
      <c r="BH1297" s="279"/>
      <c r="BI1297" s="279"/>
      <c r="BJ1297" s="279"/>
      <c r="BK1297" s="279"/>
      <c r="BL1297" s="279"/>
      <c r="BM1297" s="279"/>
      <c r="BN1297" s="279"/>
      <c r="BO1297" s="279"/>
      <c r="BP1297" s="279"/>
      <c r="BQ1297" s="279"/>
      <c r="BR1297" s="279"/>
      <c r="BS1297" s="279"/>
      <c r="BT1297" s="279"/>
      <c r="BU1297" s="279"/>
      <c r="BV1297" s="279"/>
      <c r="BW1297" s="279"/>
      <c r="BX1297" s="279"/>
      <c r="BY1297" s="279"/>
      <c r="BZ1297" s="279"/>
      <c r="CA1297" s="279"/>
      <c r="CB1297" s="279"/>
      <c r="CC1297" s="279"/>
      <c r="CD1297" s="279"/>
      <c r="CE1297" s="279"/>
      <c r="CF1297" s="279"/>
      <c r="CG1297" s="279"/>
      <c r="CH1297" s="279"/>
      <c r="CI1297" s="279"/>
      <c r="CJ1297" s="279"/>
      <c r="CK1297" s="279"/>
      <c r="CL1297" s="279"/>
      <c r="CM1297" s="279"/>
      <c r="CN1297" s="279"/>
      <c r="CO1297" s="279"/>
      <c r="CP1297" s="279"/>
      <c r="CQ1297" s="279"/>
      <c r="CR1297" s="279"/>
      <c r="CS1297" s="279"/>
      <c r="CT1297" s="279"/>
      <c r="CU1297" s="279"/>
      <c r="CV1297" s="279"/>
      <c r="CW1297" s="279"/>
      <c r="CX1297" s="279"/>
      <c r="CY1297" s="279"/>
      <c r="CZ1297" s="279"/>
      <c r="DA1297" s="279"/>
      <c r="DB1297" s="279"/>
      <c r="DC1297" s="279"/>
      <c r="DD1297" s="279"/>
      <c r="DE1297" s="279"/>
      <c r="DF1297" s="279"/>
      <c r="DG1297" s="279"/>
      <c r="DH1297" s="279"/>
      <c r="DI1297" s="279"/>
      <c r="DJ1297" s="279"/>
      <c r="DK1297" s="279"/>
      <c r="DL1297" s="279"/>
      <c r="DM1297" s="279"/>
      <c r="DN1297" s="279"/>
      <c r="DO1297" s="279"/>
      <c r="DP1297" s="279"/>
      <c r="DQ1297" s="279"/>
      <c r="DR1297" s="279"/>
      <c r="DS1297" s="279"/>
      <c r="DT1297" s="279"/>
      <c r="DU1297" s="279"/>
    </row>
    <row r="1298" spans="40:125">
      <c r="AN1298" s="203" t="str">
        <f t="shared" si="55"/>
        <v>EMA--</v>
      </c>
      <c r="AO1298" s="279"/>
      <c r="AP1298" s="279"/>
      <c r="AQ1298" s="279"/>
      <c r="AR1298" s="279"/>
      <c r="AS1298" s="279"/>
      <c r="AT1298" s="279"/>
      <c r="AU1298" s="279"/>
      <c r="AV1298" s="279"/>
      <c r="AW1298" s="279"/>
      <c r="AX1298" s="279"/>
      <c r="AY1298" s="279"/>
      <c r="AZ1298" s="279"/>
      <c r="BA1298" s="279"/>
      <c r="BB1298" s="279"/>
      <c r="BC1298" s="279"/>
      <c r="BD1298" s="279"/>
      <c r="BE1298" s="279"/>
      <c r="BF1298" s="279"/>
      <c r="BG1298" s="279"/>
      <c r="BH1298" s="279"/>
      <c r="BI1298" s="279"/>
      <c r="BJ1298" s="279"/>
      <c r="BK1298" s="279"/>
      <c r="BL1298" s="279"/>
      <c r="BM1298" s="279"/>
      <c r="BN1298" s="279"/>
      <c r="BO1298" s="279"/>
      <c r="BP1298" s="279"/>
      <c r="BQ1298" s="279"/>
      <c r="BR1298" s="279"/>
      <c r="BS1298" s="279"/>
      <c r="BT1298" s="279"/>
      <c r="BU1298" s="279"/>
      <c r="BV1298" s="279"/>
      <c r="BW1298" s="279"/>
      <c r="BX1298" s="279"/>
      <c r="BY1298" s="279"/>
      <c r="BZ1298" s="279"/>
      <c r="CA1298" s="279"/>
      <c r="CB1298" s="279"/>
      <c r="CC1298" s="279"/>
      <c r="CD1298" s="279"/>
      <c r="CE1298" s="279"/>
      <c r="CF1298" s="279"/>
      <c r="CG1298" s="279"/>
      <c r="CH1298" s="279"/>
      <c r="CI1298" s="279"/>
      <c r="CJ1298" s="279"/>
      <c r="CK1298" s="279"/>
      <c r="CL1298" s="279"/>
      <c r="CM1298" s="279"/>
      <c r="CN1298" s="279"/>
      <c r="CO1298" s="279"/>
      <c r="CP1298" s="279"/>
      <c r="CQ1298" s="279"/>
      <c r="CR1298" s="279"/>
      <c r="CS1298" s="279"/>
      <c r="CT1298" s="279"/>
      <c r="CU1298" s="279"/>
      <c r="CV1298" s="279"/>
      <c r="CW1298" s="279"/>
      <c r="CX1298" s="279"/>
      <c r="CY1298" s="279"/>
      <c r="CZ1298" s="279"/>
      <c r="DA1298" s="279"/>
      <c r="DB1298" s="279"/>
      <c r="DC1298" s="279"/>
      <c r="DD1298" s="279"/>
      <c r="DE1298" s="279"/>
      <c r="DF1298" s="279"/>
      <c r="DG1298" s="279"/>
      <c r="DH1298" s="279"/>
      <c r="DI1298" s="279"/>
      <c r="DJ1298" s="279"/>
      <c r="DK1298" s="279"/>
      <c r="DL1298" s="279"/>
      <c r="DM1298" s="279"/>
      <c r="DN1298" s="279"/>
      <c r="DO1298" s="279"/>
      <c r="DP1298" s="279"/>
      <c r="DQ1298" s="279"/>
      <c r="DR1298" s="279"/>
      <c r="DS1298" s="279"/>
      <c r="DT1298" s="279"/>
      <c r="DU1298" s="279"/>
    </row>
    <row r="1299" spans="40:125">
      <c r="AN1299" s="203" t="str">
        <f t="shared" si="55"/>
        <v>EMA--</v>
      </c>
      <c r="AO1299" s="279"/>
      <c r="AP1299" s="279"/>
      <c r="AQ1299" s="279"/>
      <c r="AR1299" s="279"/>
      <c r="AS1299" s="279"/>
      <c r="AT1299" s="279"/>
      <c r="AU1299" s="279"/>
      <c r="AV1299" s="279"/>
      <c r="AW1299" s="279"/>
      <c r="AX1299" s="279"/>
      <c r="AY1299" s="279"/>
      <c r="AZ1299" s="279"/>
      <c r="BA1299" s="279"/>
      <c r="BB1299" s="279"/>
      <c r="BC1299" s="279"/>
      <c r="BD1299" s="279"/>
      <c r="BE1299" s="279"/>
      <c r="BF1299" s="279"/>
      <c r="BG1299" s="279"/>
      <c r="BH1299" s="279"/>
      <c r="BI1299" s="279"/>
      <c r="BJ1299" s="279"/>
      <c r="BK1299" s="279"/>
      <c r="BL1299" s="279"/>
      <c r="BM1299" s="279"/>
      <c r="BN1299" s="279"/>
      <c r="BO1299" s="279"/>
      <c r="BP1299" s="279"/>
      <c r="BQ1299" s="279"/>
      <c r="BR1299" s="279"/>
      <c r="BS1299" s="279"/>
      <c r="BT1299" s="279"/>
      <c r="BU1299" s="279"/>
      <c r="BV1299" s="279"/>
      <c r="BW1299" s="279"/>
      <c r="BX1299" s="279"/>
      <c r="BY1299" s="279"/>
      <c r="BZ1299" s="279"/>
      <c r="CA1299" s="279"/>
      <c r="CB1299" s="279"/>
      <c r="CC1299" s="279"/>
      <c r="CD1299" s="279"/>
      <c r="CE1299" s="279"/>
      <c r="CF1299" s="279"/>
      <c r="CG1299" s="279"/>
      <c r="CH1299" s="279"/>
      <c r="CI1299" s="279"/>
      <c r="CJ1299" s="279"/>
      <c r="CK1299" s="279"/>
      <c r="CL1299" s="279"/>
      <c r="CM1299" s="279"/>
      <c r="CN1299" s="279"/>
      <c r="CO1299" s="279"/>
      <c r="CP1299" s="279"/>
      <c r="CQ1299" s="279"/>
      <c r="CR1299" s="279"/>
      <c r="CS1299" s="279"/>
      <c r="CT1299" s="279"/>
      <c r="CU1299" s="279"/>
      <c r="CV1299" s="279"/>
      <c r="CW1299" s="279"/>
      <c r="CX1299" s="279"/>
      <c r="CY1299" s="279"/>
      <c r="CZ1299" s="279"/>
      <c r="DA1299" s="279"/>
      <c r="DB1299" s="279"/>
      <c r="DC1299" s="279"/>
      <c r="DD1299" s="279"/>
      <c r="DE1299" s="279"/>
      <c r="DF1299" s="279"/>
      <c r="DG1299" s="279"/>
      <c r="DH1299" s="279"/>
      <c r="DI1299" s="279"/>
      <c r="DJ1299" s="279"/>
      <c r="DK1299" s="279"/>
      <c r="DL1299" s="279"/>
      <c r="DM1299" s="279"/>
      <c r="DN1299" s="279"/>
      <c r="DO1299" s="279"/>
      <c r="DP1299" s="279"/>
      <c r="DQ1299" s="279"/>
      <c r="DR1299" s="279"/>
      <c r="DS1299" s="279"/>
      <c r="DT1299" s="279"/>
      <c r="DU1299" s="279"/>
    </row>
    <row r="1300" spans="40:125">
      <c r="AN1300" s="203" t="str">
        <f t="shared" si="55"/>
        <v>EMA--</v>
      </c>
      <c r="AO1300" s="279"/>
      <c r="AP1300" s="279"/>
      <c r="AQ1300" s="279"/>
      <c r="AR1300" s="279"/>
      <c r="AS1300" s="279"/>
      <c r="AT1300" s="279"/>
      <c r="AU1300" s="279"/>
      <c r="AV1300" s="279"/>
      <c r="AW1300" s="279"/>
      <c r="AX1300" s="279"/>
      <c r="AY1300" s="279"/>
      <c r="AZ1300" s="279"/>
      <c r="BA1300" s="279"/>
      <c r="BB1300" s="279"/>
      <c r="BC1300" s="279"/>
      <c r="BD1300" s="279"/>
      <c r="BE1300" s="279"/>
      <c r="BF1300" s="279"/>
      <c r="BG1300" s="279"/>
      <c r="BH1300" s="279"/>
      <c r="BI1300" s="279"/>
      <c r="BJ1300" s="279"/>
      <c r="BK1300" s="279"/>
      <c r="BL1300" s="279"/>
      <c r="BM1300" s="279"/>
      <c r="BN1300" s="279"/>
      <c r="BO1300" s="279"/>
      <c r="BP1300" s="279"/>
      <c r="BQ1300" s="279"/>
      <c r="BR1300" s="279"/>
      <c r="BS1300" s="279"/>
      <c r="BT1300" s="279"/>
      <c r="BU1300" s="279"/>
      <c r="BV1300" s="279"/>
      <c r="BW1300" s="279"/>
      <c r="BX1300" s="279"/>
      <c r="BY1300" s="279"/>
      <c r="BZ1300" s="279"/>
      <c r="CA1300" s="279"/>
      <c r="CB1300" s="279"/>
      <c r="CC1300" s="279"/>
      <c r="CD1300" s="279"/>
      <c r="CE1300" s="279"/>
      <c r="CF1300" s="279"/>
      <c r="CG1300" s="279"/>
      <c r="CH1300" s="279"/>
      <c r="CI1300" s="279"/>
      <c r="CJ1300" s="279"/>
      <c r="CK1300" s="279"/>
      <c r="CL1300" s="279"/>
      <c r="CM1300" s="279"/>
      <c r="CN1300" s="279"/>
      <c r="CO1300" s="279"/>
      <c r="CP1300" s="279"/>
      <c r="CQ1300" s="279"/>
      <c r="CR1300" s="279"/>
      <c r="CS1300" s="279"/>
      <c r="CT1300" s="279"/>
      <c r="CU1300" s="279"/>
      <c r="CV1300" s="279"/>
      <c r="CW1300" s="279"/>
      <c r="CX1300" s="279"/>
      <c r="CY1300" s="279"/>
      <c r="CZ1300" s="279"/>
      <c r="DA1300" s="279"/>
      <c r="DB1300" s="279"/>
      <c r="DC1300" s="279"/>
      <c r="DD1300" s="279"/>
      <c r="DE1300" s="279"/>
      <c r="DF1300" s="279"/>
      <c r="DG1300" s="279"/>
      <c r="DH1300" s="279"/>
      <c r="DI1300" s="279"/>
      <c r="DJ1300" s="279"/>
      <c r="DK1300" s="279"/>
      <c r="DL1300" s="279"/>
      <c r="DM1300" s="279"/>
      <c r="DN1300" s="279"/>
      <c r="DO1300" s="279"/>
      <c r="DP1300" s="279"/>
      <c r="DQ1300" s="279"/>
      <c r="DR1300" s="279"/>
      <c r="DS1300" s="279"/>
      <c r="DT1300" s="279"/>
      <c r="DU1300" s="279"/>
    </row>
    <row r="1301" spans="40:125">
      <c r="AN1301" s="203" t="str">
        <f t="shared" si="55"/>
        <v>EMA--</v>
      </c>
      <c r="AO1301" s="279"/>
      <c r="AP1301" s="279"/>
      <c r="AQ1301" s="279"/>
      <c r="AR1301" s="279"/>
      <c r="AS1301" s="279"/>
      <c r="AT1301" s="279"/>
      <c r="AU1301" s="279"/>
      <c r="AV1301" s="279"/>
      <c r="AW1301" s="279"/>
      <c r="AX1301" s="279"/>
      <c r="AY1301" s="279"/>
      <c r="AZ1301" s="279"/>
      <c r="BA1301" s="279"/>
      <c r="BB1301" s="279"/>
      <c r="BC1301" s="279"/>
      <c r="BD1301" s="279"/>
      <c r="BE1301" s="279"/>
      <c r="BF1301" s="279"/>
      <c r="BG1301" s="279"/>
      <c r="BH1301" s="279"/>
      <c r="BI1301" s="279"/>
      <c r="BJ1301" s="279"/>
      <c r="BK1301" s="279"/>
      <c r="BL1301" s="279"/>
      <c r="BM1301" s="279"/>
      <c r="BN1301" s="279"/>
      <c r="BO1301" s="279"/>
      <c r="BP1301" s="279"/>
      <c r="BQ1301" s="279"/>
      <c r="BR1301" s="279"/>
      <c r="BS1301" s="279"/>
      <c r="BT1301" s="279"/>
      <c r="BU1301" s="279"/>
      <c r="BV1301" s="279"/>
      <c r="BW1301" s="279"/>
      <c r="BX1301" s="279"/>
      <c r="BY1301" s="279"/>
      <c r="BZ1301" s="279"/>
      <c r="CA1301" s="279"/>
      <c r="CB1301" s="279"/>
      <c r="CC1301" s="279"/>
      <c r="CD1301" s="279"/>
      <c r="CE1301" s="279"/>
      <c r="CF1301" s="279"/>
      <c r="CG1301" s="279"/>
      <c r="CH1301" s="279"/>
      <c r="CI1301" s="279"/>
      <c r="CJ1301" s="279"/>
      <c r="CK1301" s="279"/>
      <c r="CL1301" s="279"/>
      <c r="CM1301" s="279"/>
      <c r="CN1301" s="279"/>
      <c r="CO1301" s="279"/>
      <c r="CP1301" s="279"/>
      <c r="CQ1301" s="279"/>
      <c r="CR1301" s="279"/>
      <c r="CS1301" s="279"/>
      <c r="CT1301" s="279"/>
      <c r="CU1301" s="279"/>
      <c r="CV1301" s="279"/>
      <c r="CW1301" s="279"/>
      <c r="CX1301" s="279"/>
      <c r="CY1301" s="279"/>
      <c r="CZ1301" s="279"/>
      <c r="DA1301" s="279"/>
      <c r="DB1301" s="279"/>
      <c r="DC1301" s="279"/>
      <c r="DD1301" s="279"/>
      <c r="DE1301" s="279"/>
      <c r="DF1301" s="279"/>
      <c r="DG1301" s="279"/>
      <c r="DH1301" s="279"/>
      <c r="DI1301" s="279"/>
      <c r="DJ1301" s="279"/>
      <c r="DK1301" s="279"/>
      <c r="DL1301" s="279"/>
      <c r="DM1301" s="279"/>
      <c r="DN1301" s="279"/>
      <c r="DO1301" s="279"/>
      <c r="DP1301" s="279"/>
      <c r="DQ1301" s="279"/>
      <c r="DR1301" s="279"/>
      <c r="DS1301" s="279"/>
      <c r="DT1301" s="279"/>
      <c r="DU1301" s="279"/>
    </row>
    <row r="1302" spans="40:125">
      <c r="AN1302" s="203" t="str">
        <f t="shared" si="55"/>
        <v>EMA--</v>
      </c>
      <c r="AO1302" s="279"/>
      <c r="AP1302" s="279"/>
      <c r="AQ1302" s="279"/>
      <c r="AR1302" s="279"/>
      <c r="AS1302" s="279"/>
      <c r="AT1302" s="279"/>
      <c r="AU1302" s="279"/>
      <c r="AV1302" s="279"/>
      <c r="AW1302" s="279"/>
      <c r="AX1302" s="279"/>
      <c r="AY1302" s="279"/>
      <c r="AZ1302" s="279"/>
      <c r="BA1302" s="279"/>
      <c r="BB1302" s="279"/>
      <c r="BC1302" s="279"/>
      <c r="BD1302" s="279"/>
      <c r="BE1302" s="279"/>
      <c r="BF1302" s="279"/>
      <c r="BG1302" s="279"/>
      <c r="BH1302" s="279"/>
      <c r="BI1302" s="279"/>
      <c r="BJ1302" s="279"/>
      <c r="BK1302" s="279"/>
      <c r="BL1302" s="279"/>
      <c r="BM1302" s="279"/>
      <c r="BN1302" s="279"/>
      <c r="BO1302" s="279"/>
      <c r="BP1302" s="279"/>
      <c r="BQ1302" s="279"/>
      <c r="BR1302" s="279"/>
      <c r="BS1302" s="279"/>
      <c r="BT1302" s="279"/>
      <c r="BU1302" s="279"/>
      <c r="BV1302" s="279"/>
      <c r="BW1302" s="279"/>
      <c r="BX1302" s="279"/>
      <c r="BY1302" s="279"/>
      <c r="BZ1302" s="279"/>
      <c r="CA1302" s="279"/>
      <c r="CB1302" s="279"/>
      <c r="CC1302" s="279"/>
      <c r="CD1302" s="279"/>
      <c r="CE1302" s="279"/>
      <c r="CF1302" s="279"/>
      <c r="CG1302" s="279"/>
      <c r="CH1302" s="279"/>
      <c r="CI1302" s="279"/>
      <c r="CJ1302" s="279"/>
      <c r="CK1302" s="279"/>
      <c r="CL1302" s="279"/>
      <c r="CM1302" s="279"/>
      <c r="CN1302" s="279"/>
      <c r="CO1302" s="279"/>
      <c r="CP1302" s="279"/>
      <c r="CQ1302" s="279"/>
      <c r="CR1302" s="279"/>
      <c r="CS1302" s="279"/>
      <c r="CT1302" s="279"/>
      <c r="CU1302" s="279"/>
      <c r="CV1302" s="279"/>
      <c r="CW1302" s="279"/>
      <c r="CX1302" s="279"/>
      <c r="CY1302" s="279"/>
      <c r="CZ1302" s="279"/>
      <c r="DA1302" s="279"/>
      <c r="DB1302" s="279"/>
      <c r="DC1302" s="279"/>
      <c r="DD1302" s="279"/>
      <c r="DE1302" s="279"/>
      <c r="DF1302" s="279"/>
      <c r="DG1302" s="279"/>
      <c r="DH1302" s="279"/>
      <c r="DI1302" s="279"/>
      <c r="DJ1302" s="279"/>
      <c r="DK1302" s="279"/>
      <c r="DL1302" s="279"/>
      <c r="DM1302" s="279"/>
      <c r="DN1302" s="279"/>
      <c r="DO1302" s="279"/>
      <c r="DP1302" s="279"/>
      <c r="DQ1302" s="279"/>
      <c r="DR1302" s="279"/>
      <c r="DS1302" s="279"/>
      <c r="DT1302" s="279"/>
      <c r="DU1302" s="279"/>
    </row>
    <row r="1303" spans="40:125">
      <c r="AN1303" s="203" t="str">
        <f t="shared" si="55"/>
        <v>EMA--</v>
      </c>
      <c r="AO1303" s="279"/>
      <c r="AP1303" s="279"/>
      <c r="AQ1303" s="279"/>
      <c r="AR1303" s="279"/>
      <c r="AS1303" s="279"/>
      <c r="AT1303" s="279"/>
      <c r="AU1303" s="279"/>
      <c r="AV1303" s="279"/>
      <c r="AW1303" s="279"/>
      <c r="AX1303" s="279"/>
      <c r="AY1303" s="279"/>
      <c r="AZ1303" s="279"/>
      <c r="BA1303" s="279"/>
      <c r="BB1303" s="279"/>
      <c r="BC1303" s="279"/>
      <c r="BD1303" s="279"/>
      <c r="BE1303" s="279"/>
      <c r="BF1303" s="279"/>
      <c r="BG1303" s="279"/>
      <c r="BH1303" s="279"/>
      <c r="BI1303" s="279"/>
      <c r="BJ1303" s="279"/>
      <c r="BK1303" s="279"/>
      <c r="BL1303" s="279"/>
      <c r="BM1303" s="279"/>
      <c r="BN1303" s="279"/>
      <c r="BO1303" s="279"/>
      <c r="BP1303" s="279"/>
      <c r="BQ1303" s="279"/>
      <c r="BR1303" s="279"/>
      <c r="BS1303" s="279"/>
      <c r="BT1303" s="279"/>
      <c r="BU1303" s="279"/>
      <c r="BV1303" s="279"/>
      <c r="BW1303" s="279"/>
      <c r="BX1303" s="279"/>
      <c r="BY1303" s="279"/>
      <c r="BZ1303" s="279"/>
      <c r="CA1303" s="279"/>
      <c r="CB1303" s="279"/>
      <c r="CC1303" s="279"/>
      <c r="CD1303" s="279"/>
      <c r="CE1303" s="279"/>
      <c r="CF1303" s="279"/>
      <c r="CG1303" s="279"/>
      <c r="CH1303" s="279"/>
      <c r="CI1303" s="279"/>
      <c r="CJ1303" s="279"/>
      <c r="CK1303" s="279"/>
      <c r="CL1303" s="279"/>
      <c r="CM1303" s="279"/>
      <c r="CN1303" s="279"/>
      <c r="CO1303" s="279"/>
      <c r="CP1303" s="279"/>
      <c r="CQ1303" s="279"/>
      <c r="CR1303" s="279"/>
      <c r="CS1303" s="279"/>
      <c r="CT1303" s="279"/>
      <c r="CU1303" s="279"/>
      <c r="CV1303" s="279"/>
      <c r="CW1303" s="279"/>
      <c r="CX1303" s="279"/>
      <c r="CY1303" s="279"/>
      <c r="CZ1303" s="279"/>
      <c r="DA1303" s="279"/>
      <c r="DB1303" s="279"/>
      <c r="DC1303" s="279"/>
      <c r="DD1303" s="279"/>
      <c r="DE1303" s="279"/>
      <c r="DF1303" s="279"/>
      <c r="DG1303" s="279"/>
      <c r="DH1303" s="279"/>
      <c r="DI1303" s="279"/>
      <c r="DJ1303" s="279"/>
      <c r="DK1303" s="279"/>
      <c r="DL1303" s="279"/>
      <c r="DM1303" s="279"/>
      <c r="DN1303" s="279"/>
      <c r="DO1303" s="279"/>
      <c r="DP1303" s="279"/>
      <c r="DQ1303" s="279"/>
      <c r="DR1303" s="279"/>
      <c r="DS1303" s="279"/>
      <c r="DT1303" s="279"/>
      <c r="DU1303" s="279"/>
    </row>
    <row r="1304" spans="40:125">
      <c r="AN1304" s="203" t="str">
        <f t="shared" si="55"/>
        <v>EMA--</v>
      </c>
      <c r="AO1304" s="279"/>
      <c r="AP1304" s="279"/>
      <c r="AQ1304" s="279"/>
      <c r="AR1304" s="279"/>
      <c r="AS1304" s="279"/>
      <c r="AT1304" s="279"/>
      <c r="AU1304" s="279"/>
      <c r="AV1304" s="279"/>
      <c r="AW1304" s="279"/>
      <c r="AX1304" s="279"/>
      <c r="AY1304" s="279"/>
      <c r="AZ1304" s="279"/>
      <c r="BA1304" s="279"/>
      <c r="BB1304" s="279"/>
      <c r="BC1304" s="279"/>
      <c r="BD1304" s="279"/>
      <c r="BE1304" s="279"/>
      <c r="BF1304" s="279"/>
      <c r="BG1304" s="279"/>
      <c r="BH1304" s="279"/>
      <c r="BI1304" s="279"/>
      <c r="BJ1304" s="279"/>
      <c r="BK1304" s="279"/>
      <c r="BL1304" s="279"/>
      <c r="BM1304" s="279"/>
      <c r="BN1304" s="279"/>
      <c r="BO1304" s="279"/>
      <c r="BP1304" s="279"/>
      <c r="BQ1304" s="279"/>
      <c r="BR1304" s="279"/>
      <c r="BS1304" s="279"/>
      <c r="BT1304" s="279"/>
      <c r="BU1304" s="279"/>
      <c r="BV1304" s="279"/>
      <c r="BW1304" s="279"/>
      <c r="BX1304" s="279"/>
      <c r="BY1304" s="279"/>
      <c r="BZ1304" s="279"/>
      <c r="CA1304" s="279"/>
      <c r="CB1304" s="279"/>
      <c r="CC1304" s="279"/>
      <c r="CD1304" s="279"/>
      <c r="CE1304" s="279"/>
      <c r="CF1304" s="279"/>
      <c r="CG1304" s="279"/>
      <c r="CH1304" s="279"/>
      <c r="CI1304" s="279"/>
      <c r="CJ1304" s="279"/>
      <c r="CK1304" s="279"/>
      <c r="CL1304" s="279"/>
      <c r="CM1304" s="279"/>
      <c r="CN1304" s="279"/>
      <c r="CO1304" s="279"/>
      <c r="CP1304" s="279"/>
      <c r="CQ1304" s="279"/>
      <c r="CR1304" s="279"/>
      <c r="CS1304" s="279"/>
      <c r="CT1304" s="279"/>
      <c r="CU1304" s="279"/>
      <c r="CV1304" s="279"/>
      <c r="CW1304" s="279"/>
      <c r="CX1304" s="279"/>
      <c r="CY1304" s="279"/>
      <c r="CZ1304" s="279"/>
      <c r="DA1304" s="279"/>
      <c r="DB1304" s="279"/>
      <c r="DC1304" s="279"/>
      <c r="DD1304" s="279"/>
      <c r="DE1304" s="279"/>
      <c r="DF1304" s="279"/>
      <c r="DG1304" s="279"/>
      <c r="DH1304" s="279"/>
      <c r="DI1304" s="279"/>
      <c r="DJ1304" s="279"/>
      <c r="DK1304" s="279"/>
      <c r="DL1304" s="279"/>
      <c r="DM1304" s="279"/>
      <c r="DN1304" s="279"/>
      <c r="DO1304" s="279"/>
      <c r="DP1304" s="279"/>
      <c r="DQ1304" s="279"/>
      <c r="DR1304" s="279"/>
      <c r="DS1304" s="279"/>
      <c r="DT1304" s="279"/>
      <c r="DU1304" s="279"/>
    </row>
    <row r="1305" spans="40:125">
      <c r="AN1305" s="203" t="str">
        <f t="shared" si="55"/>
        <v>EMA--</v>
      </c>
      <c r="AO1305" s="279"/>
      <c r="AP1305" s="279"/>
      <c r="AQ1305" s="279"/>
      <c r="AR1305" s="279"/>
      <c r="AS1305" s="279"/>
      <c r="AT1305" s="279"/>
      <c r="AU1305" s="279"/>
      <c r="AV1305" s="279"/>
      <c r="AW1305" s="279"/>
      <c r="AX1305" s="279"/>
      <c r="AY1305" s="279"/>
      <c r="AZ1305" s="279"/>
      <c r="BA1305" s="279"/>
      <c r="BB1305" s="279"/>
      <c r="BC1305" s="279"/>
      <c r="BD1305" s="279"/>
      <c r="BE1305" s="279"/>
      <c r="BF1305" s="279"/>
      <c r="BG1305" s="279"/>
      <c r="BH1305" s="279"/>
      <c r="BI1305" s="279"/>
      <c r="BJ1305" s="279"/>
      <c r="BK1305" s="279"/>
      <c r="BL1305" s="279"/>
      <c r="BM1305" s="279"/>
      <c r="BN1305" s="279"/>
      <c r="BO1305" s="279"/>
      <c r="BP1305" s="279"/>
      <c r="BQ1305" s="279"/>
      <c r="BR1305" s="279"/>
      <c r="BS1305" s="279"/>
      <c r="BT1305" s="279"/>
      <c r="BU1305" s="279"/>
      <c r="BV1305" s="279"/>
      <c r="BW1305" s="279"/>
      <c r="BX1305" s="279"/>
      <c r="BY1305" s="279"/>
      <c r="BZ1305" s="279"/>
      <c r="CA1305" s="279"/>
      <c r="CB1305" s="279"/>
      <c r="CC1305" s="279"/>
      <c r="CD1305" s="279"/>
      <c r="CE1305" s="279"/>
      <c r="CF1305" s="279"/>
      <c r="CG1305" s="279"/>
      <c r="CH1305" s="279"/>
      <c r="CI1305" s="279"/>
      <c r="CJ1305" s="279"/>
      <c r="CK1305" s="279"/>
      <c r="CL1305" s="279"/>
      <c r="CM1305" s="279"/>
      <c r="CN1305" s="279"/>
      <c r="CO1305" s="279"/>
      <c r="CP1305" s="279"/>
      <c r="CQ1305" s="279"/>
      <c r="CR1305" s="279"/>
      <c r="CS1305" s="279"/>
      <c r="CT1305" s="279"/>
      <c r="CU1305" s="279"/>
      <c r="CV1305" s="279"/>
      <c r="CW1305" s="279"/>
      <c r="CX1305" s="279"/>
      <c r="CY1305" s="279"/>
      <c r="CZ1305" s="279"/>
      <c r="DA1305" s="279"/>
      <c r="DB1305" s="279"/>
      <c r="DC1305" s="279"/>
      <c r="DD1305" s="279"/>
      <c r="DE1305" s="279"/>
      <c r="DF1305" s="279"/>
      <c r="DG1305" s="279"/>
      <c r="DH1305" s="279"/>
      <c r="DI1305" s="279"/>
      <c r="DJ1305" s="279"/>
      <c r="DK1305" s="279"/>
      <c r="DL1305" s="279"/>
      <c r="DM1305" s="279"/>
      <c r="DN1305" s="279"/>
      <c r="DO1305" s="279"/>
      <c r="DP1305" s="279"/>
      <c r="DQ1305" s="279"/>
      <c r="DR1305" s="279"/>
      <c r="DS1305" s="279"/>
      <c r="DT1305" s="279"/>
      <c r="DU1305" s="279"/>
    </row>
    <row r="1306" spans="40:125">
      <c r="AN1306" s="203" t="str">
        <f t="shared" si="55"/>
        <v>EMA--</v>
      </c>
      <c r="AO1306" s="279"/>
      <c r="AP1306" s="279"/>
      <c r="AQ1306" s="279"/>
      <c r="AR1306" s="279"/>
      <c r="AS1306" s="279"/>
      <c r="AT1306" s="279"/>
      <c r="AU1306" s="279"/>
      <c r="AV1306" s="279"/>
      <c r="AW1306" s="279"/>
      <c r="AX1306" s="279"/>
      <c r="AY1306" s="279"/>
      <c r="AZ1306" s="279"/>
      <c r="BA1306" s="279"/>
      <c r="BB1306" s="279"/>
      <c r="BC1306" s="279"/>
      <c r="BD1306" s="279"/>
      <c r="BE1306" s="279"/>
      <c r="BF1306" s="279"/>
      <c r="BG1306" s="279"/>
      <c r="BH1306" s="279"/>
      <c r="BI1306" s="279"/>
      <c r="BJ1306" s="279"/>
      <c r="BK1306" s="279"/>
      <c r="BL1306" s="279"/>
      <c r="BM1306" s="279"/>
      <c r="BN1306" s="279"/>
      <c r="BO1306" s="279"/>
      <c r="BP1306" s="279"/>
      <c r="BQ1306" s="279"/>
      <c r="BR1306" s="279"/>
      <c r="BS1306" s="279"/>
      <c r="BT1306" s="279"/>
      <c r="BU1306" s="279"/>
      <c r="BV1306" s="279"/>
      <c r="BW1306" s="279"/>
      <c r="BX1306" s="279"/>
      <c r="BY1306" s="279"/>
      <c r="BZ1306" s="279"/>
      <c r="CA1306" s="279"/>
      <c r="CB1306" s="279"/>
      <c r="CC1306" s="279"/>
      <c r="CD1306" s="279"/>
      <c r="CE1306" s="279"/>
      <c r="CF1306" s="279"/>
      <c r="CG1306" s="279"/>
      <c r="CH1306" s="279"/>
      <c r="CI1306" s="279"/>
      <c r="CJ1306" s="279"/>
      <c r="CK1306" s="279"/>
      <c r="CL1306" s="279"/>
      <c r="CM1306" s="279"/>
      <c r="CN1306" s="279"/>
      <c r="CO1306" s="279"/>
      <c r="CP1306" s="279"/>
      <c r="CQ1306" s="279"/>
      <c r="CR1306" s="279"/>
      <c r="CS1306" s="279"/>
      <c r="CT1306" s="279"/>
      <c r="CU1306" s="279"/>
      <c r="CV1306" s="279"/>
      <c r="CW1306" s="279"/>
      <c r="CX1306" s="279"/>
      <c r="CY1306" s="279"/>
      <c r="CZ1306" s="279"/>
      <c r="DA1306" s="279"/>
      <c r="DB1306" s="279"/>
      <c r="DC1306" s="279"/>
      <c r="DD1306" s="279"/>
      <c r="DE1306" s="279"/>
      <c r="DF1306" s="279"/>
      <c r="DG1306" s="279"/>
      <c r="DH1306" s="279"/>
      <c r="DI1306" s="279"/>
      <c r="DJ1306" s="279"/>
      <c r="DK1306" s="279"/>
      <c r="DL1306" s="279"/>
      <c r="DM1306" s="279"/>
      <c r="DN1306" s="279"/>
      <c r="DO1306" s="279"/>
      <c r="DP1306" s="279"/>
      <c r="DQ1306" s="279"/>
      <c r="DR1306" s="279"/>
      <c r="DS1306" s="279"/>
      <c r="DT1306" s="279"/>
      <c r="DU1306" s="279"/>
    </row>
    <row r="1307" spans="40:125">
      <c r="AN1307" s="203" t="str">
        <f t="shared" si="55"/>
        <v>EMA--</v>
      </c>
      <c r="AO1307" s="279"/>
      <c r="AP1307" s="279"/>
      <c r="AQ1307" s="279"/>
      <c r="AR1307" s="279"/>
      <c r="AS1307" s="279"/>
      <c r="AT1307" s="279"/>
      <c r="AU1307" s="279"/>
      <c r="AV1307" s="279"/>
      <c r="AW1307" s="279"/>
      <c r="AX1307" s="279"/>
      <c r="AY1307" s="279"/>
      <c r="AZ1307" s="279"/>
      <c r="BA1307" s="279"/>
      <c r="BB1307" s="279"/>
      <c r="BC1307" s="279"/>
      <c r="BD1307" s="279"/>
      <c r="BE1307" s="279"/>
      <c r="BF1307" s="279"/>
      <c r="BG1307" s="279"/>
      <c r="BH1307" s="279"/>
      <c r="BI1307" s="279"/>
      <c r="BJ1307" s="279"/>
      <c r="BK1307" s="279"/>
      <c r="BL1307" s="279"/>
      <c r="BM1307" s="279"/>
      <c r="BN1307" s="279"/>
      <c r="BO1307" s="279"/>
      <c r="BP1307" s="279"/>
      <c r="BQ1307" s="279"/>
      <c r="BR1307" s="279"/>
      <c r="BS1307" s="279"/>
      <c r="BT1307" s="279"/>
      <c r="BU1307" s="279"/>
      <c r="BV1307" s="279"/>
      <c r="BW1307" s="279"/>
      <c r="BX1307" s="279"/>
      <c r="BY1307" s="279"/>
      <c r="BZ1307" s="279"/>
      <c r="CA1307" s="279"/>
      <c r="CB1307" s="279"/>
      <c r="CC1307" s="279"/>
      <c r="CD1307" s="279"/>
      <c r="CE1307" s="279"/>
      <c r="CF1307" s="279"/>
      <c r="CG1307" s="279"/>
      <c r="CH1307" s="279"/>
      <c r="CI1307" s="279"/>
      <c r="CJ1307" s="279"/>
      <c r="CK1307" s="279"/>
      <c r="CL1307" s="279"/>
      <c r="CM1307" s="279"/>
      <c r="CN1307" s="279"/>
      <c r="CO1307" s="279"/>
      <c r="CP1307" s="279"/>
      <c r="CQ1307" s="279"/>
      <c r="CR1307" s="279"/>
      <c r="CS1307" s="279"/>
      <c r="CT1307" s="279"/>
      <c r="CU1307" s="279"/>
      <c r="CV1307" s="279"/>
      <c r="CW1307" s="279"/>
      <c r="CX1307" s="279"/>
      <c r="CY1307" s="279"/>
      <c r="CZ1307" s="279"/>
      <c r="DA1307" s="279"/>
      <c r="DB1307" s="279"/>
      <c r="DC1307" s="279"/>
      <c r="DD1307" s="279"/>
      <c r="DE1307" s="279"/>
      <c r="DF1307" s="279"/>
      <c r="DG1307" s="279"/>
      <c r="DH1307" s="279"/>
      <c r="DI1307" s="279"/>
      <c r="DJ1307" s="279"/>
      <c r="DK1307" s="279"/>
      <c r="DL1307" s="279"/>
      <c r="DM1307" s="279"/>
      <c r="DN1307" s="279"/>
      <c r="DO1307" s="279"/>
      <c r="DP1307" s="279"/>
      <c r="DQ1307" s="279"/>
      <c r="DR1307" s="279"/>
      <c r="DS1307" s="279"/>
      <c r="DT1307" s="279"/>
      <c r="DU1307" s="279"/>
    </row>
    <row r="1308" spans="40:125">
      <c r="AN1308" s="203" t="str">
        <f t="shared" si="55"/>
        <v>EMA--</v>
      </c>
      <c r="AO1308" s="279"/>
      <c r="AP1308" s="279"/>
      <c r="AQ1308" s="279"/>
      <c r="AR1308" s="279"/>
      <c r="AS1308" s="279"/>
      <c r="AT1308" s="279"/>
      <c r="AU1308" s="279"/>
      <c r="AV1308" s="279"/>
      <c r="AW1308" s="279"/>
      <c r="AX1308" s="279"/>
      <c r="AY1308" s="279"/>
      <c r="AZ1308" s="279"/>
      <c r="BA1308" s="279"/>
      <c r="BB1308" s="279"/>
      <c r="BC1308" s="279"/>
      <c r="BD1308" s="279"/>
      <c r="BE1308" s="279"/>
      <c r="BF1308" s="279"/>
      <c r="BG1308" s="279"/>
      <c r="BH1308" s="279"/>
      <c r="BI1308" s="279"/>
      <c r="BJ1308" s="279"/>
      <c r="BK1308" s="279"/>
      <c r="BL1308" s="279"/>
      <c r="BM1308" s="279"/>
      <c r="BN1308" s="279"/>
      <c r="BO1308" s="279"/>
      <c r="BP1308" s="279"/>
      <c r="BQ1308" s="279"/>
      <c r="BR1308" s="279"/>
      <c r="BS1308" s="279"/>
      <c r="BT1308" s="279"/>
      <c r="BU1308" s="279"/>
      <c r="BV1308" s="279"/>
      <c r="BW1308" s="279"/>
      <c r="BX1308" s="279"/>
      <c r="BY1308" s="279"/>
      <c r="BZ1308" s="279"/>
      <c r="CA1308" s="279"/>
      <c r="CB1308" s="279"/>
      <c r="CC1308" s="279"/>
      <c r="CD1308" s="279"/>
      <c r="CE1308" s="279"/>
      <c r="CF1308" s="279"/>
      <c r="CG1308" s="279"/>
      <c r="CH1308" s="279"/>
      <c r="CI1308" s="279"/>
      <c r="CJ1308" s="279"/>
      <c r="CK1308" s="279"/>
      <c r="CL1308" s="279"/>
      <c r="CM1308" s="279"/>
      <c r="CN1308" s="279"/>
      <c r="CO1308" s="279"/>
      <c r="CP1308" s="279"/>
      <c r="CQ1308" s="279"/>
      <c r="CR1308" s="279"/>
      <c r="CS1308" s="279"/>
      <c r="CT1308" s="279"/>
      <c r="CU1308" s="279"/>
      <c r="CV1308" s="279"/>
      <c r="CW1308" s="279"/>
      <c r="CX1308" s="279"/>
      <c r="CY1308" s="279"/>
      <c r="CZ1308" s="279"/>
      <c r="DA1308" s="279"/>
      <c r="DB1308" s="279"/>
      <c r="DC1308" s="279"/>
      <c r="DD1308" s="279"/>
      <c r="DE1308" s="279"/>
      <c r="DF1308" s="279"/>
      <c r="DG1308" s="279"/>
      <c r="DH1308" s="279"/>
      <c r="DI1308" s="279"/>
      <c r="DJ1308" s="279"/>
      <c r="DK1308" s="279"/>
      <c r="DL1308" s="279"/>
      <c r="DM1308" s="279"/>
      <c r="DN1308" s="279"/>
      <c r="DO1308" s="279"/>
      <c r="DP1308" s="279"/>
      <c r="DQ1308" s="279"/>
      <c r="DR1308" s="279"/>
      <c r="DS1308" s="279"/>
      <c r="DT1308" s="279"/>
      <c r="DU1308" s="279"/>
    </row>
    <row r="1309" spans="40:125">
      <c r="AN1309" s="203" t="str">
        <f t="shared" si="55"/>
        <v>EMA--</v>
      </c>
      <c r="AO1309" s="279"/>
      <c r="AP1309" s="279"/>
      <c r="AQ1309" s="279"/>
      <c r="AR1309" s="279"/>
      <c r="AS1309" s="279"/>
      <c r="AT1309" s="279"/>
      <c r="AU1309" s="279"/>
      <c r="AV1309" s="279"/>
      <c r="AW1309" s="279"/>
      <c r="AX1309" s="279"/>
      <c r="AY1309" s="279"/>
      <c r="AZ1309" s="279"/>
      <c r="BA1309" s="279"/>
      <c r="BB1309" s="279"/>
      <c r="BC1309" s="279"/>
      <c r="BD1309" s="279"/>
      <c r="BE1309" s="279"/>
      <c r="BF1309" s="279"/>
      <c r="BG1309" s="279"/>
      <c r="BH1309" s="279"/>
      <c r="BI1309" s="279"/>
      <c r="BJ1309" s="279"/>
      <c r="BK1309" s="279"/>
      <c r="BL1309" s="279"/>
      <c r="BM1309" s="279"/>
      <c r="BN1309" s="279"/>
      <c r="BO1309" s="279"/>
      <c r="BP1309" s="279"/>
      <c r="BQ1309" s="279"/>
      <c r="BR1309" s="279"/>
      <c r="BS1309" s="279"/>
      <c r="BT1309" s="279"/>
      <c r="BU1309" s="279"/>
      <c r="BV1309" s="279"/>
      <c r="BW1309" s="279"/>
      <c r="BX1309" s="279"/>
      <c r="BY1309" s="279"/>
      <c r="BZ1309" s="279"/>
      <c r="CA1309" s="279"/>
      <c r="CB1309" s="279"/>
      <c r="CC1309" s="279"/>
      <c r="CD1309" s="279"/>
      <c r="CE1309" s="279"/>
      <c r="CF1309" s="279"/>
      <c r="CG1309" s="279"/>
      <c r="CH1309" s="279"/>
      <c r="CI1309" s="279"/>
      <c r="CJ1309" s="279"/>
      <c r="CK1309" s="279"/>
      <c r="CL1309" s="279"/>
      <c r="CM1309" s="279"/>
      <c r="CN1309" s="279"/>
      <c r="CO1309" s="279"/>
      <c r="CP1309" s="279"/>
      <c r="CQ1309" s="279"/>
      <c r="CR1309" s="279"/>
      <c r="CS1309" s="279"/>
      <c r="CT1309" s="279"/>
      <c r="CU1309" s="279"/>
      <c r="CV1309" s="279"/>
      <c r="CW1309" s="279"/>
      <c r="CX1309" s="279"/>
      <c r="CY1309" s="279"/>
      <c r="CZ1309" s="279"/>
      <c r="DA1309" s="279"/>
      <c r="DB1309" s="279"/>
      <c r="DC1309" s="279"/>
      <c r="DD1309" s="279"/>
      <c r="DE1309" s="279"/>
      <c r="DF1309" s="279"/>
      <c r="DG1309" s="279"/>
      <c r="DH1309" s="279"/>
      <c r="DI1309" s="279"/>
      <c r="DJ1309" s="279"/>
      <c r="DK1309" s="279"/>
      <c r="DL1309" s="279"/>
      <c r="DM1309" s="279"/>
      <c r="DN1309" s="279"/>
      <c r="DO1309" s="279"/>
      <c r="DP1309" s="279"/>
      <c r="DQ1309" s="279"/>
      <c r="DR1309" s="279"/>
      <c r="DS1309" s="279"/>
      <c r="DT1309" s="279"/>
      <c r="DU1309" s="279"/>
    </row>
    <row r="1310" spans="40:125">
      <c r="AN1310" s="203" t="str">
        <f t="shared" si="55"/>
        <v>EMA--</v>
      </c>
      <c r="AO1310" s="279"/>
      <c r="AP1310" s="279"/>
      <c r="AQ1310" s="279"/>
      <c r="AR1310" s="279"/>
      <c r="AS1310" s="279"/>
      <c r="AT1310" s="279"/>
      <c r="AU1310" s="279"/>
      <c r="AV1310" s="279"/>
      <c r="AW1310" s="279"/>
      <c r="AX1310" s="279"/>
      <c r="AY1310" s="279"/>
      <c r="AZ1310" s="279"/>
      <c r="BA1310" s="279"/>
      <c r="BB1310" s="279"/>
      <c r="BC1310" s="279"/>
      <c r="BD1310" s="279"/>
      <c r="BE1310" s="279"/>
      <c r="BF1310" s="279"/>
      <c r="BG1310" s="279"/>
      <c r="BH1310" s="279"/>
      <c r="BI1310" s="279"/>
      <c r="BJ1310" s="279"/>
      <c r="BK1310" s="279"/>
      <c r="BL1310" s="279"/>
      <c r="BM1310" s="279"/>
      <c r="BN1310" s="279"/>
      <c r="BO1310" s="279"/>
      <c r="BP1310" s="279"/>
      <c r="BQ1310" s="279"/>
      <c r="BR1310" s="279"/>
      <c r="BS1310" s="279"/>
      <c r="BT1310" s="279"/>
      <c r="BU1310" s="279"/>
      <c r="BV1310" s="279"/>
      <c r="BW1310" s="279"/>
      <c r="BX1310" s="279"/>
      <c r="BY1310" s="279"/>
      <c r="BZ1310" s="279"/>
      <c r="CA1310" s="279"/>
      <c r="CB1310" s="279"/>
      <c r="CC1310" s="279"/>
      <c r="CD1310" s="279"/>
      <c r="CE1310" s="279"/>
      <c r="CF1310" s="279"/>
      <c r="CG1310" s="279"/>
      <c r="CH1310" s="279"/>
      <c r="CI1310" s="279"/>
      <c r="CJ1310" s="279"/>
      <c r="CK1310" s="279"/>
      <c r="CL1310" s="279"/>
      <c r="CM1310" s="279"/>
      <c r="CN1310" s="279"/>
      <c r="CO1310" s="279"/>
      <c r="CP1310" s="279"/>
      <c r="CQ1310" s="279"/>
      <c r="CR1310" s="279"/>
      <c r="CS1310" s="279"/>
      <c r="CT1310" s="279"/>
      <c r="CU1310" s="279"/>
      <c r="CV1310" s="279"/>
      <c r="CW1310" s="279"/>
      <c r="CX1310" s="279"/>
      <c r="CY1310" s="279"/>
      <c r="CZ1310" s="279"/>
      <c r="DA1310" s="279"/>
      <c r="DB1310" s="279"/>
      <c r="DC1310" s="279"/>
      <c r="DD1310" s="279"/>
      <c r="DE1310" s="279"/>
      <c r="DF1310" s="279"/>
      <c r="DG1310" s="279"/>
      <c r="DH1310" s="279"/>
      <c r="DI1310" s="279"/>
      <c r="DJ1310" s="279"/>
      <c r="DK1310" s="279"/>
      <c r="DL1310" s="279"/>
      <c r="DM1310" s="279"/>
      <c r="DN1310" s="279"/>
      <c r="DO1310" s="279"/>
      <c r="DP1310" s="279"/>
      <c r="DQ1310" s="279"/>
      <c r="DR1310" s="279"/>
      <c r="DS1310" s="279"/>
      <c r="DT1310" s="279"/>
      <c r="DU1310" s="279"/>
    </row>
    <row r="1311" spans="40:125">
      <c r="AN1311" s="203" t="str">
        <f t="shared" si="55"/>
        <v>EMA--</v>
      </c>
      <c r="AO1311" s="279"/>
      <c r="AP1311" s="279"/>
      <c r="AQ1311" s="279"/>
      <c r="AR1311" s="279"/>
      <c r="AS1311" s="279"/>
      <c r="AT1311" s="279"/>
      <c r="AU1311" s="279"/>
      <c r="AV1311" s="279"/>
      <c r="AW1311" s="279"/>
      <c r="AX1311" s="279"/>
      <c r="AY1311" s="279"/>
      <c r="AZ1311" s="279"/>
      <c r="BA1311" s="279"/>
      <c r="BB1311" s="279"/>
      <c r="BC1311" s="279"/>
      <c r="BD1311" s="279"/>
      <c r="BE1311" s="279"/>
      <c r="BF1311" s="279"/>
      <c r="BG1311" s="279"/>
      <c r="BH1311" s="279"/>
      <c r="BI1311" s="279"/>
      <c r="BJ1311" s="279"/>
      <c r="BK1311" s="279"/>
      <c r="BL1311" s="279"/>
      <c r="BM1311" s="279"/>
      <c r="BN1311" s="279"/>
      <c r="BO1311" s="279"/>
      <c r="BP1311" s="279"/>
      <c r="BQ1311" s="279"/>
      <c r="BR1311" s="279"/>
      <c r="BS1311" s="279"/>
      <c r="BT1311" s="279"/>
      <c r="BU1311" s="279"/>
      <c r="BV1311" s="279"/>
      <c r="BW1311" s="279"/>
      <c r="BX1311" s="279"/>
      <c r="BY1311" s="279"/>
      <c r="BZ1311" s="279"/>
      <c r="CA1311" s="279"/>
      <c r="CB1311" s="279"/>
      <c r="CC1311" s="279"/>
      <c r="CD1311" s="279"/>
      <c r="CE1311" s="279"/>
      <c r="CF1311" s="279"/>
      <c r="CG1311" s="279"/>
      <c r="CH1311" s="279"/>
      <c r="CI1311" s="279"/>
      <c r="CJ1311" s="279"/>
      <c r="CK1311" s="279"/>
      <c r="CL1311" s="279"/>
      <c r="CM1311" s="279"/>
      <c r="CN1311" s="279"/>
      <c r="CO1311" s="279"/>
      <c r="CP1311" s="279"/>
      <c r="CQ1311" s="279"/>
      <c r="CR1311" s="279"/>
      <c r="CS1311" s="279"/>
      <c r="CT1311" s="279"/>
      <c r="CU1311" s="279"/>
      <c r="CV1311" s="279"/>
      <c r="CW1311" s="279"/>
      <c r="CX1311" s="279"/>
      <c r="CY1311" s="279"/>
      <c r="CZ1311" s="279"/>
      <c r="DA1311" s="279"/>
      <c r="DB1311" s="279"/>
      <c r="DC1311" s="279"/>
      <c r="DD1311" s="279"/>
      <c r="DE1311" s="279"/>
      <c r="DF1311" s="279"/>
      <c r="DG1311" s="279"/>
      <c r="DH1311" s="279"/>
      <c r="DI1311" s="279"/>
      <c r="DJ1311" s="279"/>
      <c r="DK1311" s="279"/>
      <c r="DL1311" s="279"/>
      <c r="DM1311" s="279"/>
      <c r="DN1311" s="279"/>
      <c r="DO1311" s="279"/>
      <c r="DP1311" s="279"/>
      <c r="DQ1311" s="279"/>
      <c r="DR1311" s="279"/>
      <c r="DS1311" s="279"/>
      <c r="DT1311" s="279"/>
      <c r="DU1311" s="279"/>
    </row>
    <row r="1312" spans="40:125">
      <c r="AN1312" s="203" t="str">
        <f t="shared" si="55"/>
        <v>EMA--</v>
      </c>
      <c r="AO1312" s="279"/>
      <c r="AP1312" s="279"/>
      <c r="AQ1312" s="279"/>
      <c r="AR1312" s="279"/>
      <c r="AS1312" s="279"/>
      <c r="AT1312" s="279"/>
      <c r="AU1312" s="279"/>
      <c r="AV1312" s="279"/>
      <c r="AW1312" s="279"/>
      <c r="AX1312" s="279"/>
      <c r="AY1312" s="279"/>
      <c r="AZ1312" s="279"/>
      <c r="BA1312" s="279"/>
      <c r="BB1312" s="279"/>
      <c r="BC1312" s="279"/>
      <c r="BD1312" s="279"/>
      <c r="BE1312" s="279"/>
      <c r="BF1312" s="279"/>
      <c r="BG1312" s="279"/>
      <c r="BH1312" s="279"/>
      <c r="BI1312" s="279"/>
      <c r="BJ1312" s="279"/>
      <c r="BK1312" s="279"/>
      <c r="BL1312" s="279"/>
      <c r="BM1312" s="279"/>
      <c r="BN1312" s="279"/>
      <c r="BO1312" s="279"/>
      <c r="BP1312" s="279"/>
      <c r="BQ1312" s="279"/>
      <c r="BR1312" s="279"/>
      <c r="BS1312" s="279"/>
      <c r="BT1312" s="279"/>
      <c r="BU1312" s="279"/>
      <c r="BV1312" s="279"/>
      <c r="BW1312" s="279"/>
      <c r="BX1312" s="279"/>
      <c r="BY1312" s="279"/>
      <c r="BZ1312" s="279"/>
      <c r="CA1312" s="279"/>
      <c r="CB1312" s="279"/>
      <c r="CC1312" s="279"/>
      <c r="CD1312" s="279"/>
      <c r="CE1312" s="279"/>
      <c r="CF1312" s="279"/>
      <c r="CG1312" s="279"/>
      <c r="CH1312" s="279"/>
      <c r="CI1312" s="279"/>
      <c r="CJ1312" s="279"/>
      <c r="CK1312" s="279"/>
      <c r="CL1312" s="279"/>
      <c r="CM1312" s="279"/>
      <c r="CN1312" s="279"/>
      <c r="CO1312" s="279"/>
      <c r="CP1312" s="279"/>
      <c r="CQ1312" s="279"/>
      <c r="CR1312" s="279"/>
      <c r="CS1312" s="279"/>
      <c r="CT1312" s="279"/>
      <c r="CU1312" s="279"/>
      <c r="CV1312" s="279"/>
      <c r="CW1312" s="279"/>
      <c r="CX1312" s="279"/>
      <c r="CY1312" s="279"/>
      <c r="CZ1312" s="279"/>
      <c r="DA1312" s="279"/>
      <c r="DB1312" s="279"/>
      <c r="DC1312" s="279"/>
      <c r="DD1312" s="279"/>
      <c r="DE1312" s="279"/>
      <c r="DF1312" s="279"/>
      <c r="DG1312" s="279"/>
      <c r="DH1312" s="279"/>
      <c r="DI1312" s="279"/>
      <c r="DJ1312" s="279"/>
      <c r="DK1312" s="279"/>
      <c r="DL1312" s="279"/>
      <c r="DM1312" s="279"/>
      <c r="DN1312" s="279"/>
      <c r="DO1312" s="279"/>
      <c r="DP1312" s="279"/>
      <c r="DQ1312" s="279"/>
      <c r="DR1312" s="279"/>
      <c r="DS1312" s="279"/>
      <c r="DT1312" s="279"/>
      <c r="DU1312" s="279"/>
    </row>
    <row r="1313" spans="40:125">
      <c r="AN1313" s="203" t="str">
        <f t="shared" si="55"/>
        <v>EMA--</v>
      </c>
      <c r="AO1313" s="279"/>
      <c r="AP1313" s="279"/>
      <c r="AQ1313" s="279"/>
      <c r="AR1313" s="279"/>
      <c r="AS1313" s="279"/>
      <c r="AT1313" s="279"/>
      <c r="AU1313" s="279"/>
      <c r="AV1313" s="279"/>
      <c r="AW1313" s="279"/>
      <c r="AX1313" s="279"/>
      <c r="AY1313" s="279"/>
      <c r="AZ1313" s="279"/>
      <c r="BA1313" s="279"/>
      <c r="BB1313" s="279"/>
      <c r="BC1313" s="279"/>
      <c r="BD1313" s="279"/>
      <c r="BE1313" s="279"/>
      <c r="BF1313" s="279"/>
      <c r="BG1313" s="279"/>
      <c r="BH1313" s="279"/>
      <c r="BI1313" s="279"/>
      <c r="BJ1313" s="279"/>
      <c r="BK1313" s="279"/>
      <c r="BL1313" s="279"/>
      <c r="BM1313" s="279"/>
      <c r="BN1313" s="279"/>
      <c r="BO1313" s="279"/>
      <c r="BP1313" s="279"/>
      <c r="BQ1313" s="279"/>
      <c r="BR1313" s="279"/>
      <c r="BS1313" s="279"/>
      <c r="BT1313" s="279"/>
      <c r="BU1313" s="279"/>
      <c r="BV1313" s="279"/>
      <c r="BW1313" s="279"/>
      <c r="BX1313" s="279"/>
      <c r="BY1313" s="279"/>
      <c r="BZ1313" s="279"/>
      <c r="CA1313" s="279"/>
      <c r="CB1313" s="279"/>
      <c r="CC1313" s="279"/>
      <c r="CD1313" s="279"/>
      <c r="CE1313" s="279"/>
      <c r="CF1313" s="279"/>
      <c r="CG1313" s="279"/>
      <c r="CH1313" s="279"/>
      <c r="CI1313" s="279"/>
      <c r="CJ1313" s="279"/>
      <c r="CK1313" s="279"/>
      <c r="CL1313" s="279"/>
      <c r="CM1313" s="279"/>
      <c r="CN1313" s="279"/>
      <c r="CO1313" s="279"/>
      <c r="CP1313" s="279"/>
      <c r="CQ1313" s="279"/>
      <c r="CR1313" s="279"/>
      <c r="CS1313" s="279"/>
      <c r="CT1313" s="279"/>
      <c r="CU1313" s="279"/>
      <c r="CV1313" s="279"/>
      <c r="CW1313" s="279"/>
      <c r="CX1313" s="279"/>
      <c r="CY1313" s="279"/>
      <c r="CZ1313" s="279"/>
      <c r="DA1313" s="279"/>
      <c r="DB1313" s="279"/>
      <c r="DC1313" s="279"/>
      <c r="DD1313" s="279"/>
      <c r="DE1313" s="279"/>
      <c r="DF1313" s="279"/>
      <c r="DG1313" s="279"/>
      <c r="DH1313" s="279"/>
      <c r="DI1313" s="279"/>
      <c r="DJ1313" s="279"/>
      <c r="DK1313" s="279"/>
      <c r="DL1313" s="279"/>
      <c r="DM1313" s="279"/>
      <c r="DN1313" s="279"/>
      <c r="DO1313" s="279"/>
      <c r="DP1313" s="279"/>
      <c r="DQ1313" s="279"/>
      <c r="DR1313" s="279"/>
      <c r="DS1313" s="279"/>
      <c r="DT1313" s="279"/>
      <c r="DU1313" s="279"/>
    </row>
    <row r="1314" spans="40:125">
      <c r="AN1314" s="203" t="str">
        <f t="shared" si="55"/>
        <v>EMA--</v>
      </c>
      <c r="AO1314" s="279"/>
      <c r="AP1314" s="279"/>
      <c r="AQ1314" s="279"/>
      <c r="AR1314" s="279"/>
      <c r="AS1314" s="279"/>
      <c r="AT1314" s="279"/>
      <c r="AU1314" s="279"/>
      <c r="AV1314" s="279"/>
      <c r="AW1314" s="279"/>
      <c r="AX1314" s="279"/>
      <c r="AY1314" s="279"/>
      <c r="AZ1314" s="279"/>
      <c r="BA1314" s="279"/>
      <c r="BB1314" s="279"/>
      <c r="BC1314" s="279"/>
      <c r="BD1314" s="279"/>
      <c r="BE1314" s="279"/>
      <c r="BF1314" s="279"/>
      <c r="BG1314" s="279"/>
      <c r="BH1314" s="279"/>
      <c r="BI1314" s="279"/>
      <c r="BJ1314" s="279"/>
      <c r="BK1314" s="279"/>
      <c r="BL1314" s="279"/>
      <c r="BM1314" s="279"/>
      <c r="BN1314" s="279"/>
      <c r="BO1314" s="279"/>
      <c r="BP1314" s="279"/>
      <c r="BQ1314" s="279"/>
      <c r="BR1314" s="279"/>
      <c r="BS1314" s="279"/>
      <c r="BT1314" s="279"/>
      <c r="BU1314" s="279"/>
      <c r="BV1314" s="279"/>
      <c r="BW1314" s="279"/>
      <c r="BX1314" s="279"/>
      <c r="BY1314" s="279"/>
      <c r="BZ1314" s="279"/>
      <c r="CA1314" s="279"/>
      <c r="CB1314" s="279"/>
      <c r="CC1314" s="279"/>
      <c r="CD1314" s="279"/>
      <c r="CE1314" s="279"/>
      <c r="CF1314" s="279"/>
      <c r="CG1314" s="279"/>
      <c r="CH1314" s="279"/>
      <c r="CI1314" s="279"/>
      <c r="CJ1314" s="279"/>
      <c r="CK1314" s="279"/>
      <c r="CL1314" s="279"/>
      <c r="CM1314" s="279"/>
      <c r="CN1314" s="279"/>
      <c r="CO1314" s="279"/>
      <c r="CP1314" s="279"/>
      <c r="CQ1314" s="279"/>
      <c r="CR1314" s="279"/>
      <c r="CS1314" s="279"/>
      <c r="CT1314" s="279"/>
      <c r="CU1314" s="279"/>
      <c r="CV1314" s="279"/>
      <c r="CW1314" s="279"/>
      <c r="CX1314" s="279"/>
      <c r="CY1314" s="279"/>
      <c r="CZ1314" s="279"/>
      <c r="DA1314" s="279"/>
      <c r="DB1314" s="279"/>
      <c r="DC1314" s="279"/>
      <c r="DD1314" s="279"/>
      <c r="DE1314" s="279"/>
      <c r="DF1314" s="279"/>
      <c r="DG1314" s="279"/>
      <c r="DH1314" s="279"/>
      <c r="DI1314" s="279"/>
      <c r="DJ1314" s="279"/>
      <c r="DK1314" s="279"/>
      <c r="DL1314" s="279"/>
      <c r="DM1314" s="279"/>
      <c r="DN1314" s="279"/>
      <c r="DO1314" s="279"/>
      <c r="DP1314" s="279"/>
      <c r="DQ1314" s="279"/>
      <c r="DR1314" s="279"/>
      <c r="DS1314" s="279"/>
      <c r="DT1314" s="279"/>
      <c r="DU1314" s="279"/>
    </row>
    <row r="1315" spans="40:125">
      <c r="AN1315" s="203" t="str">
        <f t="shared" si="55"/>
        <v>EMA--</v>
      </c>
      <c r="AO1315" s="279"/>
      <c r="AP1315" s="279"/>
      <c r="AQ1315" s="279"/>
      <c r="AR1315" s="279"/>
      <c r="AS1315" s="279"/>
      <c r="AT1315" s="279"/>
      <c r="AU1315" s="279"/>
      <c r="AV1315" s="279"/>
      <c r="AW1315" s="279"/>
      <c r="AX1315" s="279"/>
      <c r="AY1315" s="279"/>
      <c r="AZ1315" s="279"/>
      <c r="BA1315" s="279"/>
      <c r="BB1315" s="279"/>
      <c r="BC1315" s="279"/>
      <c r="BD1315" s="279"/>
      <c r="BE1315" s="279"/>
      <c r="BF1315" s="279"/>
      <c r="BG1315" s="279"/>
      <c r="BH1315" s="279"/>
      <c r="BI1315" s="279"/>
      <c r="BJ1315" s="279"/>
      <c r="BK1315" s="279"/>
      <c r="BL1315" s="279"/>
      <c r="BM1315" s="279"/>
      <c r="BN1315" s="279"/>
      <c r="BO1315" s="279"/>
      <c r="BP1315" s="279"/>
      <c r="BQ1315" s="279"/>
      <c r="BR1315" s="279"/>
      <c r="BS1315" s="279"/>
      <c r="BT1315" s="279"/>
      <c r="BU1315" s="279"/>
      <c r="BV1315" s="279"/>
      <c r="BW1315" s="279"/>
      <c r="BX1315" s="279"/>
      <c r="BY1315" s="279"/>
      <c r="BZ1315" s="279"/>
      <c r="CA1315" s="279"/>
      <c r="CB1315" s="279"/>
      <c r="CC1315" s="279"/>
      <c r="CD1315" s="279"/>
      <c r="CE1315" s="279"/>
      <c r="CF1315" s="279"/>
      <c r="CG1315" s="279"/>
      <c r="CH1315" s="279"/>
      <c r="CI1315" s="279"/>
      <c r="CJ1315" s="279"/>
      <c r="CK1315" s="279"/>
      <c r="CL1315" s="279"/>
      <c r="CM1315" s="279"/>
      <c r="CN1315" s="279"/>
      <c r="CO1315" s="279"/>
      <c r="CP1315" s="279"/>
      <c r="CQ1315" s="279"/>
      <c r="CR1315" s="279"/>
      <c r="CS1315" s="279"/>
      <c r="CT1315" s="279"/>
      <c r="CU1315" s="279"/>
      <c r="CV1315" s="279"/>
      <c r="CW1315" s="279"/>
      <c r="CX1315" s="279"/>
      <c r="CY1315" s="279"/>
      <c r="CZ1315" s="279"/>
      <c r="DA1315" s="279"/>
      <c r="DB1315" s="279"/>
      <c r="DC1315" s="279"/>
      <c r="DD1315" s="279"/>
      <c r="DE1315" s="279"/>
      <c r="DF1315" s="279"/>
      <c r="DG1315" s="279"/>
      <c r="DH1315" s="279"/>
      <c r="DI1315" s="279"/>
      <c r="DJ1315" s="279"/>
      <c r="DK1315" s="279"/>
      <c r="DL1315" s="279"/>
      <c r="DM1315" s="279"/>
      <c r="DN1315" s="279"/>
      <c r="DO1315" s="279"/>
      <c r="DP1315" s="279"/>
      <c r="DQ1315" s="279"/>
      <c r="DR1315" s="279"/>
      <c r="DS1315" s="279"/>
      <c r="DT1315" s="279"/>
      <c r="DU1315" s="279"/>
    </row>
    <row r="1316" spans="40:125">
      <c r="AN1316" s="203" t="str">
        <f t="shared" si="55"/>
        <v>EMA--</v>
      </c>
      <c r="AO1316" s="279"/>
      <c r="AP1316" s="279"/>
      <c r="AQ1316" s="279"/>
      <c r="AR1316" s="279"/>
      <c r="AS1316" s="279"/>
      <c r="AT1316" s="279"/>
      <c r="AU1316" s="279"/>
      <c r="AV1316" s="279"/>
      <c r="AW1316" s="279"/>
      <c r="AX1316" s="279"/>
      <c r="AY1316" s="279"/>
      <c r="AZ1316" s="279"/>
      <c r="BA1316" s="279"/>
      <c r="BB1316" s="279"/>
      <c r="BC1316" s="279"/>
      <c r="BD1316" s="279"/>
      <c r="BE1316" s="279"/>
      <c r="BF1316" s="279"/>
      <c r="BG1316" s="279"/>
      <c r="BH1316" s="279"/>
      <c r="BI1316" s="279"/>
      <c r="BJ1316" s="279"/>
      <c r="BK1316" s="279"/>
      <c r="BL1316" s="279"/>
      <c r="BM1316" s="279"/>
      <c r="BN1316" s="279"/>
      <c r="BO1316" s="279"/>
      <c r="BP1316" s="279"/>
      <c r="BQ1316" s="279"/>
      <c r="BR1316" s="279"/>
      <c r="BS1316" s="279"/>
      <c r="BT1316" s="279"/>
      <c r="BU1316" s="279"/>
      <c r="BV1316" s="279"/>
      <c r="BW1316" s="279"/>
      <c r="BX1316" s="279"/>
      <c r="BY1316" s="279"/>
      <c r="BZ1316" s="279"/>
      <c r="CA1316" s="279"/>
      <c r="CB1316" s="279"/>
      <c r="CC1316" s="279"/>
      <c r="CD1316" s="279"/>
      <c r="CE1316" s="279"/>
      <c r="CF1316" s="279"/>
      <c r="CG1316" s="279"/>
      <c r="CH1316" s="279"/>
      <c r="CI1316" s="279"/>
      <c r="CJ1316" s="279"/>
      <c r="CK1316" s="279"/>
      <c r="CL1316" s="279"/>
      <c r="CM1316" s="279"/>
      <c r="CN1316" s="279"/>
      <c r="CO1316" s="279"/>
      <c r="CP1316" s="279"/>
      <c r="CQ1316" s="279"/>
      <c r="CR1316" s="279"/>
      <c r="CS1316" s="279"/>
      <c r="CT1316" s="279"/>
      <c r="CU1316" s="279"/>
      <c r="CV1316" s="279"/>
      <c r="CW1316" s="279"/>
      <c r="CX1316" s="279"/>
      <c r="CY1316" s="279"/>
      <c r="CZ1316" s="279"/>
      <c r="DA1316" s="279"/>
      <c r="DB1316" s="279"/>
      <c r="DC1316" s="279"/>
      <c r="DD1316" s="279"/>
      <c r="DE1316" s="279"/>
      <c r="DF1316" s="279"/>
      <c r="DG1316" s="279"/>
      <c r="DH1316" s="279"/>
      <c r="DI1316" s="279"/>
      <c r="DJ1316" s="279"/>
      <c r="DK1316" s="279"/>
      <c r="DL1316" s="279"/>
      <c r="DM1316" s="279"/>
      <c r="DN1316" s="279"/>
      <c r="DO1316" s="279"/>
      <c r="DP1316" s="279"/>
      <c r="DQ1316" s="279"/>
      <c r="DR1316" s="279"/>
      <c r="DS1316" s="279"/>
      <c r="DT1316" s="279"/>
      <c r="DU1316" s="279"/>
    </row>
    <row r="1317" spans="40:125">
      <c r="AN1317" s="203" t="str">
        <f t="shared" si="55"/>
        <v>EMA--</v>
      </c>
      <c r="AO1317" s="279"/>
      <c r="AP1317" s="279"/>
      <c r="AQ1317" s="279"/>
      <c r="AR1317" s="279"/>
      <c r="AS1317" s="279"/>
      <c r="AT1317" s="279"/>
      <c r="AU1317" s="279"/>
      <c r="AV1317" s="279"/>
      <c r="AW1317" s="279"/>
      <c r="AX1317" s="279"/>
      <c r="AY1317" s="279"/>
      <c r="AZ1317" s="279"/>
      <c r="BA1317" s="279"/>
      <c r="BB1317" s="279"/>
      <c r="BC1317" s="279"/>
      <c r="BD1317" s="279"/>
      <c r="BE1317" s="279"/>
      <c r="BF1317" s="279"/>
      <c r="BG1317" s="279"/>
      <c r="BH1317" s="279"/>
      <c r="BI1317" s="279"/>
      <c r="BJ1317" s="279"/>
      <c r="BK1317" s="279"/>
      <c r="BL1317" s="279"/>
      <c r="BM1317" s="279"/>
      <c r="BN1317" s="279"/>
      <c r="BO1317" s="279"/>
      <c r="BP1317" s="279"/>
      <c r="BQ1317" s="279"/>
      <c r="BR1317" s="279"/>
      <c r="BS1317" s="279"/>
      <c r="BT1317" s="279"/>
      <c r="BU1317" s="279"/>
      <c r="BV1317" s="279"/>
      <c r="BW1317" s="279"/>
      <c r="BX1317" s="279"/>
      <c r="BY1317" s="279"/>
      <c r="BZ1317" s="279"/>
      <c r="CA1317" s="279"/>
      <c r="CB1317" s="279"/>
      <c r="CC1317" s="279"/>
      <c r="CD1317" s="279"/>
      <c r="CE1317" s="279"/>
      <c r="CF1317" s="279"/>
      <c r="CG1317" s="279"/>
      <c r="CH1317" s="279"/>
      <c r="CI1317" s="279"/>
      <c r="CJ1317" s="279"/>
      <c r="CK1317" s="279"/>
      <c r="CL1317" s="279"/>
      <c r="CM1317" s="279"/>
      <c r="CN1317" s="279"/>
      <c r="CO1317" s="279"/>
      <c r="CP1317" s="279"/>
      <c r="CQ1317" s="279"/>
      <c r="CR1317" s="279"/>
      <c r="CS1317" s="279"/>
      <c r="CT1317" s="279"/>
      <c r="CU1317" s="279"/>
      <c r="CV1317" s="279"/>
      <c r="CW1317" s="279"/>
      <c r="CX1317" s="279"/>
      <c r="CY1317" s="279"/>
      <c r="CZ1317" s="279"/>
      <c r="DA1317" s="279"/>
      <c r="DB1317" s="279"/>
      <c r="DC1317" s="279"/>
      <c r="DD1317" s="279"/>
      <c r="DE1317" s="279"/>
      <c r="DF1317" s="279"/>
      <c r="DG1317" s="279"/>
      <c r="DH1317" s="279"/>
      <c r="DI1317" s="279"/>
      <c r="DJ1317" s="279"/>
      <c r="DK1317" s="279"/>
      <c r="DL1317" s="279"/>
      <c r="DM1317" s="279"/>
      <c r="DN1317" s="279"/>
      <c r="DO1317" s="279"/>
      <c r="DP1317" s="279"/>
      <c r="DQ1317" s="279"/>
      <c r="DR1317" s="279"/>
      <c r="DS1317" s="279"/>
      <c r="DT1317" s="279"/>
      <c r="DU1317" s="279"/>
    </row>
    <row r="1318" spans="40:125">
      <c r="AN1318" s="203" t="str">
        <f t="shared" si="55"/>
        <v>EMA--</v>
      </c>
      <c r="AO1318" s="279"/>
      <c r="AP1318" s="279"/>
      <c r="AQ1318" s="279"/>
      <c r="AR1318" s="279"/>
      <c r="AS1318" s="279"/>
      <c r="AT1318" s="279"/>
      <c r="AU1318" s="279"/>
      <c r="AV1318" s="279"/>
      <c r="AW1318" s="279"/>
      <c r="AX1318" s="279"/>
      <c r="AY1318" s="279"/>
      <c r="AZ1318" s="279"/>
      <c r="BA1318" s="279"/>
      <c r="BB1318" s="279"/>
      <c r="BC1318" s="279"/>
      <c r="BD1318" s="279"/>
      <c r="BE1318" s="279"/>
      <c r="BF1318" s="279"/>
      <c r="BG1318" s="279"/>
      <c r="BH1318" s="279"/>
      <c r="BI1318" s="279"/>
      <c r="BJ1318" s="279"/>
      <c r="BK1318" s="279"/>
      <c r="BL1318" s="279"/>
      <c r="BM1318" s="279"/>
      <c r="BN1318" s="279"/>
      <c r="BO1318" s="279"/>
      <c r="BP1318" s="279"/>
      <c r="BQ1318" s="279"/>
      <c r="BR1318" s="279"/>
      <c r="BS1318" s="279"/>
      <c r="BT1318" s="279"/>
      <c r="BU1318" s="279"/>
      <c r="BV1318" s="279"/>
      <c r="BW1318" s="279"/>
      <c r="BX1318" s="279"/>
      <c r="BY1318" s="279"/>
      <c r="BZ1318" s="279"/>
      <c r="CA1318" s="279"/>
      <c r="CB1318" s="279"/>
      <c r="CC1318" s="279"/>
      <c r="CD1318" s="279"/>
      <c r="CE1318" s="279"/>
      <c r="CF1318" s="279"/>
      <c r="CG1318" s="279"/>
      <c r="CH1318" s="279"/>
      <c r="CI1318" s="279"/>
      <c r="CJ1318" s="279"/>
      <c r="CK1318" s="279"/>
      <c r="CL1318" s="279"/>
      <c r="CM1318" s="279"/>
      <c r="CN1318" s="279"/>
      <c r="CO1318" s="279"/>
      <c r="CP1318" s="279"/>
      <c r="CQ1318" s="279"/>
      <c r="CR1318" s="279"/>
      <c r="CS1318" s="279"/>
      <c r="CT1318" s="279"/>
      <c r="CU1318" s="279"/>
      <c r="CV1318" s="279"/>
      <c r="CW1318" s="279"/>
      <c r="CX1318" s="279"/>
      <c r="CY1318" s="279"/>
      <c r="CZ1318" s="279"/>
      <c r="DA1318" s="279"/>
      <c r="DB1318" s="279"/>
      <c r="DC1318" s="279"/>
      <c r="DD1318" s="279"/>
      <c r="DE1318" s="279"/>
      <c r="DF1318" s="279"/>
      <c r="DG1318" s="279"/>
      <c r="DH1318" s="279"/>
      <c r="DI1318" s="279"/>
      <c r="DJ1318" s="279"/>
      <c r="DK1318" s="279"/>
      <c r="DL1318" s="279"/>
      <c r="DM1318" s="279"/>
      <c r="DN1318" s="279"/>
      <c r="DO1318" s="279"/>
      <c r="DP1318" s="279"/>
      <c r="DQ1318" s="279"/>
      <c r="DR1318" s="279"/>
      <c r="DS1318" s="279"/>
      <c r="DT1318" s="279"/>
      <c r="DU1318" s="279"/>
    </row>
    <row r="1319" spans="40:125">
      <c r="AN1319" s="203" t="str">
        <f t="shared" si="55"/>
        <v>EMA--</v>
      </c>
      <c r="AO1319" s="279"/>
      <c r="AP1319" s="279"/>
      <c r="AQ1319" s="279"/>
      <c r="AR1319" s="279"/>
      <c r="AS1319" s="279"/>
      <c r="AT1319" s="279"/>
      <c r="AU1319" s="279"/>
      <c r="AV1319" s="279"/>
      <c r="AW1319" s="279"/>
      <c r="AX1319" s="279"/>
      <c r="AY1319" s="279"/>
      <c r="AZ1319" s="279"/>
      <c r="BA1319" s="279"/>
      <c r="BB1319" s="279"/>
      <c r="BC1319" s="279"/>
      <c r="BD1319" s="279"/>
      <c r="BE1319" s="279"/>
      <c r="BF1319" s="279"/>
      <c r="BG1319" s="279"/>
      <c r="BH1319" s="279"/>
      <c r="BI1319" s="279"/>
      <c r="BJ1319" s="279"/>
      <c r="BK1319" s="279"/>
      <c r="BL1319" s="279"/>
      <c r="BM1319" s="279"/>
      <c r="BN1319" s="279"/>
      <c r="BO1319" s="279"/>
      <c r="BP1319" s="279"/>
      <c r="BQ1319" s="279"/>
      <c r="BR1319" s="279"/>
      <c r="BS1319" s="279"/>
      <c r="BT1319" s="279"/>
      <c r="BU1319" s="279"/>
      <c r="BV1319" s="279"/>
      <c r="BW1319" s="279"/>
      <c r="BX1319" s="279"/>
      <c r="BY1319" s="279"/>
      <c r="BZ1319" s="279"/>
      <c r="CA1319" s="279"/>
      <c r="CB1319" s="279"/>
      <c r="CC1319" s="279"/>
      <c r="CD1319" s="279"/>
      <c r="CE1319" s="279"/>
      <c r="CF1319" s="279"/>
      <c r="CG1319" s="279"/>
      <c r="CH1319" s="279"/>
      <c r="CI1319" s="279"/>
      <c r="CJ1319" s="279"/>
      <c r="CK1319" s="279"/>
      <c r="CL1319" s="279"/>
      <c r="CM1319" s="279"/>
      <c r="CN1319" s="279"/>
      <c r="CO1319" s="279"/>
      <c r="CP1319" s="279"/>
      <c r="CQ1319" s="279"/>
      <c r="CR1319" s="279"/>
      <c r="CS1319" s="279"/>
      <c r="CT1319" s="279"/>
      <c r="CU1319" s="279"/>
      <c r="CV1319" s="279"/>
      <c r="CW1319" s="279"/>
      <c r="CX1319" s="279"/>
      <c r="CY1319" s="279"/>
      <c r="CZ1319" s="279"/>
      <c r="DA1319" s="279"/>
      <c r="DB1319" s="279"/>
      <c r="DC1319" s="279"/>
      <c r="DD1319" s="279"/>
      <c r="DE1319" s="279"/>
      <c r="DF1319" s="279"/>
      <c r="DG1319" s="279"/>
      <c r="DH1319" s="279"/>
      <c r="DI1319" s="279"/>
      <c r="DJ1319" s="279"/>
      <c r="DK1319" s="279"/>
      <c r="DL1319" s="279"/>
      <c r="DM1319" s="279"/>
      <c r="DN1319" s="279"/>
      <c r="DO1319" s="279"/>
      <c r="DP1319" s="279"/>
      <c r="DQ1319" s="279"/>
      <c r="DR1319" s="279"/>
      <c r="DS1319" s="279"/>
      <c r="DT1319" s="279"/>
      <c r="DU1319" s="279"/>
    </row>
    <row r="1320" spans="40:125">
      <c r="AN1320" s="203" t="str">
        <f t="shared" si="55"/>
        <v>EMA--</v>
      </c>
      <c r="AO1320" s="279"/>
      <c r="AP1320" s="279"/>
      <c r="AQ1320" s="279"/>
      <c r="AR1320" s="279"/>
      <c r="AS1320" s="279"/>
      <c r="AT1320" s="279"/>
      <c r="AU1320" s="279"/>
      <c r="AV1320" s="279"/>
      <c r="AW1320" s="279"/>
      <c r="AX1320" s="279"/>
      <c r="AY1320" s="279"/>
      <c r="AZ1320" s="279"/>
      <c r="BA1320" s="279"/>
      <c r="BB1320" s="279"/>
      <c r="BC1320" s="279"/>
      <c r="BD1320" s="279"/>
      <c r="BE1320" s="279"/>
      <c r="BF1320" s="279"/>
      <c r="BG1320" s="279"/>
      <c r="BH1320" s="279"/>
      <c r="BI1320" s="279"/>
      <c r="BJ1320" s="279"/>
      <c r="BK1320" s="279"/>
      <c r="BL1320" s="279"/>
      <c r="BM1320" s="279"/>
      <c r="BN1320" s="279"/>
      <c r="BO1320" s="279"/>
      <c r="BP1320" s="279"/>
      <c r="BQ1320" s="279"/>
      <c r="BR1320" s="279"/>
      <c r="BS1320" s="279"/>
      <c r="BT1320" s="279"/>
      <c r="BU1320" s="279"/>
      <c r="BV1320" s="279"/>
      <c r="BW1320" s="279"/>
      <c r="BX1320" s="279"/>
      <c r="BY1320" s="279"/>
      <c r="BZ1320" s="279"/>
      <c r="CA1320" s="279"/>
      <c r="CB1320" s="279"/>
      <c r="CC1320" s="279"/>
      <c r="CD1320" s="279"/>
      <c r="CE1320" s="279"/>
      <c r="CF1320" s="279"/>
      <c r="CG1320" s="279"/>
      <c r="CH1320" s="279"/>
      <c r="CI1320" s="279"/>
      <c r="CJ1320" s="279"/>
      <c r="CK1320" s="279"/>
      <c r="CL1320" s="279"/>
      <c r="CM1320" s="279"/>
      <c r="CN1320" s="279"/>
      <c r="CO1320" s="279"/>
      <c r="CP1320" s="279"/>
      <c r="CQ1320" s="279"/>
      <c r="CR1320" s="279"/>
      <c r="CS1320" s="279"/>
      <c r="CT1320" s="279"/>
      <c r="CU1320" s="279"/>
      <c r="CV1320" s="279"/>
      <c r="CW1320" s="279"/>
      <c r="CX1320" s="279"/>
      <c r="CY1320" s="279"/>
      <c r="CZ1320" s="279"/>
      <c r="DA1320" s="279"/>
      <c r="DB1320" s="279"/>
      <c r="DC1320" s="279"/>
      <c r="DD1320" s="279"/>
      <c r="DE1320" s="279"/>
      <c r="DF1320" s="279"/>
      <c r="DG1320" s="279"/>
      <c r="DH1320" s="279"/>
      <c r="DI1320" s="279"/>
      <c r="DJ1320" s="279"/>
      <c r="DK1320" s="279"/>
      <c r="DL1320" s="279"/>
      <c r="DM1320" s="279"/>
      <c r="DN1320" s="279"/>
      <c r="DO1320" s="279"/>
      <c r="DP1320" s="279"/>
      <c r="DQ1320" s="279"/>
      <c r="DR1320" s="279"/>
      <c r="DS1320" s="279"/>
      <c r="DT1320" s="279"/>
      <c r="DU1320" s="279"/>
    </row>
    <row r="1321" spans="40:125">
      <c r="AN1321" s="203" t="str">
        <f t="shared" si="55"/>
        <v>EMA--</v>
      </c>
      <c r="AO1321" s="279"/>
      <c r="AP1321" s="279"/>
      <c r="AQ1321" s="279"/>
      <c r="AR1321" s="279"/>
      <c r="AS1321" s="279"/>
      <c r="AT1321" s="279"/>
      <c r="AU1321" s="279"/>
      <c r="AV1321" s="279"/>
      <c r="AW1321" s="279"/>
      <c r="AX1321" s="279"/>
      <c r="AY1321" s="279"/>
      <c r="AZ1321" s="279"/>
      <c r="BA1321" s="279"/>
      <c r="BB1321" s="279"/>
      <c r="BC1321" s="279"/>
      <c r="BD1321" s="279"/>
      <c r="BE1321" s="279"/>
      <c r="BF1321" s="279"/>
      <c r="BG1321" s="279"/>
      <c r="BH1321" s="279"/>
      <c r="BI1321" s="279"/>
      <c r="BJ1321" s="279"/>
      <c r="BK1321" s="279"/>
      <c r="BL1321" s="279"/>
      <c r="BM1321" s="279"/>
      <c r="BN1321" s="279"/>
      <c r="BO1321" s="279"/>
      <c r="BP1321" s="279"/>
      <c r="BQ1321" s="279"/>
      <c r="BR1321" s="279"/>
      <c r="BS1321" s="279"/>
      <c r="BT1321" s="279"/>
      <c r="BU1321" s="279"/>
      <c r="BV1321" s="279"/>
      <c r="BW1321" s="279"/>
      <c r="BX1321" s="279"/>
      <c r="BY1321" s="279"/>
      <c r="BZ1321" s="279"/>
      <c r="CA1321" s="279"/>
      <c r="CB1321" s="279"/>
      <c r="CC1321" s="279"/>
      <c r="CD1321" s="279"/>
      <c r="CE1321" s="279"/>
      <c r="CF1321" s="279"/>
      <c r="CG1321" s="279"/>
      <c r="CH1321" s="279"/>
      <c r="CI1321" s="279"/>
      <c r="CJ1321" s="279"/>
      <c r="CK1321" s="279"/>
      <c r="CL1321" s="279"/>
      <c r="CM1321" s="279"/>
      <c r="CN1321" s="279"/>
      <c r="CO1321" s="279"/>
      <c r="CP1321" s="279"/>
      <c r="CQ1321" s="279"/>
      <c r="CR1321" s="279"/>
      <c r="CS1321" s="279"/>
      <c r="CT1321" s="279"/>
      <c r="CU1321" s="279"/>
      <c r="CV1321" s="279"/>
      <c r="CW1321" s="279"/>
      <c r="CX1321" s="279"/>
      <c r="CY1321" s="279"/>
      <c r="CZ1321" s="279"/>
      <c r="DA1321" s="279"/>
      <c r="DB1321" s="279"/>
      <c r="DC1321" s="279"/>
      <c r="DD1321" s="279"/>
      <c r="DE1321" s="279"/>
      <c r="DF1321" s="279"/>
      <c r="DG1321" s="279"/>
      <c r="DH1321" s="279"/>
      <c r="DI1321" s="279"/>
      <c r="DJ1321" s="279"/>
      <c r="DK1321" s="279"/>
      <c r="DL1321" s="279"/>
      <c r="DM1321" s="279"/>
      <c r="DN1321" s="279"/>
      <c r="DO1321" s="279"/>
      <c r="DP1321" s="279"/>
      <c r="DQ1321" s="279"/>
      <c r="DR1321" s="279"/>
      <c r="DS1321" s="279"/>
      <c r="DT1321" s="279"/>
      <c r="DU1321" s="279"/>
    </row>
    <row r="1322" spans="40:125">
      <c r="AN1322" s="203" t="str">
        <f t="shared" si="55"/>
        <v>EMA--</v>
      </c>
      <c r="AO1322" s="279"/>
      <c r="AP1322" s="279"/>
      <c r="AQ1322" s="279"/>
      <c r="AR1322" s="279"/>
      <c r="AS1322" s="279"/>
      <c r="AT1322" s="279"/>
      <c r="AU1322" s="279"/>
      <c r="AV1322" s="279"/>
      <c r="AW1322" s="279"/>
      <c r="AX1322" s="279"/>
      <c r="AY1322" s="279"/>
      <c r="AZ1322" s="279"/>
      <c r="BA1322" s="279"/>
      <c r="BB1322" s="279"/>
      <c r="BC1322" s="279"/>
      <c r="BD1322" s="279"/>
      <c r="BE1322" s="279"/>
      <c r="BF1322" s="279"/>
      <c r="BG1322" s="279"/>
      <c r="BH1322" s="279"/>
      <c r="BI1322" s="279"/>
      <c r="BJ1322" s="279"/>
      <c r="BK1322" s="279"/>
      <c r="BL1322" s="279"/>
      <c r="BM1322" s="279"/>
      <c r="BN1322" s="279"/>
      <c r="BO1322" s="279"/>
      <c r="BP1322" s="279"/>
      <c r="BQ1322" s="279"/>
      <c r="BR1322" s="279"/>
      <c r="BS1322" s="279"/>
      <c r="BT1322" s="279"/>
      <c r="BU1322" s="279"/>
      <c r="BV1322" s="279"/>
      <c r="BW1322" s="279"/>
      <c r="BX1322" s="279"/>
      <c r="BY1322" s="279"/>
      <c r="BZ1322" s="279"/>
      <c r="CA1322" s="279"/>
      <c r="CB1322" s="279"/>
      <c r="CC1322" s="279"/>
      <c r="CD1322" s="279"/>
      <c r="CE1322" s="279"/>
      <c r="CF1322" s="279"/>
      <c r="CG1322" s="279"/>
      <c r="CH1322" s="279"/>
      <c r="CI1322" s="279"/>
      <c r="CJ1322" s="279"/>
      <c r="CK1322" s="279"/>
      <c r="CL1322" s="279"/>
      <c r="CM1322" s="279"/>
      <c r="CN1322" s="279"/>
      <c r="CO1322" s="279"/>
      <c r="CP1322" s="279"/>
      <c r="CQ1322" s="279"/>
      <c r="CR1322" s="279"/>
      <c r="CS1322" s="279"/>
      <c r="CT1322" s="279"/>
      <c r="CU1322" s="279"/>
      <c r="CV1322" s="279"/>
      <c r="CW1322" s="279"/>
      <c r="CX1322" s="279"/>
      <c r="CY1322" s="279"/>
      <c r="CZ1322" s="279"/>
      <c r="DA1322" s="279"/>
      <c r="DB1322" s="279"/>
      <c r="DC1322" s="279"/>
      <c r="DD1322" s="279"/>
      <c r="DE1322" s="279"/>
      <c r="DF1322" s="279"/>
      <c r="DG1322" s="279"/>
      <c r="DH1322" s="279"/>
      <c r="DI1322" s="279"/>
      <c r="DJ1322" s="279"/>
      <c r="DK1322" s="279"/>
      <c r="DL1322" s="279"/>
      <c r="DM1322" s="279"/>
      <c r="DN1322" s="279"/>
      <c r="DO1322" s="279"/>
      <c r="DP1322" s="279"/>
      <c r="DQ1322" s="279"/>
      <c r="DR1322" s="279"/>
      <c r="DS1322" s="279"/>
      <c r="DT1322" s="279"/>
      <c r="DU1322" s="279"/>
    </row>
    <row r="1323" spans="40:125">
      <c r="AN1323" s="203" t="str">
        <f t="shared" si="55"/>
        <v>EMA--</v>
      </c>
      <c r="AO1323" s="279"/>
      <c r="AP1323" s="279"/>
      <c r="AQ1323" s="279"/>
      <c r="AR1323" s="279"/>
      <c r="AS1323" s="279"/>
      <c r="AT1323" s="279"/>
      <c r="AU1323" s="279"/>
      <c r="AV1323" s="279"/>
      <c r="AW1323" s="279"/>
      <c r="AX1323" s="279"/>
      <c r="AY1323" s="279"/>
      <c r="AZ1323" s="279"/>
      <c r="BA1323" s="279"/>
      <c r="BB1323" s="279"/>
      <c r="BC1323" s="279"/>
      <c r="BD1323" s="279"/>
      <c r="BE1323" s="279"/>
      <c r="BF1323" s="279"/>
      <c r="BG1323" s="279"/>
      <c r="BH1323" s="279"/>
      <c r="BI1323" s="279"/>
      <c r="BJ1323" s="279"/>
      <c r="BK1323" s="279"/>
      <c r="BL1323" s="279"/>
      <c r="BM1323" s="279"/>
      <c r="BN1323" s="279"/>
      <c r="BO1323" s="279"/>
      <c r="BP1323" s="279"/>
      <c r="BQ1323" s="279"/>
      <c r="BR1323" s="279"/>
      <c r="BS1323" s="279"/>
      <c r="BT1323" s="279"/>
      <c r="BU1323" s="279"/>
      <c r="BV1323" s="279"/>
      <c r="BW1323" s="279"/>
      <c r="BX1323" s="279"/>
      <c r="BY1323" s="279"/>
      <c r="BZ1323" s="279"/>
      <c r="CA1323" s="279"/>
      <c r="CB1323" s="279"/>
      <c r="CC1323" s="279"/>
      <c r="CD1323" s="279"/>
      <c r="CE1323" s="279"/>
      <c r="CF1323" s="279"/>
      <c r="CG1323" s="279"/>
      <c r="CH1323" s="279"/>
      <c r="CI1323" s="279"/>
      <c r="CJ1323" s="279"/>
      <c r="CK1323" s="279"/>
      <c r="CL1323" s="279"/>
      <c r="CM1323" s="279"/>
      <c r="CN1323" s="279"/>
      <c r="CO1323" s="279"/>
      <c r="CP1323" s="279"/>
      <c r="CQ1323" s="279"/>
      <c r="CR1323" s="279"/>
      <c r="CS1323" s="279"/>
      <c r="CT1323" s="279"/>
      <c r="CU1323" s="279"/>
      <c r="CV1323" s="279"/>
      <c r="CW1323" s="279"/>
      <c r="CX1323" s="279"/>
      <c r="CY1323" s="279"/>
      <c r="CZ1323" s="279"/>
      <c r="DA1323" s="279"/>
      <c r="DB1323" s="279"/>
      <c r="DC1323" s="279"/>
      <c r="DD1323" s="279"/>
      <c r="DE1323" s="279"/>
      <c r="DF1323" s="279"/>
      <c r="DG1323" s="279"/>
      <c r="DH1323" s="279"/>
      <c r="DI1323" s="279"/>
      <c r="DJ1323" s="279"/>
      <c r="DK1323" s="279"/>
      <c r="DL1323" s="279"/>
      <c r="DM1323" s="279"/>
      <c r="DN1323" s="279"/>
      <c r="DO1323" s="279"/>
      <c r="DP1323" s="279"/>
      <c r="DQ1323" s="279"/>
      <c r="DR1323" s="279"/>
      <c r="DS1323" s="279"/>
      <c r="DT1323" s="279"/>
      <c r="DU1323" s="279"/>
    </row>
    <row r="1324" spans="40:125">
      <c r="AN1324" s="203" t="str">
        <f t="shared" si="55"/>
        <v>EMA--</v>
      </c>
      <c r="AO1324" s="279"/>
      <c r="AP1324" s="279"/>
      <c r="AQ1324" s="279"/>
      <c r="AR1324" s="279"/>
      <c r="AS1324" s="279"/>
      <c r="AT1324" s="279"/>
      <c r="AU1324" s="279"/>
      <c r="AV1324" s="279"/>
      <c r="AW1324" s="279"/>
      <c r="AX1324" s="279"/>
      <c r="AY1324" s="279"/>
      <c r="AZ1324" s="279"/>
      <c r="BA1324" s="279"/>
      <c r="BB1324" s="279"/>
      <c r="BC1324" s="279"/>
      <c r="BD1324" s="279"/>
      <c r="BE1324" s="279"/>
      <c r="BF1324" s="279"/>
      <c r="BG1324" s="279"/>
      <c r="BH1324" s="279"/>
      <c r="BI1324" s="279"/>
      <c r="BJ1324" s="279"/>
      <c r="BK1324" s="279"/>
      <c r="BL1324" s="279"/>
      <c r="BM1324" s="279"/>
      <c r="BN1324" s="279"/>
      <c r="BO1324" s="279"/>
      <c r="BP1324" s="279"/>
      <c r="BQ1324" s="279"/>
      <c r="BR1324" s="279"/>
      <c r="BS1324" s="279"/>
      <c r="BT1324" s="279"/>
      <c r="BU1324" s="279"/>
      <c r="BV1324" s="279"/>
      <c r="BW1324" s="279"/>
      <c r="BX1324" s="279"/>
      <c r="BY1324" s="279"/>
      <c r="BZ1324" s="279"/>
      <c r="CA1324" s="279"/>
      <c r="CB1324" s="279"/>
      <c r="CC1324" s="279"/>
      <c r="CD1324" s="279"/>
      <c r="CE1324" s="279"/>
      <c r="CF1324" s="279"/>
      <c r="CG1324" s="279"/>
      <c r="CH1324" s="279"/>
      <c r="CI1324" s="279"/>
      <c r="CJ1324" s="279"/>
      <c r="CK1324" s="279"/>
      <c r="CL1324" s="279"/>
      <c r="CM1324" s="279"/>
      <c r="CN1324" s="279"/>
      <c r="CO1324" s="279"/>
      <c r="CP1324" s="279"/>
      <c r="CQ1324" s="279"/>
      <c r="CR1324" s="279"/>
      <c r="CS1324" s="279"/>
      <c r="CT1324" s="279"/>
      <c r="CU1324" s="279"/>
      <c r="CV1324" s="279"/>
      <c r="CW1324" s="279"/>
      <c r="CX1324" s="279"/>
      <c r="CY1324" s="279"/>
      <c r="CZ1324" s="279"/>
      <c r="DA1324" s="279"/>
      <c r="DB1324" s="279"/>
      <c r="DC1324" s="279"/>
      <c r="DD1324" s="279"/>
      <c r="DE1324" s="279"/>
      <c r="DF1324" s="279"/>
      <c r="DG1324" s="279"/>
      <c r="DH1324" s="279"/>
      <c r="DI1324" s="279"/>
      <c r="DJ1324" s="279"/>
      <c r="DK1324" s="279"/>
      <c r="DL1324" s="279"/>
      <c r="DM1324" s="279"/>
      <c r="DN1324" s="279"/>
      <c r="DO1324" s="279"/>
      <c r="DP1324" s="279"/>
      <c r="DQ1324" s="279"/>
      <c r="DR1324" s="279"/>
      <c r="DS1324" s="279"/>
      <c r="DT1324" s="279"/>
      <c r="DU1324" s="279"/>
    </row>
    <row r="1325" spans="40:125">
      <c r="AN1325" s="203" t="str">
        <f t="shared" si="55"/>
        <v>EMA--</v>
      </c>
      <c r="AO1325" s="279"/>
      <c r="AP1325" s="279"/>
      <c r="AQ1325" s="279"/>
      <c r="AR1325" s="279"/>
      <c r="AS1325" s="279"/>
      <c r="AT1325" s="279"/>
      <c r="AU1325" s="279"/>
      <c r="AV1325" s="279"/>
      <c r="AW1325" s="279"/>
      <c r="AX1325" s="279"/>
      <c r="AY1325" s="279"/>
      <c r="AZ1325" s="279"/>
      <c r="BA1325" s="279"/>
      <c r="BB1325" s="279"/>
      <c r="BC1325" s="279"/>
      <c r="BD1325" s="279"/>
      <c r="BE1325" s="279"/>
      <c r="BF1325" s="279"/>
      <c r="BG1325" s="279"/>
      <c r="BH1325" s="279"/>
      <c r="BI1325" s="279"/>
      <c r="BJ1325" s="279"/>
      <c r="BK1325" s="279"/>
      <c r="BL1325" s="279"/>
      <c r="BM1325" s="279"/>
      <c r="BN1325" s="279"/>
      <c r="BO1325" s="279"/>
      <c r="BP1325" s="279"/>
      <c r="BQ1325" s="279"/>
      <c r="BR1325" s="279"/>
      <c r="BS1325" s="279"/>
      <c r="BT1325" s="279"/>
      <c r="BU1325" s="279"/>
      <c r="BV1325" s="279"/>
      <c r="BW1325" s="279"/>
      <c r="BX1325" s="279"/>
      <c r="BY1325" s="279"/>
      <c r="BZ1325" s="279"/>
      <c r="CA1325" s="279"/>
      <c r="CB1325" s="279"/>
      <c r="CC1325" s="279"/>
      <c r="CD1325" s="279"/>
      <c r="CE1325" s="279"/>
      <c r="CF1325" s="279"/>
      <c r="CG1325" s="279"/>
      <c r="CH1325" s="279"/>
      <c r="CI1325" s="279"/>
      <c r="CJ1325" s="279"/>
      <c r="CK1325" s="279"/>
      <c r="CL1325" s="279"/>
      <c r="CM1325" s="279"/>
      <c r="CN1325" s="279"/>
      <c r="CO1325" s="279"/>
      <c r="CP1325" s="279"/>
      <c r="CQ1325" s="279"/>
      <c r="CR1325" s="279"/>
      <c r="CS1325" s="279"/>
      <c r="CT1325" s="279"/>
      <c r="CU1325" s="279"/>
      <c r="CV1325" s="279"/>
      <c r="CW1325" s="279"/>
      <c r="CX1325" s="279"/>
      <c r="CY1325" s="279"/>
      <c r="CZ1325" s="279"/>
      <c r="DA1325" s="279"/>
      <c r="DB1325" s="279"/>
      <c r="DC1325" s="279"/>
      <c r="DD1325" s="279"/>
      <c r="DE1325" s="279"/>
      <c r="DF1325" s="279"/>
      <c r="DG1325" s="279"/>
      <c r="DH1325" s="279"/>
      <c r="DI1325" s="279"/>
      <c r="DJ1325" s="279"/>
      <c r="DK1325" s="279"/>
      <c r="DL1325" s="279"/>
      <c r="DM1325" s="279"/>
      <c r="DN1325" s="279"/>
      <c r="DO1325" s="279"/>
      <c r="DP1325" s="279"/>
      <c r="DQ1325" s="279"/>
      <c r="DR1325" s="279"/>
      <c r="DS1325" s="279"/>
      <c r="DT1325" s="279"/>
      <c r="DU1325" s="279"/>
    </row>
    <row r="1326" spans="40:125">
      <c r="AN1326" s="203" t="str">
        <f t="shared" si="55"/>
        <v>EMA--</v>
      </c>
      <c r="AO1326" s="279"/>
      <c r="AP1326" s="279"/>
      <c r="AQ1326" s="279"/>
      <c r="AR1326" s="279"/>
      <c r="AS1326" s="279"/>
      <c r="AT1326" s="279"/>
      <c r="AU1326" s="279"/>
      <c r="AV1326" s="279"/>
      <c r="AW1326" s="279"/>
      <c r="AX1326" s="279"/>
      <c r="AY1326" s="279"/>
      <c r="AZ1326" s="279"/>
      <c r="BA1326" s="279"/>
      <c r="BB1326" s="279"/>
      <c r="BC1326" s="279"/>
      <c r="BD1326" s="279"/>
      <c r="BE1326" s="279"/>
      <c r="BF1326" s="279"/>
      <c r="BG1326" s="279"/>
      <c r="BH1326" s="279"/>
      <c r="BI1326" s="279"/>
      <c r="BJ1326" s="279"/>
      <c r="BK1326" s="279"/>
      <c r="BL1326" s="279"/>
      <c r="BM1326" s="279"/>
      <c r="BN1326" s="279"/>
      <c r="BO1326" s="279"/>
      <c r="BP1326" s="279"/>
      <c r="BQ1326" s="279"/>
      <c r="BR1326" s="279"/>
      <c r="BS1326" s="279"/>
      <c r="BT1326" s="279"/>
      <c r="BU1326" s="279"/>
      <c r="BV1326" s="279"/>
      <c r="BW1326" s="279"/>
      <c r="BX1326" s="279"/>
      <c r="BY1326" s="279"/>
      <c r="BZ1326" s="279"/>
      <c r="CA1326" s="279"/>
      <c r="CB1326" s="279"/>
      <c r="CC1326" s="279"/>
      <c r="CD1326" s="279"/>
      <c r="CE1326" s="279"/>
      <c r="CF1326" s="279"/>
      <c r="CG1326" s="279"/>
      <c r="CH1326" s="279"/>
      <c r="CI1326" s="279"/>
      <c r="CJ1326" s="279"/>
      <c r="CK1326" s="279"/>
      <c r="CL1326" s="279"/>
      <c r="CM1326" s="279"/>
      <c r="CN1326" s="279"/>
      <c r="CO1326" s="279"/>
      <c r="CP1326" s="279"/>
      <c r="CQ1326" s="279"/>
      <c r="CR1326" s="279"/>
      <c r="CS1326" s="279"/>
      <c r="CT1326" s="279"/>
      <c r="CU1326" s="279"/>
      <c r="CV1326" s="279"/>
      <c r="CW1326" s="279"/>
      <c r="CX1326" s="279"/>
      <c r="CY1326" s="279"/>
      <c r="CZ1326" s="279"/>
      <c r="DA1326" s="279"/>
      <c r="DB1326" s="279"/>
      <c r="DC1326" s="279"/>
      <c r="DD1326" s="279"/>
      <c r="DE1326" s="279"/>
      <c r="DF1326" s="279"/>
      <c r="DG1326" s="279"/>
      <c r="DH1326" s="279"/>
      <c r="DI1326" s="279"/>
      <c r="DJ1326" s="279"/>
      <c r="DK1326" s="279"/>
      <c r="DL1326" s="279"/>
      <c r="DM1326" s="279"/>
      <c r="DN1326" s="279"/>
      <c r="DO1326" s="279"/>
      <c r="DP1326" s="279"/>
      <c r="DQ1326" s="279"/>
      <c r="DR1326" s="279"/>
      <c r="DS1326" s="279"/>
      <c r="DT1326" s="279"/>
      <c r="DU1326" s="279"/>
    </row>
    <row r="1327" spans="40:125">
      <c r="AN1327" s="203" t="str">
        <f t="shared" si="55"/>
        <v>EMA--</v>
      </c>
      <c r="AO1327" s="279"/>
      <c r="AP1327" s="279"/>
      <c r="AQ1327" s="279"/>
      <c r="AR1327" s="279"/>
      <c r="AS1327" s="279"/>
      <c r="AT1327" s="279"/>
      <c r="AU1327" s="279"/>
      <c r="AV1327" s="279"/>
      <c r="AW1327" s="279"/>
      <c r="AX1327" s="279"/>
      <c r="AY1327" s="279"/>
      <c r="AZ1327" s="279"/>
      <c r="BA1327" s="279"/>
      <c r="BB1327" s="279"/>
      <c r="BC1327" s="279"/>
      <c r="BD1327" s="279"/>
      <c r="BE1327" s="279"/>
      <c r="BF1327" s="279"/>
      <c r="BG1327" s="279"/>
      <c r="BH1327" s="279"/>
      <c r="BI1327" s="279"/>
      <c r="BJ1327" s="279"/>
      <c r="BK1327" s="279"/>
      <c r="BL1327" s="279"/>
      <c r="BM1327" s="279"/>
      <c r="BN1327" s="279"/>
      <c r="BO1327" s="279"/>
      <c r="BP1327" s="279"/>
      <c r="BQ1327" s="279"/>
      <c r="BR1327" s="279"/>
      <c r="BS1327" s="279"/>
      <c r="BT1327" s="279"/>
      <c r="BU1327" s="279"/>
      <c r="BV1327" s="279"/>
      <c r="BW1327" s="279"/>
      <c r="BX1327" s="279"/>
      <c r="BY1327" s="279"/>
      <c r="BZ1327" s="279"/>
      <c r="CA1327" s="279"/>
      <c r="CB1327" s="279"/>
      <c r="CC1327" s="279"/>
      <c r="CD1327" s="279"/>
      <c r="CE1327" s="279"/>
      <c r="CF1327" s="279"/>
      <c r="CG1327" s="279"/>
      <c r="CH1327" s="279"/>
      <c r="CI1327" s="279"/>
      <c r="CJ1327" s="279"/>
      <c r="CK1327" s="279"/>
      <c r="CL1327" s="279"/>
      <c r="CM1327" s="279"/>
      <c r="CN1327" s="279"/>
      <c r="CO1327" s="279"/>
      <c r="CP1327" s="279"/>
      <c r="CQ1327" s="279"/>
      <c r="CR1327" s="279"/>
      <c r="CS1327" s="279"/>
      <c r="CT1327" s="279"/>
      <c r="CU1327" s="279"/>
      <c r="CV1327" s="279"/>
      <c r="CW1327" s="279"/>
      <c r="CX1327" s="279"/>
      <c r="CY1327" s="279"/>
      <c r="CZ1327" s="279"/>
      <c r="DA1327" s="279"/>
      <c r="DB1327" s="279"/>
      <c r="DC1327" s="279"/>
      <c r="DD1327" s="279"/>
      <c r="DE1327" s="279"/>
      <c r="DF1327" s="279"/>
      <c r="DG1327" s="279"/>
      <c r="DH1327" s="279"/>
      <c r="DI1327" s="279"/>
      <c r="DJ1327" s="279"/>
      <c r="DK1327" s="279"/>
      <c r="DL1327" s="279"/>
      <c r="DM1327" s="279"/>
      <c r="DN1327" s="279"/>
      <c r="DO1327" s="279"/>
      <c r="DP1327" s="279"/>
      <c r="DQ1327" s="279"/>
      <c r="DR1327" s="279"/>
      <c r="DS1327" s="279"/>
      <c r="DT1327" s="279"/>
      <c r="DU1327" s="279"/>
    </row>
    <row r="1328" spans="40:125">
      <c r="AN1328" s="203" t="str">
        <f t="shared" si="55"/>
        <v>EMA--</v>
      </c>
      <c r="AO1328" s="279"/>
      <c r="AP1328" s="279"/>
      <c r="AQ1328" s="279"/>
      <c r="AR1328" s="279"/>
      <c r="AS1328" s="279"/>
      <c r="AT1328" s="279"/>
      <c r="AU1328" s="279"/>
      <c r="AV1328" s="279"/>
      <c r="AW1328" s="279"/>
      <c r="AX1328" s="279"/>
      <c r="AY1328" s="279"/>
      <c r="AZ1328" s="279"/>
      <c r="BA1328" s="279"/>
      <c r="BB1328" s="279"/>
      <c r="BC1328" s="279"/>
      <c r="BD1328" s="279"/>
      <c r="BE1328" s="279"/>
      <c r="BF1328" s="279"/>
      <c r="BG1328" s="279"/>
      <c r="BH1328" s="279"/>
      <c r="BI1328" s="279"/>
      <c r="BJ1328" s="279"/>
      <c r="BK1328" s="279"/>
      <c r="BL1328" s="279"/>
      <c r="BM1328" s="279"/>
      <c r="BN1328" s="279"/>
      <c r="BO1328" s="279"/>
      <c r="BP1328" s="279"/>
      <c r="BQ1328" s="279"/>
      <c r="BR1328" s="279"/>
      <c r="BS1328" s="279"/>
      <c r="BT1328" s="279"/>
      <c r="BU1328" s="279"/>
      <c r="BV1328" s="279"/>
      <c r="BW1328" s="279"/>
      <c r="BX1328" s="279"/>
      <c r="BY1328" s="279"/>
      <c r="BZ1328" s="279"/>
      <c r="CA1328" s="279"/>
      <c r="CB1328" s="279"/>
      <c r="CC1328" s="279"/>
      <c r="CD1328" s="279"/>
      <c r="CE1328" s="279"/>
      <c r="CF1328" s="279"/>
      <c r="CG1328" s="279"/>
      <c r="CH1328" s="279"/>
      <c r="CI1328" s="279"/>
      <c r="CJ1328" s="279"/>
      <c r="CK1328" s="279"/>
      <c r="CL1328" s="279"/>
      <c r="CM1328" s="279"/>
      <c r="CN1328" s="279"/>
      <c r="CO1328" s="279"/>
      <c r="CP1328" s="279"/>
      <c r="CQ1328" s="279"/>
      <c r="CR1328" s="279"/>
      <c r="CS1328" s="279"/>
      <c r="CT1328" s="279"/>
      <c r="CU1328" s="279"/>
      <c r="CV1328" s="279"/>
      <c r="CW1328" s="279"/>
      <c r="CX1328" s="279"/>
      <c r="CY1328" s="279"/>
      <c r="CZ1328" s="279"/>
      <c r="DA1328" s="279"/>
      <c r="DB1328" s="279"/>
      <c r="DC1328" s="279"/>
      <c r="DD1328" s="279"/>
      <c r="DE1328" s="279"/>
      <c r="DF1328" s="279"/>
      <c r="DG1328" s="279"/>
      <c r="DH1328" s="279"/>
      <c r="DI1328" s="279"/>
      <c r="DJ1328" s="279"/>
      <c r="DK1328" s="279"/>
      <c r="DL1328" s="279"/>
      <c r="DM1328" s="279"/>
      <c r="DN1328" s="279"/>
      <c r="DO1328" s="279"/>
      <c r="DP1328" s="279"/>
      <c r="DQ1328" s="279"/>
      <c r="DR1328" s="279"/>
      <c r="DS1328" s="279"/>
      <c r="DT1328" s="279"/>
      <c r="DU1328" s="279"/>
    </row>
    <row r="1329" spans="40:125">
      <c r="AN1329" s="203" t="str">
        <f t="shared" si="55"/>
        <v>EMA--</v>
      </c>
      <c r="AO1329" s="279"/>
      <c r="AP1329" s="279"/>
      <c r="AQ1329" s="279"/>
      <c r="AR1329" s="279"/>
      <c r="AS1329" s="279"/>
      <c r="AT1329" s="279"/>
      <c r="AU1329" s="279"/>
      <c r="AV1329" s="279"/>
      <c r="AW1329" s="279"/>
      <c r="AX1329" s="279"/>
      <c r="AY1329" s="279"/>
      <c r="AZ1329" s="279"/>
      <c r="BA1329" s="279"/>
      <c r="BB1329" s="279"/>
      <c r="BC1329" s="279"/>
      <c r="BD1329" s="279"/>
      <c r="BE1329" s="279"/>
      <c r="BF1329" s="279"/>
      <c r="BG1329" s="279"/>
      <c r="BH1329" s="279"/>
      <c r="BI1329" s="279"/>
      <c r="BJ1329" s="279"/>
      <c r="BK1329" s="279"/>
      <c r="BL1329" s="279"/>
      <c r="BM1329" s="279"/>
      <c r="BN1329" s="279"/>
      <c r="BO1329" s="279"/>
      <c r="BP1329" s="279"/>
      <c r="BQ1329" s="279"/>
      <c r="BR1329" s="279"/>
      <c r="BS1329" s="279"/>
      <c r="BT1329" s="279"/>
      <c r="BU1329" s="279"/>
      <c r="BV1329" s="279"/>
      <c r="BW1329" s="279"/>
      <c r="BX1329" s="279"/>
      <c r="BY1329" s="279"/>
      <c r="BZ1329" s="279"/>
      <c r="CA1329" s="279"/>
      <c r="CB1329" s="279"/>
      <c r="CC1329" s="279"/>
      <c r="CD1329" s="279"/>
      <c r="CE1329" s="279"/>
      <c r="CF1329" s="279"/>
      <c r="CG1329" s="279"/>
      <c r="CH1329" s="279"/>
      <c r="CI1329" s="279"/>
      <c r="CJ1329" s="279"/>
      <c r="CK1329" s="279"/>
      <c r="CL1329" s="279"/>
      <c r="CM1329" s="279"/>
      <c r="CN1329" s="279"/>
      <c r="CO1329" s="279"/>
      <c r="CP1329" s="279"/>
      <c r="CQ1329" s="279"/>
      <c r="CR1329" s="279"/>
      <c r="CS1329" s="279"/>
      <c r="CT1329" s="279"/>
      <c r="CU1329" s="279"/>
      <c r="CV1329" s="279"/>
      <c r="CW1329" s="279"/>
      <c r="CX1329" s="279"/>
      <c r="CY1329" s="279"/>
      <c r="CZ1329" s="279"/>
      <c r="DA1329" s="279"/>
      <c r="DB1329" s="279"/>
      <c r="DC1329" s="279"/>
      <c r="DD1329" s="279"/>
      <c r="DE1329" s="279"/>
      <c r="DF1329" s="279"/>
      <c r="DG1329" s="279"/>
      <c r="DH1329" s="279"/>
      <c r="DI1329" s="279"/>
      <c r="DJ1329" s="279"/>
      <c r="DK1329" s="279"/>
      <c r="DL1329" s="279"/>
      <c r="DM1329" s="279"/>
      <c r="DN1329" s="279"/>
      <c r="DO1329" s="279"/>
      <c r="DP1329" s="279"/>
      <c r="DQ1329" s="279"/>
      <c r="DR1329" s="279"/>
      <c r="DS1329" s="279"/>
      <c r="DT1329" s="279"/>
      <c r="DU1329" s="279"/>
    </row>
    <row r="1330" spans="40:125">
      <c r="AN1330" s="203" t="str">
        <f t="shared" si="55"/>
        <v>EMA--</v>
      </c>
      <c r="AO1330" s="279"/>
      <c r="AP1330" s="279"/>
      <c r="AQ1330" s="279"/>
      <c r="AR1330" s="279"/>
      <c r="AS1330" s="279"/>
      <c r="AT1330" s="279"/>
      <c r="AU1330" s="279"/>
      <c r="AV1330" s="279"/>
      <c r="AW1330" s="279"/>
      <c r="AX1330" s="279"/>
      <c r="AY1330" s="279"/>
      <c r="AZ1330" s="279"/>
      <c r="BA1330" s="279"/>
      <c r="BB1330" s="279"/>
      <c r="BC1330" s="279"/>
      <c r="BD1330" s="279"/>
      <c r="BE1330" s="279"/>
      <c r="BF1330" s="279"/>
      <c r="BG1330" s="279"/>
      <c r="BH1330" s="279"/>
      <c r="BI1330" s="279"/>
      <c r="BJ1330" s="279"/>
      <c r="BK1330" s="279"/>
      <c r="BL1330" s="279"/>
      <c r="BM1330" s="279"/>
      <c r="BN1330" s="279"/>
      <c r="BO1330" s="279"/>
      <c r="BP1330" s="279"/>
      <c r="BQ1330" s="279"/>
      <c r="BR1330" s="279"/>
      <c r="BS1330" s="279"/>
      <c r="BT1330" s="279"/>
      <c r="BU1330" s="279"/>
      <c r="BV1330" s="279"/>
      <c r="BW1330" s="279"/>
      <c r="BX1330" s="279"/>
      <c r="BY1330" s="279"/>
      <c r="BZ1330" s="279"/>
      <c r="CA1330" s="279"/>
      <c r="CB1330" s="279"/>
      <c r="CC1330" s="279"/>
      <c r="CD1330" s="279"/>
      <c r="CE1330" s="279"/>
      <c r="CF1330" s="279"/>
      <c r="CG1330" s="279"/>
      <c r="CH1330" s="279"/>
      <c r="CI1330" s="279"/>
      <c r="CJ1330" s="279"/>
      <c r="CK1330" s="279"/>
      <c r="CL1330" s="279"/>
      <c r="CM1330" s="279"/>
      <c r="CN1330" s="279"/>
      <c r="CO1330" s="279"/>
      <c r="CP1330" s="279"/>
      <c r="CQ1330" s="279"/>
      <c r="CR1330" s="279"/>
      <c r="CS1330" s="279"/>
      <c r="CT1330" s="279"/>
      <c r="CU1330" s="279"/>
      <c r="CV1330" s="279"/>
      <c r="CW1330" s="279"/>
      <c r="CX1330" s="279"/>
      <c r="CY1330" s="279"/>
      <c r="CZ1330" s="279"/>
      <c r="DA1330" s="279"/>
      <c r="DB1330" s="279"/>
      <c r="DC1330" s="279"/>
      <c r="DD1330" s="279"/>
      <c r="DE1330" s="279"/>
      <c r="DF1330" s="279"/>
      <c r="DG1330" s="279"/>
      <c r="DH1330" s="279"/>
      <c r="DI1330" s="279"/>
      <c r="DJ1330" s="279"/>
      <c r="DK1330" s="279"/>
      <c r="DL1330" s="279"/>
      <c r="DM1330" s="279"/>
      <c r="DN1330" s="279"/>
      <c r="DO1330" s="279"/>
      <c r="DP1330" s="279"/>
      <c r="DQ1330" s="279"/>
      <c r="DR1330" s="279"/>
      <c r="DS1330" s="279"/>
      <c r="DT1330" s="279"/>
      <c r="DU1330" s="279"/>
    </row>
    <row r="1331" spans="40:125">
      <c r="AN1331" s="203" t="str">
        <f t="shared" si="55"/>
        <v>EMA--</v>
      </c>
      <c r="AO1331" s="279"/>
      <c r="AP1331" s="279"/>
      <c r="AQ1331" s="279"/>
      <c r="AR1331" s="279"/>
      <c r="AS1331" s="279"/>
      <c r="AT1331" s="279"/>
      <c r="AU1331" s="279"/>
      <c r="AV1331" s="279"/>
      <c r="AW1331" s="279"/>
      <c r="AX1331" s="279"/>
      <c r="AY1331" s="279"/>
      <c r="AZ1331" s="279"/>
      <c r="BA1331" s="279"/>
      <c r="BB1331" s="279"/>
      <c r="BC1331" s="279"/>
      <c r="BD1331" s="279"/>
      <c r="BE1331" s="279"/>
      <c r="BF1331" s="279"/>
      <c r="BG1331" s="279"/>
      <c r="BH1331" s="279"/>
      <c r="BI1331" s="279"/>
      <c r="BJ1331" s="279"/>
      <c r="BK1331" s="279"/>
      <c r="BL1331" s="279"/>
      <c r="BM1331" s="279"/>
      <c r="BN1331" s="279"/>
      <c r="BO1331" s="279"/>
      <c r="BP1331" s="279"/>
      <c r="BQ1331" s="279"/>
      <c r="BR1331" s="279"/>
      <c r="BS1331" s="279"/>
      <c r="BT1331" s="279"/>
      <c r="BU1331" s="279"/>
      <c r="BV1331" s="279"/>
      <c r="BW1331" s="279"/>
      <c r="BX1331" s="279"/>
      <c r="BY1331" s="279"/>
      <c r="BZ1331" s="279"/>
      <c r="CA1331" s="279"/>
      <c r="CB1331" s="279"/>
      <c r="CC1331" s="279"/>
      <c r="CD1331" s="279"/>
      <c r="CE1331" s="279"/>
      <c r="CF1331" s="279"/>
      <c r="CG1331" s="279"/>
      <c r="CH1331" s="279"/>
      <c r="CI1331" s="279"/>
      <c r="CJ1331" s="279"/>
      <c r="CK1331" s="279"/>
      <c r="CL1331" s="279"/>
      <c r="CM1331" s="279"/>
      <c r="CN1331" s="279"/>
      <c r="CO1331" s="279"/>
      <c r="CP1331" s="279"/>
      <c r="CQ1331" s="279"/>
      <c r="CR1331" s="279"/>
      <c r="CS1331" s="279"/>
      <c r="CT1331" s="279"/>
      <c r="CU1331" s="279"/>
      <c r="CV1331" s="279"/>
      <c r="CW1331" s="279"/>
      <c r="CX1331" s="279"/>
      <c r="CY1331" s="279"/>
      <c r="CZ1331" s="279"/>
      <c r="DA1331" s="279"/>
      <c r="DB1331" s="279"/>
      <c r="DC1331" s="279"/>
      <c r="DD1331" s="279"/>
      <c r="DE1331" s="279"/>
      <c r="DF1331" s="279"/>
      <c r="DG1331" s="279"/>
      <c r="DH1331" s="279"/>
      <c r="DI1331" s="279"/>
      <c r="DJ1331" s="279"/>
      <c r="DK1331" s="279"/>
      <c r="DL1331" s="279"/>
      <c r="DM1331" s="279"/>
      <c r="DN1331" s="279"/>
      <c r="DO1331" s="279"/>
      <c r="DP1331" s="279"/>
      <c r="DQ1331" s="279"/>
      <c r="DR1331" s="279"/>
      <c r="DS1331" s="279"/>
      <c r="DT1331" s="279"/>
      <c r="DU1331" s="279"/>
    </row>
    <row r="1332" spans="40:125">
      <c r="AN1332" s="203" t="str">
        <f t="shared" si="55"/>
        <v>EMA--</v>
      </c>
      <c r="AO1332" s="279"/>
      <c r="AP1332" s="279"/>
      <c r="AQ1332" s="279"/>
      <c r="AR1332" s="279"/>
      <c r="AS1332" s="279"/>
      <c r="AT1332" s="279"/>
      <c r="AU1332" s="279"/>
      <c r="AV1332" s="279"/>
      <c r="AW1332" s="279"/>
      <c r="AX1332" s="279"/>
      <c r="AY1332" s="279"/>
      <c r="AZ1332" s="279"/>
      <c r="BA1332" s="279"/>
      <c r="BB1332" s="279"/>
      <c r="BC1332" s="279"/>
      <c r="BD1332" s="279"/>
      <c r="BE1332" s="279"/>
      <c r="BF1332" s="279"/>
      <c r="BG1332" s="279"/>
      <c r="BH1332" s="279"/>
      <c r="BI1332" s="279"/>
      <c r="BJ1332" s="279"/>
      <c r="BK1332" s="279"/>
      <c r="BL1332" s="279"/>
      <c r="BM1332" s="279"/>
      <c r="BN1332" s="279"/>
      <c r="BO1332" s="279"/>
      <c r="BP1332" s="279"/>
      <c r="BQ1332" s="279"/>
      <c r="BR1332" s="279"/>
      <c r="BS1332" s="279"/>
      <c r="BT1332" s="279"/>
      <c r="BU1332" s="279"/>
      <c r="BV1332" s="279"/>
      <c r="BW1332" s="279"/>
      <c r="BX1332" s="279"/>
      <c r="BY1332" s="279"/>
      <c r="BZ1332" s="279"/>
      <c r="CA1332" s="279"/>
      <c r="CB1332" s="279"/>
      <c r="CC1332" s="279"/>
      <c r="CD1332" s="279"/>
      <c r="CE1332" s="279"/>
      <c r="CF1332" s="279"/>
      <c r="CG1332" s="279"/>
      <c r="CH1332" s="279"/>
      <c r="CI1332" s="279"/>
      <c r="CJ1332" s="279"/>
      <c r="CK1332" s="279"/>
      <c r="CL1332" s="279"/>
      <c r="CM1332" s="279"/>
      <c r="CN1332" s="279"/>
      <c r="CO1332" s="279"/>
      <c r="CP1332" s="279"/>
      <c r="CQ1332" s="279"/>
      <c r="CR1332" s="279"/>
      <c r="CS1332" s="279"/>
      <c r="CT1332" s="279"/>
      <c r="CU1332" s="279"/>
      <c r="CV1332" s="279"/>
      <c r="CW1332" s="279"/>
      <c r="CX1332" s="279"/>
      <c r="CY1332" s="279"/>
      <c r="CZ1332" s="279"/>
      <c r="DA1332" s="279"/>
      <c r="DB1332" s="279"/>
      <c r="DC1332" s="279"/>
      <c r="DD1332" s="279"/>
      <c r="DE1332" s="279"/>
      <c r="DF1332" s="279"/>
      <c r="DG1332" s="279"/>
      <c r="DH1332" s="279"/>
      <c r="DI1332" s="279"/>
      <c r="DJ1332" s="279"/>
      <c r="DK1332" s="279"/>
      <c r="DL1332" s="279"/>
      <c r="DM1332" s="279"/>
      <c r="DN1332" s="279"/>
      <c r="DO1332" s="279"/>
      <c r="DP1332" s="279"/>
      <c r="DQ1332" s="279"/>
      <c r="DR1332" s="279"/>
      <c r="DS1332" s="279"/>
      <c r="DT1332" s="279"/>
      <c r="DU1332" s="279"/>
    </row>
    <row r="1333" spans="40:125">
      <c r="AN1333" s="203" t="str">
        <f t="shared" si="55"/>
        <v>EMA--</v>
      </c>
      <c r="AO1333" s="279"/>
      <c r="AP1333" s="279"/>
      <c r="AQ1333" s="279"/>
      <c r="AR1333" s="279"/>
      <c r="AS1333" s="279"/>
      <c r="AT1333" s="279"/>
      <c r="AU1333" s="279"/>
      <c r="AV1333" s="279"/>
      <c r="AW1333" s="279"/>
      <c r="AX1333" s="279"/>
      <c r="AY1333" s="279"/>
      <c r="AZ1333" s="279"/>
      <c r="BA1333" s="279"/>
      <c r="BB1333" s="279"/>
      <c r="BC1333" s="279"/>
      <c r="BD1333" s="279"/>
      <c r="BE1333" s="279"/>
      <c r="BF1333" s="279"/>
      <c r="BG1333" s="279"/>
      <c r="BH1333" s="279"/>
      <c r="BI1333" s="279"/>
      <c r="BJ1333" s="279"/>
      <c r="BK1333" s="279"/>
      <c r="BL1333" s="279"/>
      <c r="BM1333" s="279"/>
      <c r="BN1333" s="279"/>
      <c r="BO1333" s="279"/>
      <c r="BP1333" s="279"/>
      <c r="BQ1333" s="279"/>
      <c r="BR1333" s="279"/>
      <c r="BS1333" s="279"/>
      <c r="BT1333" s="279"/>
      <c r="BU1333" s="279"/>
      <c r="BV1333" s="279"/>
      <c r="BW1333" s="279"/>
      <c r="BX1333" s="279"/>
      <c r="BY1333" s="279"/>
      <c r="BZ1333" s="279"/>
      <c r="CA1333" s="279"/>
      <c r="CB1333" s="279"/>
      <c r="CC1333" s="279"/>
      <c r="CD1333" s="279"/>
      <c r="CE1333" s="279"/>
      <c r="CF1333" s="279"/>
      <c r="CG1333" s="279"/>
      <c r="CH1333" s="279"/>
      <c r="CI1333" s="279"/>
      <c r="CJ1333" s="279"/>
      <c r="CK1333" s="279"/>
      <c r="CL1333" s="279"/>
      <c r="CM1333" s="279"/>
      <c r="CN1333" s="279"/>
      <c r="CO1333" s="279"/>
      <c r="CP1333" s="279"/>
      <c r="CQ1333" s="279"/>
      <c r="CR1333" s="279"/>
      <c r="CS1333" s="279"/>
      <c r="CT1333" s="279"/>
      <c r="CU1333" s="279"/>
      <c r="CV1333" s="279"/>
      <c r="CW1333" s="279"/>
      <c r="CX1333" s="279"/>
      <c r="CY1333" s="279"/>
      <c r="CZ1333" s="279"/>
      <c r="DA1333" s="279"/>
      <c r="DB1333" s="279"/>
      <c r="DC1333" s="279"/>
      <c r="DD1333" s="279"/>
      <c r="DE1333" s="279"/>
      <c r="DF1333" s="279"/>
      <c r="DG1333" s="279"/>
      <c r="DH1333" s="279"/>
      <c r="DI1333" s="279"/>
      <c r="DJ1333" s="279"/>
      <c r="DK1333" s="279"/>
      <c r="DL1333" s="279"/>
      <c r="DM1333" s="279"/>
      <c r="DN1333" s="279"/>
      <c r="DO1333" s="279"/>
      <c r="DP1333" s="279"/>
      <c r="DQ1333" s="279"/>
      <c r="DR1333" s="279"/>
      <c r="DS1333" s="279"/>
      <c r="DT1333" s="279"/>
      <c r="DU1333" s="279"/>
    </row>
    <row r="1334" spans="40:125">
      <c r="AN1334" s="203" t="str">
        <f t="shared" si="55"/>
        <v>EMA--</v>
      </c>
      <c r="AO1334" s="279"/>
      <c r="AP1334" s="279"/>
      <c r="AQ1334" s="279"/>
      <c r="AR1334" s="279"/>
      <c r="AS1334" s="279"/>
      <c r="AT1334" s="279"/>
      <c r="AU1334" s="279"/>
      <c r="AV1334" s="279"/>
      <c r="AW1334" s="279"/>
      <c r="AX1334" s="279"/>
      <c r="AY1334" s="279"/>
      <c r="AZ1334" s="279"/>
      <c r="BA1334" s="279"/>
      <c r="BB1334" s="279"/>
      <c r="BC1334" s="279"/>
      <c r="BD1334" s="279"/>
      <c r="BE1334" s="279"/>
      <c r="BF1334" s="279"/>
      <c r="BG1334" s="279"/>
      <c r="BH1334" s="279"/>
      <c r="BI1334" s="279"/>
      <c r="BJ1334" s="279"/>
      <c r="BK1334" s="279"/>
      <c r="BL1334" s="279"/>
      <c r="BM1334" s="279"/>
      <c r="BN1334" s="279"/>
      <c r="BO1334" s="279"/>
      <c r="BP1334" s="279"/>
      <c r="BQ1334" s="279"/>
      <c r="BR1334" s="279"/>
      <c r="BS1334" s="279"/>
      <c r="BT1334" s="279"/>
      <c r="BU1334" s="279"/>
      <c r="BV1334" s="279"/>
      <c r="BW1334" s="279"/>
      <c r="BX1334" s="279"/>
      <c r="BY1334" s="279"/>
      <c r="BZ1334" s="279"/>
      <c r="CA1334" s="279"/>
      <c r="CB1334" s="279"/>
      <c r="CC1334" s="279"/>
      <c r="CD1334" s="279"/>
      <c r="CE1334" s="279"/>
      <c r="CF1334" s="279"/>
      <c r="CG1334" s="279"/>
      <c r="CH1334" s="279"/>
      <c r="CI1334" s="279"/>
      <c r="CJ1334" s="279"/>
      <c r="CK1334" s="279"/>
      <c r="CL1334" s="279"/>
      <c r="CM1334" s="279"/>
      <c r="CN1334" s="279"/>
      <c r="CO1334" s="279"/>
      <c r="CP1334" s="279"/>
      <c r="CQ1334" s="279"/>
      <c r="CR1334" s="279"/>
      <c r="CS1334" s="279"/>
      <c r="CT1334" s="279"/>
      <c r="CU1334" s="279"/>
      <c r="CV1334" s="279"/>
      <c r="CW1334" s="279"/>
      <c r="CX1334" s="279"/>
      <c r="CY1334" s="279"/>
      <c r="CZ1334" s="279"/>
      <c r="DA1334" s="279"/>
      <c r="DB1334" s="279"/>
      <c r="DC1334" s="279"/>
      <c r="DD1334" s="279"/>
      <c r="DE1334" s="279"/>
      <c r="DF1334" s="279"/>
      <c r="DG1334" s="279"/>
      <c r="DH1334" s="279"/>
      <c r="DI1334" s="279"/>
      <c r="DJ1334" s="279"/>
      <c r="DK1334" s="279"/>
      <c r="DL1334" s="279"/>
      <c r="DM1334" s="279"/>
      <c r="DN1334" s="279"/>
      <c r="DO1334" s="279"/>
      <c r="DP1334" s="279"/>
      <c r="DQ1334" s="279"/>
      <c r="DR1334" s="279"/>
      <c r="DS1334" s="279"/>
      <c r="DT1334" s="279"/>
      <c r="DU1334" s="279"/>
    </row>
    <row r="1335" spans="40:125">
      <c r="AN1335" s="203" t="str">
        <f t="shared" si="55"/>
        <v>EMA--</v>
      </c>
      <c r="AO1335" s="279"/>
      <c r="AP1335" s="279"/>
      <c r="AQ1335" s="279"/>
      <c r="AR1335" s="279"/>
      <c r="AS1335" s="279"/>
      <c r="AT1335" s="279"/>
      <c r="AU1335" s="279"/>
      <c r="AV1335" s="279"/>
      <c r="AW1335" s="279"/>
      <c r="AX1335" s="279"/>
      <c r="AY1335" s="279"/>
      <c r="AZ1335" s="279"/>
      <c r="BA1335" s="279"/>
      <c r="BB1335" s="279"/>
      <c r="BC1335" s="279"/>
      <c r="BD1335" s="279"/>
      <c r="BE1335" s="279"/>
      <c r="BF1335" s="279"/>
      <c r="BG1335" s="279"/>
      <c r="BH1335" s="279"/>
      <c r="BI1335" s="279"/>
      <c r="BJ1335" s="279"/>
      <c r="BK1335" s="279"/>
      <c r="BL1335" s="279"/>
      <c r="BM1335" s="279"/>
      <c r="BN1335" s="279"/>
      <c r="BO1335" s="279"/>
      <c r="BP1335" s="279"/>
      <c r="BQ1335" s="279"/>
      <c r="BR1335" s="279"/>
      <c r="BS1335" s="279"/>
      <c r="BT1335" s="279"/>
      <c r="BU1335" s="279"/>
      <c r="BV1335" s="279"/>
      <c r="BW1335" s="279"/>
      <c r="BX1335" s="279"/>
      <c r="BY1335" s="279"/>
      <c r="BZ1335" s="279"/>
      <c r="CA1335" s="279"/>
      <c r="CB1335" s="279"/>
      <c r="CC1335" s="279"/>
      <c r="CD1335" s="279"/>
      <c r="CE1335" s="279"/>
      <c r="CF1335" s="279"/>
      <c r="CG1335" s="279"/>
      <c r="CH1335" s="279"/>
      <c r="CI1335" s="279"/>
      <c r="CJ1335" s="279"/>
      <c r="CK1335" s="279"/>
      <c r="CL1335" s="279"/>
      <c r="CM1335" s="279"/>
      <c r="CN1335" s="279"/>
      <c r="CO1335" s="279"/>
      <c r="CP1335" s="279"/>
      <c r="CQ1335" s="279"/>
      <c r="CR1335" s="279"/>
      <c r="CS1335" s="279"/>
      <c r="CT1335" s="279"/>
      <c r="CU1335" s="279"/>
      <c r="CV1335" s="279"/>
      <c r="CW1335" s="279"/>
      <c r="CX1335" s="279"/>
      <c r="CY1335" s="279"/>
      <c r="CZ1335" s="279"/>
      <c r="DA1335" s="279"/>
      <c r="DB1335" s="279"/>
      <c r="DC1335" s="279"/>
      <c r="DD1335" s="279"/>
      <c r="DE1335" s="279"/>
      <c r="DF1335" s="279"/>
      <c r="DG1335" s="279"/>
      <c r="DH1335" s="279"/>
      <c r="DI1335" s="279"/>
      <c r="DJ1335" s="279"/>
      <c r="DK1335" s="279"/>
      <c r="DL1335" s="279"/>
      <c r="DM1335" s="279"/>
      <c r="DN1335" s="279"/>
      <c r="DO1335" s="279"/>
      <c r="DP1335" s="279"/>
      <c r="DQ1335" s="279"/>
      <c r="DR1335" s="279"/>
      <c r="DS1335" s="279"/>
      <c r="DT1335" s="279"/>
      <c r="DU1335" s="279"/>
    </row>
    <row r="1336" spans="40:125">
      <c r="AN1336" s="203" t="str">
        <f t="shared" si="55"/>
        <v>EMA--</v>
      </c>
      <c r="AO1336" s="279"/>
      <c r="AP1336" s="279"/>
      <c r="AQ1336" s="279"/>
      <c r="AR1336" s="279"/>
      <c r="AS1336" s="279"/>
      <c r="AT1336" s="279"/>
      <c r="AU1336" s="279"/>
      <c r="AV1336" s="279"/>
      <c r="AW1336" s="279"/>
      <c r="AX1336" s="279"/>
      <c r="AY1336" s="279"/>
      <c r="AZ1336" s="279"/>
      <c r="BA1336" s="279"/>
      <c r="BB1336" s="279"/>
      <c r="BC1336" s="279"/>
      <c r="BD1336" s="279"/>
      <c r="BE1336" s="279"/>
      <c r="BF1336" s="279"/>
      <c r="BG1336" s="279"/>
      <c r="BH1336" s="279"/>
      <c r="BI1336" s="279"/>
      <c r="BJ1336" s="279"/>
      <c r="BK1336" s="279"/>
      <c r="BL1336" s="279"/>
      <c r="BM1336" s="279"/>
      <c r="BN1336" s="279"/>
      <c r="BO1336" s="279"/>
      <c r="BP1336" s="279"/>
      <c r="BQ1336" s="279"/>
      <c r="BR1336" s="279"/>
      <c r="BS1336" s="279"/>
      <c r="BT1336" s="279"/>
      <c r="BU1336" s="279"/>
      <c r="BV1336" s="279"/>
      <c r="BW1336" s="279"/>
      <c r="BX1336" s="279"/>
      <c r="BY1336" s="279"/>
      <c r="BZ1336" s="279"/>
      <c r="CA1336" s="279"/>
      <c r="CB1336" s="279"/>
      <c r="CC1336" s="279"/>
      <c r="CD1336" s="279"/>
      <c r="CE1336" s="279"/>
      <c r="CF1336" s="279"/>
      <c r="CG1336" s="279"/>
      <c r="CH1336" s="279"/>
      <c r="CI1336" s="279"/>
      <c r="CJ1336" s="279"/>
      <c r="CK1336" s="279"/>
      <c r="CL1336" s="279"/>
      <c r="CM1336" s="279"/>
      <c r="CN1336" s="279"/>
      <c r="CO1336" s="279"/>
      <c r="CP1336" s="279"/>
      <c r="CQ1336" s="279"/>
      <c r="CR1336" s="279"/>
      <c r="CS1336" s="279"/>
      <c r="CT1336" s="279"/>
      <c r="CU1336" s="279"/>
      <c r="CV1336" s="279"/>
      <c r="CW1336" s="279"/>
      <c r="CX1336" s="279"/>
      <c r="CY1336" s="279"/>
      <c r="CZ1336" s="279"/>
      <c r="DA1336" s="279"/>
      <c r="DB1336" s="279"/>
      <c r="DC1336" s="279"/>
      <c r="DD1336" s="279"/>
      <c r="DE1336" s="279"/>
      <c r="DF1336" s="279"/>
      <c r="DG1336" s="279"/>
      <c r="DH1336" s="279"/>
      <c r="DI1336" s="279"/>
      <c r="DJ1336" s="279"/>
      <c r="DK1336" s="279"/>
      <c r="DL1336" s="279"/>
      <c r="DM1336" s="279"/>
      <c r="DN1336" s="279"/>
      <c r="DO1336" s="279"/>
      <c r="DP1336" s="279"/>
      <c r="DQ1336" s="279"/>
      <c r="DR1336" s="279"/>
      <c r="DS1336" s="279"/>
      <c r="DT1336" s="279"/>
      <c r="DU1336" s="279"/>
    </row>
    <row r="1337" spans="40:125">
      <c r="AN1337" s="203" t="str">
        <f t="shared" ref="AN1337:AN1400" si="56">$F$4&amp;TEXT("-",1)&amp;F1337&amp;TEXT("-",1)&amp;G1337</f>
        <v>EMA--</v>
      </c>
      <c r="AO1337" s="279"/>
      <c r="AP1337" s="279"/>
      <c r="AQ1337" s="279"/>
      <c r="AR1337" s="279"/>
      <c r="AS1337" s="279"/>
      <c r="AT1337" s="279"/>
      <c r="AU1337" s="279"/>
      <c r="AV1337" s="279"/>
      <c r="AW1337" s="279"/>
      <c r="AX1337" s="279"/>
      <c r="AY1337" s="279"/>
      <c r="AZ1337" s="279"/>
      <c r="BA1337" s="279"/>
      <c r="BB1337" s="279"/>
      <c r="BC1337" s="279"/>
      <c r="BD1337" s="279"/>
      <c r="BE1337" s="279"/>
      <c r="BF1337" s="279"/>
      <c r="BG1337" s="279"/>
      <c r="BH1337" s="279"/>
      <c r="BI1337" s="279"/>
      <c r="BJ1337" s="279"/>
      <c r="BK1337" s="279"/>
      <c r="BL1337" s="279"/>
      <c r="BM1337" s="279"/>
      <c r="BN1337" s="279"/>
      <c r="BO1337" s="279"/>
      <c r="BP1337" s="279"/>
      <c r="BQ1337" s="279"/>
      <c r="BR1337" s="279"/>
      <c r="BS1337" s="279"/>
      <c r="BT1337" s="279"/>
      <c r="BU1337" s="279"/>
      <c r="BV1337" s="279"/>
      <c r="BW1337" s="279"/>
      <c r="BX1337" s="279"/>
      <c r="BY1337" s="279"/>
      <c r="BZ1337" s="279"/>
      <c r="CA1337" s="279"/>
      <c r="CB1337" s="279"/>
      <c r="CC1337" s="279"/>
      <c r="CD1337" s="279"/>
      <c r="CE1337" s="279"/>
      <c r="CF1337" s="279"/>
      <c r="CG1337" s="279"/>
      <c r="CH1337" s="279"/>
      <c r="CI1337" s="279"/>
      <c r="CJ1337" s="279"/>
      <c r="CK1337" s="279"/>
      <c r="CL1337" s="279"/>
      <c r="CM1337" s="279"/>
      <c r="CN1337" s="279"/>
      <c r="CO1337" s="279"/>
      <c r="CP1337" s="279"/>
      <c r="CQ1337" s="279"/>
      <c r="CR1337" s="279"/>
      <c r="CS1337" s="279"/>
      <c r="CT1337" s="279"/>
      <c r="CU1337" s="279"/>
      <c r="CV1337" s="279"/>
      <c r="CW1337" s="279"/>
      <c r="CX1337" s="279"/>
      <c r="CY1337" s="279"/>
      <c r="CZ1337" s="279"/>
      <c r="DA1337" s="279"/>
      <c r="DB1337" s="279"/>
      <c r="DC1337" s="279"/>
      <c r="DD1337" s="279"/>
      <c r="DE1337" s="279"/>
      <c r="DF1337" s="279"/>
      <c r="DG1337" s="279"/>
      <c r="DH1337" s="279"/>
      <c r="DI1337" s="279"/>
      <c r="DJ1337" s="279"/>
      <c r="DK1337" s="279"/>
      <c r="DL1337" s="279"/>
      <c r="DM1337" s="279"/>
      <c r="DN1337" s="279"/>
      <c r="DO1337" s="279"/>
      <c r="DP1337" s="279"/>
      <c r="DQ1337" s="279"/>
      <c r="DR1337" s="279"/>
      <c r="DS1337" s="279"/>
      <c r="DT1337" s="279"/>
      <c r="DU1337" s="279"/>
    </row>
    <row r="1338" spans="40:125">
      <c r="AN1338" s="203" t="str">
        <f t="shared" si="56"/>
        <v>EMA--</v>
      </c>
      <c r="AO1338" s="279"/>
      <c r="AP1338" s="279"/>
      <c r="AQ1338" s="279"/>
      <c r="AR1338" s="279"/>
      <c r="AS1338" s="279"/>
      <c r="AT1338" s="279"/>
      <c r="AU1338" s="279"/>
      <c r="AV1338" s="279"/>
      <c r="AW1338" s="279"/>
      <c r="AX1338" s="279"/>
      <c r="AY1338" s="279"/>
      <c r="AZ1338" s="279"/>
      <c r="BA1338" s="279"/>
      <c r="BB1338" s="279"/>
      <c r="BC1338" s="279"/>
      <c r="BD1338" s="279"/>
      <c r="BE1338" s="279"/>
      <c r="BF1338" s="279"/>
      <c r="BG1338" s="279"/>
      <c r="BH1338" s="279"/>
      <c r="BI1338" s="279"/>
      <c r="BJ1338" s="279"/>
      <c r="BK1338" s="279"/>
      <c r="BL1338" s="279"/>
      <c r="BM1338" s="279"/>
      <c r="BN1338" s="279"/>
      <c r="BO1338" s="279"/>
      <c r="BP1338" s="279"/>
      <c r="BQ1338" s="279"/>
      <c r="BR1338" s="279"/>
      <c r="BS1338" s="279"/>
      <c r="BT1338" s="279"/>
      <c r="BU1338" s="279"/>
      <c r="BV1338" s="279"/>
      <c r="BW1338" s="279"/>
      <c r="BX1338" s="279"/>
      <c r="BY1338" s="279"/>
      <c r="BZ1338" s="279"/>
      <c r="CA1338" s="279"/>
      <c r="CB1338" s="279"/>
      <c r="CC1338" s="279"/>
      <c r="CD1338" s="279"/>
      <c r="CE1338" s="279"/>
      <c r="CF1338" s="279"/>
      <c r="CG1338" s="279"/>
      <c r="CH1338" s="279"/>
      <c r="CI1338" s="279"/>
      <c r="CJ1338" s="279"/>
      <c r="CK1338" s="279"/>
      <c r="CL1338" s="279"/>
      <c r="CM1338" s="279"/>
      <c r="CN1338" s="279"/>
      <c r="CO1338" s="279"/>
      <c r="CP1338" s="279"/>
      <c r="CQ1338" s="279"/>
      <c r="CR1338" s="279"/>
      <c r="CS1338" s="279"/>
      <c r="CT1338" s="279"/>
      <c r="CU1338" s="279"/>
      <c r="CV1338" s="279"/>
      <c r="CW1338" s="279"/>
      <c r="CX1338" s="279"/>
      <c r="CY1338" s="279"/>
      <c r="CZ1338" s="279"/>
      <c r="DA1338" s="279"/>
      <c r="DB1338" s="279"/>
      <c r="DC1338" s="279"/>
      <c r="DD1338" s="279"/>
      <c r="DE1338" s="279"/>
      <c r="DF1338" s="279"/>
      <c r="DG1338" s="279"/>
      <c r="DH1338" s="279"/>
      <c r="DI1338" s="279"/>
      <c r="DJ1338" s="279"/>
      <c r="DK1338" s="279"/>
      <c r="DL1338" s="279"/>
      <c r="DM1338" s="279"/>
      <c r="DN1338" s="279"/>
      <c r="DO1338" s="279"/>
      <c r="DP1338" s="279"/>
      <c r="DQ1338" s="279"/>
      <c r="DR1338" s="279"/>
      <c r="DS1338" s="279"/>
      <c r="DT1338" s="279"/>
      <c r="DU1338" s="279"/>
    </row>
    <row r="1339" spans="40:125">
      <c r="AN1339" s="203" t="str">
        <f t="shared" si="56"/>
        <v>EMA--</v>
      </c>
      <c r="AO1339" s="279"/>
      <c r="AP1339" s="279"/>
      <c r="AQ1339" s="279"/>
      <c r="AR1339" s="279"/>
      <c r="AS1339" s="279"/>
      <c r="AT1339" s="279"/>
      <c r="AU1339" s="279"/>
      <c r="AV1339" s="279"/>
      <c r="AW1339" s="279"/>
      <c r="AX1339" s="279"/>
      <c r="AY1339" s="279"/>
      <c r="AZ1339" s="279"/>
      <c r="BA1339" s="279"/>
      <c r="BB1339" s="279"/>
      <c r="BC1339" s="279"/>
      <c r="BD1339" s="279"/>
      <c r="BE1339" s="279"/>
      <c r="BF1339" s="279"/>
      <c r="BG1339" s="279"/>
      <c r="BH1339" s="279"/>
      <c r="BI1339" s="279"/>
      <c r="BJ1339" s="279"/>
      <c r="BK1339" s="279"/>
      <c r="BL1339" s="279"/>
      <c r="BM1339" s="279"/>
      <c r="BN1339" s="279"/>
      <c r="BO1339" s="279"/>
      <c r="BP1339" s="279"/>
      <c r="BQ1339" s="279"/>
      <c r="BR1339" s="279"/>
      <c r="BS1339" s="279"/>
      <c r="BT1339" s="279"/>
      <c r="BU1339" s="279"/>
      <c r="BV1339" s="279"/>
      <c r="BW1339" s="279"/>
      <c r="BX1339" s="279"/>
      <c r="BY1339" s="279"/>
      <c r="BZ1339" s="279"/>
      <c r="CA1339" s="279"/>
      <c r="CB1339" s="279"/>
      <c r="CC1339" s="279"/>
      <c r="CD1339" s="279"/>
      <c r="CE1339" s="279"/>
      <c r="CF1339" s="279"/>
      <c r="CG1339" s="279"/>
      <c r="CH1339" s="279"/>
      <c r="CI1339" s="279"/>
      <c r="CJ1339" s="279"/>
      <c r="CK1339" s="279"/>
      <c r="CL1339" s="279"/>
      <c r="CM1339" s="279"/>
      <c r="CN1339" s="279"/>
      <c r="CO1339" s="279"/>
      <c r="CP1339" s="279"/>
      <c r="CQ1339" s="279"/>
      <c r="CR1339" s="279"/>
      <c r="CS1339" s="279"/>
      <c r="CT1339" s="279"/>
      <c r="CU1339" s="279"/>
      <c r="CV1339" s="279"/>
      <c r="CW1339" s="279"/>
      <c r="CX1339" s="279"/>
      <c r="CY1339" s="279"/>
      <c r="CZ1339" s="279"/>
      <c r="DA1339" s="279"/>
      <c r="DB1339" s="279"/>
      <c r="DC1339" s="279"/>
      <c r="DD1339" s="279"/>
      <c r="DE1339" s="279"/>
      <c r="DF1339" s="279"/>
      <c r="DG1339" s="279"/>
      <c r="DH1339" s="279"/>
      <c r="DI1339" s="279"/>
      <c r="DJ1339" s="279"/>
      <c r="DK1339" s="279"/>
      <c r="DL1339" s="279"/>
      <c r="DM1339" s="279"/>
      <c r="DN1339" s="279"/>
      <c r="DO1339" s="279"/>
      <c r="DP1339" s="279"/>
      <c r="DQ1339" s="279"/>
      <c r="DR1339" s="279"/>
      <c r="DS1339" s="279"/>
      <c r="DT1339" s="279"/>
      <c r="DU1339" s="279"/>
    </row>
    <row r="1340" spans="40:125">
      <c r="AN1340" s="203" t="str">
        <f t="shared" si="56"/>
        <v>EMA--</v>
      </c>
      <c r="AO1340" s="279"/>
      <c r="AP1340" s="279"/>
      <c r="AQ1340" s="279"/>
      <c r="AR1340" s="279"/>
      <c r="AS1340" s="279"/>
      <c r="AT1340" s="279"/>
      <c r="AU1340" s="279"/>
      <c r="AV1340" s="279"/>
      <c r="AW1340" s="279"/>
      <c r="AX1340" s="279"/>
      <c r="AY1340" s="279"/>
      <c r="AZ1340" s="279"/>
      <c r="BA1340" s="279"/>
      <c r="BB1340" s="279"/>
      <c r="BC1340" s="279"/>
      <c r="BD1340" s="279"/>
      <c r="BE1340" s="279"/>
      <c r="BF1340" s="279"/>
      <c r="BG1340" s="279"/>
      <c r="BH1340" s="279"/>
      <c r="BI1340" s="279"/>
      <c r="BJ1340" s="279"/>
      <c r="BK1340" s="279"/>
      <c r="BL1340" s="279"/>
      <c r="BM1340" s="279"/>
      <c r="BN1340" s="279"/>
      <c r="BO1340" s="279"/>
      <c r="BP1340" s="279"/>
      <c r="BQ1340" s="279"/>
      <c r="BR1340" s="279"/>
      <c r="BS1340" s="279"/>
      <c r="BT1340" s="279"/>
      <c r="BU1340" s="279"/>
      <c r="BV1340" s="279"/>
      <c r="BW1340" s="279"/>
      <c r="BX1340" s="279"/>
      <c r="BY1340" s="279"/>
      <c r="BZ1340" s="279"/>
      <c r="CA1340" s="279"/>
      <c r="CB1340" s="279"/>
      <c r="CC1340" s="279"/>
      <c r="CD1340" s="279"/>
      <c r="CE1340" s="279"/>
      <c r="CF1340" s="279"/>
      <c r="CG1340" s="279"/>
      <c r="CH1340" s="279"/>
      <c r="CI1340" s="279"/>
      <c r="CJ1340" s="279"/>
      <c r="CK1340" s="279"/>
      <c r="CL1340" s="279"/>
      <c r="CM1340" s="279"/>
      <c r="CN1340" s="279"/>
      <c r="CO1340" s="279"/>
      <c r="CP1340" s="279"/>
      <c r="CQ1340" s="279"/>
      <c r="CR1340" s="279"/>
      <c r="CS1340" s="279"/>
      <c r="CT1340" s="279"/>
      <c r="CU1340" s="279"/>
      <c r="CV1340" s="279"/>
      <c r="CW1340" s="279"/>
      <c r="CX1340" s="279"/>
      <c r="CY1340" s="279"/>
      <c r="CZ1340" s="279"/>
      <c r="DA1340" s="279"/>
      <c r="DB1340" s="279"/>
      <c r="DC1340" s="279"/>
      <c r="DD1340" s="279"/>
      <c r="DE1340" s="279"/>
      <c r="DF1340" s="279"/>
      <c r="DG1340" s="279"/>
      <c r="DH1340" s="279"/>
      <c r="DI1340" s="279"/>
      <c r="DJ1340" s="279"/>
      <c r="DK1340" s="279"/>
      <c r="DL1340" s="279"/>
      <c r="DM1340" s="279"/>
      <c r="DN1340" s="279"/>
      <c r="DO1340" s="279"/>
      <c r="DP1340" s="279"/>
      <c r="DQ1340" s="279"/>
      <c r="DR1340" s="279"/>
      <c r="DS1340" s="279"/>
      <c r="DT1340" s="279"/>
      <c r="DU1340" s="279"/>
    </row>
    <row r="1341" spans="40:125">
      <c r="AN1341" s="203" t="str">
        <f t="shared" si="56"/>
        <v>EMA--</v>
      </c>
      <c r="AO1341" s="279"/>
      <c r="AP1341" s="279"/>
      <c r="AQ1341" s="279"/>
      <c r="AR1341" s="279"/>
      <c r="AS1341" s="279"/>
      <c r="AT1341" s="279"/>
      <c r="AU1341" s="279"/>
      <c r="AV1341" s="279"/>
      <c r="AW1341" s="279"/>
      <c r="AX1341" s="279"/>
      <c r="AY1341" s="279"/>
      <c r="AZ1341" s="279"/>
      <c r="BA1341" s="279"/>
      <c r="BB1341" s="279"/>
      <c r="BC1341" s="279"/>
      <c r="BD1341" s="279"/>
      <c r="BE1341" s="279"/>
      <c r="BF1341" s="279"/>
      <c r="BG1341" s="279"/>
      <c r="BH1341" s="279"/>
      <c r="BI1341" s="279"/>
      <c r="BJ1341" s="279"/>
      <c r="BK1341" s="279"/>
      <c r="BL1341" s="279"/>
      <c r="BM1341" s="279"/>
      <c r="BN1341" s="279"/>
      <c r="BO1341" s="279"/>
      <c r="BP1341" s="279"/>
      <c r="BQ1341" s="279"/>
      <c r="BR1341" s="279"/>
      <c r="BS1341" s="279"/>
      <c r="BT1341" s="279"/>
      <c r="BU1341" s="279"/>
      <c r="BV1341" s="279"/>
      <c r="BW1341" s="279"/>
      <c r="BX1341" s="279"/>
      <c r="BY1341" s="279"/>
      <c r="BZ1341" s="279"/>
      <c r="CA1341" s="279"/>
      <c r="CB1341" s="279"/>
      <c r="CC1341" s="279"/>
      <c r="CD1341" s="279"/>
      <c r="CE1341" s="279"/>
      <c r="CF1341" s="279"/>
      <c r="CG1341" s="279"/>
      <c r="CH1341" s="279"/>
      <c r="CI1341" s="279"/>
      <c r="CJ1341" s="279"/>
      <c r="CK1341" s="279"/>
      <c r="CL1341" s="279"/>
      <c r="CM1341" s="279"/>
      <c r="CN1341" s="279"/>
      <c r="CO1341" s="279"/>
      <c r="CP1341" s="279"/>
      <c r="CQ1341" s="279"/>
      <c r="CR1341" s="279"/>
      <c r="CS1341" s="279"/>
      <c r="CT1341" s="279"/>
      <c r="CU1341" s="279"/>
      <c r="CV1341" s="279"/>
      <c r="CW1341" s="279"/>
      <c r="CX1341" s="279"/>
      <c r="CY1341" s="279"/>
      <c r="CZ1341" s="279"/>
      <c r="DA1341" s="279"/>
      <c r="DB1341" s="279"/>
      <c r="DC1341" s="279"/>
      <c r="DD1341" s="279"/>
      <c r="DE1341" s="279"/>
      <c r="DF1341" s="279"/>
      <c r="DG1341" s="279"/>
      <c r="DH1341" s="279"/>
      <c r="DI1341" s="279"/>
      <c r="DJ1341" s="279"/>
      <c r="DK1341" s="279"/>
      <c r="DL1341" s="279"/>
      <c r="DM1341" s="279"/>
      <c r="DN1341" s="279"/>
      <c r="DO1341" s="279"/>
      <c r="DP1341" s="279"/>
      <c r="DQ1341" s="279"/>
      <c r="DR1341" s="279"/>
      <c r="DS1341" s="279"/>
      <c r="DT1341" s="279"/>
      <c r="DU1341" s="279"/>
    </row>
    <row r="1342" spans="40:125">
      <c r="AN1342" s="203" t="str">
        <f t="shared" si="56"/>
        <v>EMA--</v>
      </c>
      <c r="AO1342" s="279"/>
      <c r="AP1342" s="279"/>
      <c r="AQ1342" s="279"/>
      <c r="AR1342" s="279"/>
      <c r="AS1342" s="279"/>
      <c r="AT1342" s="279"/>
      <c r="AU1342" s="279"/>
      <c r="AV1342" s="279"/>
      <c r="AW1342" s="279"/>
      <c r="AX1342" s="279"/>
      <c r="AY1342" s="279"/>
      <c r="AZ1342" s="279"/>
      <c r="BA1342" s="279"/>
      <c r="BB1342" s="279"/>
      <c r="BC1342" s="279"/>
      <c r="BD1342" s="279"/>
      <c r="BE1342" s="279"/>
      <c r="BF1342" s="279"/>
      <c r="BG1342" s="279"/>
      <c r="BH1342" s="279"/>
      <c r="BI1342" s="279"/>
      <c r="BJ1342" s="279"/>
      <c r="BK1342" s="279"/>
      <c r="BL1342" s="279"/>
      <c r="BM1342" s="279"/>
      <c r="BN1342" s="279"/>
      <c r="BO1342" s="279"/>
      <c r="BP1342" s="279"/>
      <c r="BQ1342" s="279"/>
      <c r="BR1342" s="279"/>
      <c r="BS1342" s="279"/>
      <c r="BT1342" s="279"/>
      <c r="BU1342" s="279"/>
      <c r="BV1342" s="279"/>
      <c r="BW1342" s="279"/>
      <c r="BX1342" s="279"/>
      <c r="BY1342" s="279"/>
      <c r="BZ1342" s="279"/>
      <c r="CA1342" s="279"/>
      <c r="CB1342" s="279"/>
      <c r="CC1342" s="279"/>
      <c r="CD1342" s="279"/>
      <c r="CE1342" s="279"/>
      <c r="CF1342" s="279"/>
      <c r="CG1342" s="279"/>
      <c r="CH1342" s="279"/>
      <c r="CI1342" s="279"/>
      <c r="CJ1342" s="279"/>
      <c r="CK1342" s="279"/>
      <c r="CL1342" s="279"/>
      <c r="CM1342" s="279"/>
      <c r="CN1342" s="279"/>
      <c r="CO1342" s="279"/>
      <c r="CP1342" s="279"/>
      <c r="CQ1342" s="279"/>
      <c r="CR1342" s="279"/>
      <c r="CS1342" s="279"/>
      <c r="CT1342" s="279"/>
      <c r="CU1342" s="279"/>
      <c r="CV1342" s="279"/>
      <c r="CW1342" s="279"/>
      <c r="CX1342" s="279"/>
      <c r="CY1342" s="279"/>
      <c r="CZ1342" s="279"/>
      <c r="DA1342" s="279"/>
      <c r="DB1342" s="279"/>
      <c r="DC1342" s="279"/>
      <c r="DD1342" s="279"/>
      <c r="DE1342" s="279"/>
      <c r="DF1342" s="279"/>
      <c r="DG1342" s="279"/>
      <c r="DH1342" s="279"/>
      <c r="DI1342" s="279"/>
      <c r="DJ1342" s="279"/>
      <c r="DK1342" s="279"/>
      <c r="DL1342" s="279"/>
      <c r="DM1342" s="279"/>
      <c r="DN1342" s="279"/>
      <c r="DO1342" s="279"/>
      <c r="DP1342" s="279"/>
      <c r="DQ1342" s="279"/>
      <c r="DR1342" s="279"/>
      <c r="DS1342" s="279"/>
      <c r="DT1342" s="279"/>
      <c r="DU1342" s="279"/>
    </row>
    <row r="1343" spans="40:125">
      <c r="AN1343" s="203" t="str">
        <f t="shared" si="56"/>
        <v>EMA--</v>
      </c>
      <c r="AO1343" s="279"/>
      <c r="AP1343" s="279"/>
      <c r="AQ1343" s="279"/>
      <c r="AR1343" s="279"/>
      <c r="AS1343" s="279"/>
      <c r="AT1343" s="279"/>
      <c r="AU1343" s="279"/>
      <c r="AV1343" s="279"/>
      <c r="AW1343" s="279"/>
      <c r="AX1343" s="279"/>
      <c r="AY1343" s="279"/>
      <c r="AZ1343" s="279"/>
      <c r="BA1343" s="279"/>
      <c r="BB1343" s="279"/>
      <c r="BC1343" s="279"/>
      <c r="BD1343" s="279"/>
      <c r="BE1343" s="279"/>
      <c r="BF1343" s="279"/>
      <c r="BG1343" s="279"/>
      <c r="BH1343" s="279"/>
      <c r="BI1343" s="279"/>
      <c r="BJ1343" s="279"/>
      <c r="BK1343" s="279"/>
      <c r="BL1343" s="279"/>
      <c r="BM1343" s="279"/>
      <c r="BN1343" s="279"/>
      <c r="BO1343" s="279"/>
      <c r="BP1343" s="279"/>
      <c r="BQ1343" s="279"/>
      <c r="BR1343" s="279"/>
      <c r="BS1343" s="279"/>
      <c r="BT1343" s="279"/>
      <c r="BU1343" s="279"/>
      <c r="BV1343" s="279"/>
      <c r="BW1343" s="279"/>
      <c r="BX1343" s="279"/>
      <c r="BY1343" s="279"/>
      <c r="BZ1343" s="279"/>
      <c r="CA1343" s="279"/>
      <c r="CB1343" s="279"/>
      <c r="CC1343" s="279"/>
      <c r="CD1343" s="279"/>
      <c r="CE1343" s="279"/>
      <c r="CF1343" s="279"/>
      <c r="CG1343" s="279"/>
      <c r="CH1343" s="279"/>
      <c r="CI1343" s="279"/>
      <c r="CJ1343" s="279"/>
      <c r="CK1343" s="279"/>
      <c r="CL1343" s="279"/>
      <c r="CM1343" s="279"/>
      <c r="CN1343" s="279"/>
      <c r="CO1343" s="279"/>
      <c r="CP1343" s="279"/>
      <c r="CQ1343" s="279"/>
      <c r="CR1343" s="279"/>
      <c r="CS1343" s="279"/>
      <c r="CT1343" s="279"/>
      <c r="CU1343" s="279"/>
      <c r="CV1343" s="279"/>
      <c r="CW1343" s="279"/>
      <c r="CX1343" s="279"/>
      <c r="CY1343" s="279"/>
      <c r="CZ1343" s="279"/>
      <c r="DA1343" s="279"/>
      <c r="DB1343" s="279"/>
      <c r="DC1343" s="279"/>
      <c r="DD1343" s="279"/>
      <c r="DE1343" s="279"/>
      <c r="DF1343" s="279"/>
      <c r="DG1343" s="279"/>
      <c r="DH1343" s="279"/>
      <c r="DI1343" s="279"/>
      <c r="DJ1343" s="279"/>
      <c r="DK1343" s="279"/>
      <c r="DL1343" s="279"/>
      <c r="DM1343" s="279"/>
      <c r="DN1343" s="279"/>
      <c r="DO1343" s="279"/>
      <c r="DP1343" s="279"/>
      <c r="DQ1343" s="279"/>
      <c r="DR1343" s="279"/>
      <c r="DS1343" s="279"/>
      <c r="DT1343" s="279"/>
      <c r="DU1343" s="279"/>
    </row>
    <row r="1344" spans="40:125">
      <c r="AN1344" s="203" t="str">
        <f t="shared" si="56"/>
        <v>EMA--</v>
      </c>
      <c r="AO1344" s="279"/>
      <c r="AP1344" s="279"/>
      <c r="AQ1344" s="279"/>
      <c r="AR1344" s="279"/>
      <c r="AS1344" s="279"/>
      <c r="AT1344" s="279"/>
      <c r="AU1344" s="279"/>
      <c r="AV1344" s="279"/>
      <c r="AW1344" s="279"/>
      <c r="AX1344" s="279"/>
      <c r="AY1344" s="279"/>
      <c r="AZ1344" s="279"/>
      <c r="BA1344" s="279"/>
      <c r="BB1344" s="279"/>
      <c r="BC1344" s="279"/>
      <c r="BD1344" s="279"/>
      <c r="BE1344" s="279"/>
      <c r="BF1344" s="279"/>
      <c r="BG1344" s="279"/>
      <c r="BH1344" s="279"/>
      <c r="BI1344" s="279"/>
      <c r="BJ1344" s="279"/>
      <c r="BK1344" s="279"/>
      <c r="BL1344" s="279"/>
      <c r="BM1344" s="279"/>
      <c r="BN1344" s="279"/>
      <c r="BO1344" s="279"/>
      <c r="BP1344" s="279"/>
      <c r="BQ1344" s="279"/>
      <c r="BR1344" s="279"/>
      <c r="BS1344" s="279"/>
      <c r="BT1344" s="279"/>
      <c r="BU1344" s="279"/>
      <c r="BV1344" s="279"/>
      <c r="BW1344" s="279"/>
      <c r="BX1344" s="279"/>
      <c r="BY1344" s="279"/>
      <c r="BZ1344" s="279"/>
      <c r="CA1344" s="279"/>
      <c r="CB1344" s="279"/>
      <c r="CC1344" s="279"/>
      <c r="CD1344" s="279"/>
      <c r="CE1344" s="279"/>
      <c r="CF1344" s="279"/>
      <c r="CG1344" s="279"/>
      <c r="CH1344" s="279"/>
      <c r="CI1344" s="279"/>
      <c r="CJ1344" s="279"/>
      <c r="CK1344" s="279"/>
      <c r="CL1344" s="279"/>
      <c r="CM1344" s="279"/>
      <c r="CN1344" s="279"/>
      <c r="CO1344" s="279"/>
      <c r="CP1344" s="279"/>
      <c r="CQ1344" s="279"/>
      <c r="CR1344" s="279"/>
      <c r="CS1344" s="279"/>
      <c r="CT1344" s="279"/>
      <c r="CU1344" s="279"/>
      <c r="CV1344" s="279"/>
      <c r="CW1344" s="279"/>
      <c r="CX1344" s="279"/>
      <c r="CY1344" s="279"/>
      <c r="CZ1344" s="279"/>
      <c r="DA1344" s="279"/>
      <c r="DB1344" s="279"/>
      <c r="DC1344" s="279"/>
      <c r="DD1344" s="279"/>
      <c r="DE1344" s="279"/>
      <c r="DF1344" s="279"/>
      <c r="DG1344" s="279"/>
      <c r="DH1344" s="279"/>
      <c r="DI1344" s="279"/>
      <c r="DJ1344" s="279"/>
      <c r="DK1344" s="279"/>
      <c r="DL1344" s="279"/>
      <c r="DM1344" s="279"/>
      <c r="DN1344" s="279"/>
      <c r="DO1344" s="279"/>
      <c r="DP1344" s="279"/>
      <c r="DQ1344" s="279"/>
      <c r="DR1344" s="279"/>
      <c r="DS1344" s="279"/>
      <c r="DT1344" s="279"/>
      <c r="DU1344" s="279"/>
    </row>
    <row r="1345" spans="40:125">
      <c r="AN1345" s="203" t="str">
        <f t="shared" si="56"/>
        <v>EMA--</v>
      </c>
      <c r="AO1345" s="279"/>
      <c r="AP1345" s="279"/>
      <c r="AQ1345" s="279"/>
      <c r="AR1345" s="279"/>
      <c r="AS1345" s="279"/>
      <c r="AT1345" s="279"/>
      <c r="AU1345" s="279"/>
      <c r="AV1345" s="279"/>
      <c r="AW1345" s="279"/>
      <c r="AX1345" s="279"/>
      <c r="AY1345" s="279"/>
      <c r="AZ1345" s="279"/>
      <c r="BA1345" s="279"/>
      <c r="BB1345" s="279"/>
      <c r="BC1345" s="279"/>
      <c r="BD1345" s="279"/>
      <c r="BE1345" s="279"/>
      <c r="BF1345" s="279"/>
      <c r="BG1345" s="279"/>
      <c r="BH1345" s="279"/>
      <c r="BI1345" s="279"/>
      <c r="BJ1345" s="279"/>
      <c r="BK1345" s="279"/>
      <c r="BL1345" s="279"/>
      <c r="BM1345" s="279"/>
      <c r="BN1345" s="279"/>
      <c r="BO1345" s="279"/>
      <c r="BP1345" s="279"/>
      <c r="BQ1345" s="279"/>
      <c r="BR1345" s="279"/>
      <c r="BS1345" s="279"/>
      <c r="BT1345" s="279"/>
      <c r="BU1345" s="279"/>
      <c r="BV1345" s="279"/>
      <c r="BW1345" s="279"/>
      <c r="BX1345" s="279"/>
      <c r="BY1345" s="279"/>
      <c r="BZ1345" s="279"/>
      <c r="CA1345" s="279"/>
      <c r="CB1345" s="279"/>
      <c r="CC1345" s="279"/>
      <c r="CD1345" s="279"/>
      <c r="CE1345" s="279"/>
      <c r="CF1345" s="279"/>
      <c r="CG1345" s="279"/>
      <c r="CH1345" s="279"/>
      <c r="CI1345" s="279"/>
      <c r="CJ1345" s="279"/>
      <c r="CK1345" s="279"/>
      <c r="CL1345" s="279"/>
      <c r="CM1345" s="279"/>
      <c r="CN1345" s="279"/>
      <c r="CO1345" s="279"/>
      <c r="CP1345" s="279"/>
      <c r="CQ1345" s="279"/>
      <c r="CR1345" s="279"/>
      <c r="CS1345" s="279"/>
      <c r="CT1345" s="279"/>
      <c r="CU1345" s="279"/>
      <c r="CV1345" s="279"/>
      <c r="CW1345" s="279"/>
      <c r="CX1345" s="279"/>
      <c r="CY1345" s="279"/>
      <c r="CZ1345" s="279"/>
      <c r="DA1345" s="279"/>
      <c r="DB1345" s="279"/>
      <c r="DC1345" s="279"/>
      <c r="DD1345" s="279"/>
      <c r="DE1345" s="279"/>
      <c r="DF1345" s="279"/>
      <c r="DG1345" s="279"/>
      <c r="DH1345" s="279"/>
      <c r="DI1345" s="279"/>
      <c r="DJ1345" s="279"/>
      <c r="DK1345" s="279"/>
      <c r="DL1345" s="279"/>
      <c r="DM1345" s="279"/>
      <c r="DN1345" s="279"/>
      <c r="DO1345" s="279"/>
      <c r="DP1345" s="279"/>
      <c r="DQ1345" s="279"/>
      <c r="DR1345" s="279"/>
      <c r="DS1345" s="279"/>
      <c r="DT1345" s="279"/>
      <c r="DU1345" s="279"/>
    </row>
    <row r="1346" spans="40:125">
      <c r="AN1346" s="203" t="str">
        <f t="shared" si="56"/>
        <v>EMA--</v>
      </c>
      <c r="AO1346" s="279"/>
      <c r="AP1346" s="279"/>
      <c r="AQ1346" s="279"/>
      <c r="AR1346" s="279"/>
      <c r="AS1346" s="279"/>
      <c r="AT1346" s="279"/>
      <c r="AU1346" s="279"/>
      <c r="AV1346" s="279"/>
      <c r="AW1346" s="279"/>
      <c r="AX1346" s="279"/>
      <c r="AY1346" s="279"/>
      <c r="AZ1346" s="279"/>
      <c r="BA1346" s="279"/>
      <c r="BB1346" s="279"/>
      <c r="BC1346" s="279"/>
      <c r="BD1346" s="279"/>
      <c r="BE1346" s="279"/>
      <c r="BF1346" s="279"/>
      <c r="BG1346" s="279"/>
      <c r="BH1346" s="279"/>
      <c r="BI1346" s="279"/>
      <c r="BJ1346" s="279"/>
      <c r="BK1346" s="279"/>
      <c r="BL1346" s="279"/>
      <c r="BM1346" s="279"/>
      <c r="BN1346" s="279"/>
      <c r="BO1346" s="279"/>
      <c r="BP1346" s="279"/>
      <c r="BQ1346" s="279"/>
      <c r="BR1346" s="279"/>
      <c r="BS1346" s="279"/>
      <c r="BT1346" s="279"/>
      <c r="BU1346" s="279"/>
      <c r="BV1346" s="279"/>
      <c r="BW1346" s="279"/>
      <c r="BX1346" s="279"/>
      <c r="BY1346" s="279"/>
      <c r="BZ1346" s="279"/>
      <c r="CA1346" s="279"/>
      <c r="CB1346" s="279"/>
      <c r="CC1346" s="279"/>
      <c r="CD1346" s="279"/>
      <c r="CE1346" s="279"/>
      <c r="CF1346" s="279"/>
      <c r="CG1346" s="279"/>
      <c r="CH1346" s="279"/>
      <c r="CI1346" s="279"/>
      <c r="CJ1346" s="279"/>
      <c r="CK1346" s="279"/>
      <c r="CL1346" s="279"/>
      <c r="CM1346" s="279"/>
      <c r="CN1346" s="279"/>
      <c r="CO1346" s="279"/>
      <c r="CP1346" s="279"/>
      <c r="CQ1346" s="279"/>
      <c r="CR1346" s="279"/>
      <c r="CS1346" s="279"/>
      <c r="CT1346" s="279"/>
      <c r="CU1346" s="279"/>
      <c r="CV1346" s="279"/>
      <c r="CW1346" s="279"/>
      <c r="CX1346" s="279"/>
      <c r="CY1346" s="279"/>
      <c r="CZ1346" s="279"/>
      <c r="DA1346" s="279"/>
      <c r="DB1346" s="279"/>
      <c r="DC1346" s="279"/>
      <c r="DD1346" s="279"/>
      <c r="DE1346" s="279"/>
      <c r="DF1346" s="279"/>
      <c r="DG1346" s="279"/>
      <c r="DH1346" s="279"/>
      <c r="DI1346" s="279"/>
      <c r="DJ1346" s="279"/>
      <c r="DK1346" s="279"/>
      <c r="DL1346" s="279"/>
      <c r="DM1346" s="279"/>
      <c r="DN1346" s="279"/>
      <c r="DO1346" s="279"/>
      <c r="DP1346" s="279"/>
      <c r="DQ1346" s="279"/>
      <c r="DR1346" s="279"/>
      <c r="DS1346" s="279"/>
      <c r="DT1346" s="279"/>
      <c r="DU1346" s="279"/>
    </row>
    <row r="1347" spans="40:125">
      <c r="AN1347" s="203" t="str">
        <f t="shared" si="56"/>
        <v>EMA--</v>
      </c>
      <c r="AO1347" s="279"/>
      <c r="AP1347" s="279"/>
      <c r="AQ1347" s="279"/>
      <c r="AR1347" s="279"/>
      <c r="AS1347" s="279"/>
      <c r="AT1347" s="279"/>
      <c r="AU1347" s="279"/>
      <c r="AV1347" s="279"/>
      <c r="AW1347" s="279"/>
      <c r="AX1347" s="279"/>
      <c r="AY1347" s="279"/>
      <c r="AZ1347" s="279"/>
      <c r="BA1347" s="279"/>
      <c r="BB1347" s="279"/>
      <c r="BC1347" s="279"/>
      <c r="BD1347" s="279"/>
      <c r="BE1347" s="279"/>
      <c r="BF1347" s="279"/>
      <c r="BG1347" s="279"/>
      <c r="BH1347" s="279"/>
      <c r="BI1347" s="279"/>
      <c r="BJ1347" s="279"/>
      <c r="BK1347" s="279"/>
      <c r="BL1347" s="279"/>
      <c r="BM1347" s="279"/>
      <c r="BN1347" s="279"/>
      <c r="BO1347" s="279"/>
      <c r="BP1347" s="279"/>
      <c r="BQ1347" s="279"/>
      <c r="BR1347" s="279"/>
      <c r="BS1347" s="279"/>
      <c r="BT1347" s="279"/>
      <c r="BU1347" s="279"/>
      <c r="BV1347" s="279"/>
      <c r="BW1347" s="279"/>
      <c r="BX1347" s="279"/>
      <c r="BY1347" s="279"/>
      <c r="BZ1347" s="279"/>
      <c r="CA1347" s="279"/>
      <c r="CB1347" s="279"/>
      <c r="CC1347" s="279"/>
      <c r="CD1347" s="279"/>
      <c r="CE1347" s="279"/>
      <c r="CF1347" s="279"/>
      <c r="CG1347" s="279"/>
      <c r="CH1347" s="279"/>
      <c r="CI1347" s="279"/>
      <c r="CJ1347" s="279"/>
      <c r="CK1347" s="279"/>
      <c r="CL1347" s="279"/>
      <c r="CM1347" s="279"/>
      <c r="CN1347" s="279"/>
      <c r="CO1347" s="279"/>
      <c r="CP1347" s="279"/>
      <c r="CQ1347" s="279"/>
      <c r="CR1347" s="279"/>
      <c r="CS1347" s="279"/>
      <c r="CT1347" s="279"/>
      <c r="CU1347" s="279"/>
      <c r="CV1347" s="279"/>
      <c r="CW1347" s="279"/>
      <c r="CX1347" s="279"/>
      <c r="CY1347" s="279"/>
      <c r="CZ1347" s="279"/>
      <c r="DA1347" s="279"/>
      <c r="DB1347" s="279"/>
      <c r="DC1347" s="279"/>
      <c r="DD1347" s="279"/>
      <c r="DE1347" s="279"/>
      <c r="DF1347" s="279"/>
      <c r="DG1347" s="279"/>
      <c r="DH1347" s="279"/>
      <c r="DI1347" s="279"/>
      <c r="DJ1347" s="279"/>
      <c r="DK1347" s="279"/>
      <c r="DL1347" s="279"/>
      <c r="DM1347" s="279"/>
      <c r="DN1347" s="279"/>
      <c r="DO1347" s="279"/>
      <c r="DP1347" s="279"/>
      <c r="DQ1347" s="279"/>
      <c r="DR1347" s="279"/>
      <c r="DS1347" s="279"/>
      <c r="DT1347" s="279"/>
      <c r="DU1347" s="279"/>
    </row>
    <row r="1348" spans="40:125">
      <c r="AN1348" s="203" t="str">
        <f t="shared" si="56"/>
        <v>EMA--</v>
      </c>
      <c r="AO1348" s="279"/>
      <c r="AP1348" s="279"/>
      <c r="AQ1348" s="279"/>
      <c r="AR1348" s="279"/>
      <c r="AS1348" s="279"/>
      <c r="AT1348" s="279"/>
      <c r="AU1348" s="279"/>
      <c r="AV1348" s="279"/>
      <c r="AW1348" s="279"/>
      <c r="AX1348" s="279"/>
      <c r="AY1348" s="279"/>
      <c r="AZ1348" s="279"/>
      <c r="BA1348" s="279"/>
      <c r="BB1348" s="279"/>
      <c r="BC1348" s="279"/>
      <c r="BD1348" s="279"/>
      <c r="BE1348" s="279"/>
      <c r="BF1348" s="279"/>
      <c r="BG1348" s="279"/>
      <c r="BH1348" s="279"/>
      <c r="BI1348" s="279"/>
      <c r="BJ1348" s="279"/>
      <c r="BK1348" s="279"/>
      <c r="BL1348" s="279"/>
      <c r="BM1348" s="279"/>
      <c r="BN1348" s="279"/>
      <c r="BO1348" s="279"/>
      <c r="BP1348" s="279"/>
      <c r="BQ1348" s="279"/>
      <c r="BR1348" s="279"/>
      <c r="BS1348" s="279"/>
      <c r="BT1348" s="279"/>
      <c r="BU1348" s="279"/>
      <c r="BV1348" s="279"/>
      <c r="BW1348" s="279"/>
      <c r="BX1348" s="279"/>
      <c r="BY1348" s="279"/>
      <c r="BZ1348" s="279"/>
      <c r="CA1348" s="279"/>
      <c r="CB1348" s="279"/>
      <c r="CC1348" s="279"/>
      <c r="CD1348" s="279"/>
      <c r="CE1348" s="279"/>
      <c r="CF1348" s="279"/>
      <c r="CG1348" s="279"/>
      <c r="CH1348" s="279"/>
      <c r="CI1348" s="279"/>
      <c r="CJ1348" s="279"/>
      <c r="CK1348" s="279"/>
      <c r="CL1348" s="279"/>
      <c r="CM1348" s="279"/>
      <c r="CN1348" s="279"/>
      <c r="CO1348" s="279"/>
      <c r="CP1348" s="279"/>
      <c r="CQ1348" s="279"/>
      <c r="CR1348" s="279"/>
      <c r="CS1348" s="279"/>
      <c r="CT1348" s="279"/>
      <c r="CU1348" s="279"/>
      <c r="CV1348" s="279"/>
      <c r="CW1348" s="279"/>
      <c r="CX1348" s="279"/>
      <c r="CY1348" s="279"/>
      <c r="CZ1348" s="279"/>
      <c r="DA1348" s="279"/>
      <c r="DB1348" s="279"/>
      <c r="DC1348" s="279"/>
      <c r="DD1348" s="279"/>
      <c r="DE1348" s="279"/>
      <c r="DF1348" s="279"/>
      <c r="DG1348" s="279"/>
      <c r="DH1348" s="279"/>
      <c r="DI1348" s="279"/>
      <c r="DJ1348" s="279"/>
      <c r="DK1348" s="279"/>
      <c r="DL1348" s="279"/>
      <c r="DM1348" s="279"/>
      <c r="DN1348" s="279"/>
      <c r="DO1348" s="279"/>
      <c r="DP1348" s="279"/>
      <c r="DQ1348" s="279"/>
      <c r="DR1348" s="279"/>
      <c r="DS1348" s="279"/>
      <c r="DT1348" s="279"/>
      <c r="DU1348" s="279"/>
    </row>
    <row r="1349" spans="40:125">
      <c r="AN1349" s="203" t="str">
        <f t="shared" si="56"/>
        <v>EMA--</v>
      </c>
      <c r="AO1349" s="279"/>
      <c r="AP1349" s="279"/>
      <c r="AQ1349" s="279"/>
      <c r="AR1349" s="279"/>
      <c r="AS1349" s="279"/>
      <c r="AT1349" s="279"/>
      <c r="AU1349" s="279"/>
      <c r="AV1349" s="279"/>
      <c r="AW1349" s="279"/>
      <c r="AX1349" s="279"/>
      <c r="AY1349" s="279"/>
      <c r="AZ1349" s="279"/>
      <c r="BA1349" s="279"/>
      <c r="BB1349" s="279"/>
      <c r="BC1349" s="279"/>
      <c r="BD1349" s="279"/>
      <c r="BE1349" s="279"/>
      <c r="BF1349" s="279"/>
      <c r="BG1349" s="279"/>
      <c r="BH1349" s="279"/>
      <c r="BI1349" s="279"/>
      <c r="BJ1349" s="279"/>
      <c r="BK1349" s="279"/>
      <c r="BL1349" s="279"/>
      <c r="BM1349" s="279"/>
      <c r="BN1349" s="279"/>
      <c r="BO1349" s="279"/>
      <c r="BP1349" s="279"/>
      <c r="BQ1349" s="279"/>
      <c r="BR1349" s="279"/>
      <c r="BS1349" s="279"/>
      <c r="BT1349" s="279"/>
      <c r="BU1349" s="279"/>
      <c r="BV1349" s="279"/>
      <c r="BW1349" s="279"/>
      <c r="BX1349" s="279"/>
      <c r="BY1349" s="279"/>
      <c r="BZ1349" s="279"/>
      <c r="CA1349" s="279"/>
      <c r="CB1349" s="279"/>
      <c r="CC1349" s="279"/>
      <c r="CD1349" s="279"/>
      <c r="CE1349" s="279"/>
      <c r="CF1349" s="279"/>
      <c r="CG1349" s="279"/>
      <c r="CH1349" s="279"/>
      <c r="CI1349" s="279"/>
      <c r="CJ1349" s="279"/>
      <c r="CK1349" s="279"/>
      <c r="CL1349" s="279"/>
      <c r="CM1349" s="279"/>
      <c r="CN1349" s="279"/>
      <c r="CO1349" s="279"/>
      <c r="CP1349" s="279"/>
      <c r="CQ1349" s="279"/>
      <c r="CR1349" s="279"/>
      <c r="CS1349" s="279"/>
      <c r="CT1349" s="279"/>
      <c r="CU1349" s="279"/>
      <c r="CV1349" s="279"/>
      <c r="CW1349" s="279"/>
      <c r="CX1349" s="279"/>
      <c r="CY1349" s="279"/>
      <c r="CZ1349" s="279"/>
      <c r="DA1349" s="279"/>
      <c r="DB1349" s="279"/>
      <c r="DC1349" s="279"/>
      <c r="DD1349" s="279"/>
      <c r="DE1349" s="279"/>
      <c r="DF1349" s="279"/>
      <c r="DG1349" s="279"/>
      <c r="DH1349" s="279"/>
      <c r="DI1349" s="279"/>
      <c r="DJ1349" s="279"/>
      <c r="DK1349" s="279"/>
      <c r="DL1349" s="279"/>
      <c r="DM1349" s="279"/>
      <c r="DN1349" s="279"/>
      <c r="DO1349" s="279"/>
      <c r="DP1349" s="279"/>
      <c r="DQ1349" s="279"/>
      <c r="DR1349" s="279"/>
      <c r="DS1349" s="279"/>
      <c r="DT1349" s="279"/>
      <c r="DU1349" s="279"/>
    </row>
    <row r="1350" spans="40:125">
      <c r="AN1350" s="203" t="str">
        <f t="shared" si="56"/>
        <v>EMA--</v>
      </c>
      <c r="AO1350" s="279"/>
      <c r="AP1350" s="279"/>
      <c r="AQ1350" s="279"/>
      <c r="AR1350" s="279"/>
      <c r="AS1350" s="279"/>
      <c r="AT1350" s="279"/>
      <c r="AU1350" s="279"/>
      <c r="AV1350" s="279"/>
      <c r="AW1350" s="279"/>
      <c r="AX1350" s="279"/>
      <c r="AY1350" s="279"/>
      <c r="AZ1350" s="279"/>
      <c r="BA1350" s="279"/>
      <c r="BB1350" s="279"/>
      <c r="BC1350" s="279"/>
      <c r="BD1350" s="279"/>
      <c r="BE1350" s="279"/>
      <c r="BF1350" s="279"/>
      <c r="BG1350" s="279"/>
      <c r="BH1350" s="279"/>
      <c r="BI1350" s="279"/>
      <c r="BJ1350" s="279"/>
      <c r="BK1350" s="279"/>
      <c r="BL1350" s="279"/>
      <c r="BM1350" s="279"/>
      <c r="BN1350" s="279"/>
      <c r="BO1350" s="279"/>
      <c r="BP1350" s="279"/>
      <c r="BQ1350" s="279"/>
      <c r="BR1350" s="279"/>
      <c r="BS1350" s="279"/>
      <c r="BT1350" s="279"/>
      <c r="BU1350" s="279"/>
      <c r="BV1350" s="279"/>
      <c r="BW1350" s="279"/>
      <c r="BX1350" s="279"/>
      <c r="BY1350" s="279"/>
      <c r="BZ1350" s="279"/>
      <c r="CA1350" s="279"/>
      <c r="CB1350" s="279"/>
      <c r="CC1350" s="279"/>
      <c r="CD1350" s="279"/>
      <c r="CE1350" s="279"/>
      <c r="CF1350" s="279"/>
      <c r="CG1350" s="279"/>
      <c r="CH1350" s="279"/>
      <c r="CI1350" s="279"/>
      <c r="CJ1350" s="279"/>
      <c r="CK1350" s="279"/>
      <c r="CL1350" s="279"/>
      <c r="CM1350" s="279"/>
      <c r="CN1350" s="279"/>
      <c r="CO1350" s="279"/>
      <c r="CP1350" s="279"/>
      <c r="CQ1350" s="279"/>
      <c r="CR1350" s="279"/>
      <c r="CS1350" s="279"/>
      <c r="CT1350" s="279"/>
      <c r="CU1350" s="279"/>
      <c r="CV1350" s="279"/>
      <c r="CW1350" s="279"/>
      <c r="CX1350" s="279"/>
      <c r="CY1350" s="279"/>
      <c r="CZ1350" s="279"/>
      <c r="DA1350" s="279"/>
      <c r="DB1350" s="279"/>
      <c r="DC1350" s="279"/>
      <c r="DD1350" s="279"/>
      <c r="DE1350" s="279"/>
      <c r="DF1350" s="279"/>
      <c r="DG1350" s="279"/>
      <c r="DH1350" s="279"/>
      <c r="DI1350" s="279"/>
      <c r="DJ1350" s="279"/>
      <c r="DK1350" s="279"/>
      <c r="DL1350" s="279"/>
      <c r="DM1350" s="279"/>
      <c r="DN1350" s="279"/>
      <c r="DO1350" s="279"/>
      <c r="DP1350" s="279"/>
      <c r="DQ1350" s="279"/>
      <c r="DR1350" s="279"/>
      <c r="DS1350" s="279"/>
      <c r="DT1350" s="279"/>
      <c r="DU1350" s="279"/>
    </row>
    <row r="1351" spans="40:125">
      <c r="AN1351" s="203" t="str">
        <f t="shared" si="56"/>
        <v>EMA--</v>
      </c>
      <c r="AO1351" s="279"/>
      <c r="AP1351" s="279"/>
      <c r="AQ1351" s="279"/>
      <c r="AR1351" s="279"/>
      <c r="AS1351" s="279"/>
      <c r="AT1351" s="279"/>
      <c r="AU1351" s="279"/>
      <c r="AV1351" s="279"/>
      <c r="AW1351" s="279"/>
      <c r="AX1351" s="279"/>
      <c r="AY1351" s="279"/>
      <c r="AZ1351" s="279"/>
      <c r="BA1351" s="279"/>
      <c r="BB1351" s="279"/>
      <c r="BC1351" s="279"/>
      <c r="BD1351" s="279"/>
      <c r="BE1351" s="279"/>
      <c r="BF1351" s="279"/>
      <c r="BG1351" s="279"/>
      <c r="BH1351" s="279"/>
      <c r="BI1351" s="279"/>
      <c r="BJ1351" s="279"/>
      <c r="BK1351" s="279"/>
      <c r="BL1351" s="279"/>
      <c r="BM1351" s="279"/>
      <c r="BN1351" s="279"/>
      <c r="BO1351" s="279"/>
      <c r="BP1351" s="279"/>
      <c r="BQ1351" s="279"/>
      <c r="BR1351" s="279"/>
      <c r="BS1351" s="279"/>
      <c r="BT1351" s="279"/>
      <c r="BU1351" s="279"/>
      <c r="BV1351" s="279"/>
      <c r="BW1351" s="279"/>
      <c r="BX1351" s="279"/>
      <c r="BY1351" s="279"/>
      <c r="BZ1351" s="279"/>
      <c r="CA1351" s="279"/>
      <c r="CB1351" s="279"/>
      <c r="CC1351" s="279"/>
      <c r="CD1351" s="279"/>
      <c r="CE1351" s="279"/>
      <c r="CF1351" s="279"/>
      <c r="CG1351" s="279"/>
      <c r="CH1351" s="279"/>
      <c r="CI1351" s="279"/>
      <c r="CJ1351" s="279"/>
      <c r="CK1351" s="279"/>
      <c r="CL1351" s="279"/>
      <c r="CM1351" s="279"/>
      <c r="CN1351" s="279"/>
      <c r="CO1351" s="279"/>
      <c r="CP1351" s="279"/>
      <c r="CQ1351" s="279"/>
      <c r="CR1351" s="279"/>
      <c r="CS1351" s="279"/>
      <c r="CT1351" s="279"/>
      <c r="CU1351" s="279"/>
      <c r="CV1351" s="279"/>
      <c r="CW1351" s="279"/>
      <c r="CX1351" s="279"/>
      <c r="CY1351" s="279"/>
      <c r="CZ1351" s="279"/>
      <c r="DA1351" s="279"/>
      <c r="DB1351" s="279"/>
      <c r="DC1351" s="279"/>
      <c r="DD1351" s="279"/>
      <c r="DE1351" s="279"/>
      <c r="DF1351" s="279"/>
      <c r="DG1351" s="279"/>
      <c r="DH1351" s="279"/>
      <c r="DI1351" s="279"/>
      <c r="DJ1351" s="279"/>
      <c r="DK1351" s="279"/>
      <c r="DL1351" s="279"/>
      <c r="DM1351" s="279"/>
      <c r="DN1351" s="279"/>
      <c r="DO1351" s="279"/>
      <c r="DP1351" s="279"/>
      <c r="DQ1351" s="279"/>
      <c r="DR1351" s="279"/>
      <c r="DS1351" s="279"/>
      <c r="DT1351" s="279"/>
      <c r="DU1351" s="279"/>
    </row>
    <row r="1352" spans="40:125">
      <c r="AN1352" s="203" t="str">
        <f t="shared" si="56"/>
        <v>EMA--</v>
      </c>
      <c r="AO1352" s="279"/>
      <c r="AP1352" s="279"/>
      <c r="AQ1352" s="279"/>
      <c r="AR1352" s="279"/>
      <c r="AS1352" s="279"/>
      <c r="AT1352" s="279"/>
      <c r="AU1352" s="279"/>
      <c r="AV1352" s="279"/>
      <c r="AW1352" s="279"/>
      <c r="AX1352" s="279"/>
      <c r="AY1352" s="279"/>
      <c r="AZ1352" s="279"/>
      <c r="BA1352" s="279"/>
      <c r="BB1352" s="279"/>
      <c r="BC1352" s="279"/>
      <c r="BD1352" s="279"/>
      <c r="BE1352" s="279"/>
      <c r="BF1352" s="279"/>
      <c r="BG1352" s="279"/>
      <c r="BH1352" s="279"/>
      <c r="BI1352" s="279"/>
      <c r="BJ1352" s="279"/>
      <c r="BK1352" s="279"/>
      <c r="BL1352" s="279"/>
      <c r="BM1352" s="279"/>
      <c r="BN1352" s="279"/>
      <c r="BO1352" s="279"/>
      <c r="BP1352" s="279"/>
      <c r="BQ1352" s="279"/>
      <c r="BR1352" s="279"/>
      <c r="BS1352" s="279"/>
      <c r="BT1352" s="279"/>
      <c r="BU1352" s="279"/>
      <c r="BV1352" s="279"/>
      <c r="BW1352" s="279"/>
      <c r="BX1352" s="279"/>
      <c r="BY1352" s="279"/>
      <c r="BZ1352" s="279"/>
      <c r="CA1352" s="279"/>
      <c r="CB1352" s="279"/>
      <c r="CC1352" s="279"/>
      <c r="CD1352" s="279"/>
      <c r="CE1352" s="279"/>
      <c r="CF1352" s="279"/>
      <c r="CG1352" s="279"/>
      <c r="CH1352" s="279"/>
      <c r="CI1352" s="279"/>
      <c r="CJ1352" s="279"/>
      <c r="CK1352" s="279"/>
      <c r="CL1352" s="279"/>
      <c r="CM1352" s="279"/>
      <c r="CN1352" s="279"/>
      <c r="CO1352" s="279"/>
      <c r="CP1352" s="279"/>
      <c r="CQ1352" s="279"/>
      <c r="CR1352" s="279"/>
      <c r="CS1352" s="279"/>
      <c r="CT1352" s="279"/>
      <c r="CU1352" s="279"/>
      <c r="CV1352" s="279"/>
      <c r="CW1352" s="279"/>
      <c r="CX1352" s="279"/>
      <c r="CY1352" s="279"/>
      <c r="CZ1352" s="279"/>
      <c r="DA1352" s="279"/>
      <c r="DB1352" s="279"/>
      <c r="DC1352" s="279"/>
      <c r="DD1352" s="279"/>
      <c r="DE1352" s="279"/>
      <c r="DF1352" s="279"/>
      <c r="DG1352" s="279"/>
      <c r="DH1352" s="279"/>
      <c r="DI1352" s="279"/>
      <c r="DJ1352" s="279"/>
      <c r="DK1352" s="279"/>
      <c r="DL1352" s="279"/>
      <c r="DM1352" s="279"/>
      <c r="DN1352" s="279"/>
      <c r="DO1352" s="279"/>
      <c r="DP1352" s="279"/>
      <c r="DQ1352" s="279"/>
      <c r="DR1352" s="279"/>
      <c r="DS1352" s="279"/>
      <c r="DT1352" s="279"/>
      <c r="DU1352" s="279"/>
    </row>
    <row r="1353" spans="40:125">
      <c r="AN1353" s="203" t="str">
        <f t="shared" si="56"/>
        <v>EMA--</v>
      </c>
      <c r="AO1353" s="279"/>
      <c r="AP1353" s="279"/>
      <c r="AQ1353" s="279"/>
      <c r="AR1353" s="279"/>
      <c r="AS1353" s="279"/>
      <c r="AT1353" s="279"/>
      <c r="AU1353" s="279"/>
      <c r="AV1353" s="279"/>
      <c r="AW1353" s="279"/>
      <c r="AX1353" s="279"/>
      <c r="AY1353" s="279"/>
      <c r="AZ1353" s="279"/>
      <c r="BA1353" s="279"/>
      <c r="BB1353" s="279"/>
      <c r="BC1353" s="279"/>
      <c r="BD1353" s="279"/>
      <c r="BE1353" s="279"/>
      <c r="BF1353" s="279"/>
      <c r="BG1353" s="279"/>
      <c r="BH1353" s="279"/>
      <c r="BI1353" s="279"/>
      <c r="BJ1353" s="279"/>
      <c r="BK1353" s="279"/>
      <c r="BL1353" s="279"/>
      <c r="BM1353" s="279"/>
      <c r="BN1353" s="279"/>
      <c r="BO1353" s="279"/>
      <c r="BP1353" s="279"/>
      <c r="BQ1353" s="279"/>
      <c r="BR1353" s="279"/>
      <c r="BS1353" s="279"/>
      <c r="BT1353" s="279"/>
      <c r="BU1353" s="279"/>
      <c r="BV1353" s="279"/>
      <c r="BW1353" s="279"/>
      <c r="BX1353" s="279"/>
      <c r="BY1353" s="279"/>
      <c r="BZ1353" s="279"/>
      <c r="CA1353" s="279"/>
      <c r="CB1353" s="279"/>
      <c r="CC1353" s="279"/>
      <c r="CD1353" s="279"/>
      <c r="CE1353" s="279"/>
      <c r="CF1353" s="279"/>
      <c r="CG1353" s="279"/>
      <c r="CH1353" s="279"/>
      <c r="CI1353" s="279"/>
      <c r="CJ1353" s="279"/>
      <c r="CK1353" s="279"/>
      <c r="CL1353" s="279"/>
      <c r="CM1353" s="279"/>
      <c r="CN1353" s="279"/>
      <c r="CO1353" s="279"/>
      <c r="CP1353" s="279"/>
      <c r="CQ1353" s="279"/>
      <c r="CR1353" s="279"/>
      <c r="CS1353" s="279"/>
      <c r="CT1353" s="279"/>
      <c r="CU1353" s="279"/>
      <c r="CV1353" s="279"/>
      <c r="CW1353" s="279"/>
      <c r="CX1353" s="279"/>
      <c r="CY1353" s="279"/>
      <c r="CZ1353" s="279"/>
      <c r="DA1353" s="279"/>
      <c r="DB1353" s="279"/>
      <c r="DC1353" s="279"/>
      <c r="DD1353" s="279"/>
      <c r="DE1353" s="279"/>
      <c r="DF1353" s="279"/>
      <c r="DG1353" s="279"/>
      <c r="DH1353" s="279"/>
      <c r="DI1353" s="279"/>
      <c r="DJ1353" s="279"/>
      <c r="DK1353" s="279"/>
      <c r="DL1353" s="279"/>
      <c r="DM1353" s="279"/>
      <c r="DN1353" s="279"/>
      <c r="DO1353" s="279"/>
      <c r="DP1353" s="279"/>
      <c r="DQ1353" s="279"/>
      <c r="DR1353" s="279"/>
      <c r="DS1353" s="279"/>
      <c r="DT1353" s="279"/>
      <c r="DU1353" s="279"/>
    </row>
    <row r="1354" spans="40:125">
      <c r="AN1354" s="203" t="str">
        <f t="shared" si="56"/>
        <v>EMA--</v>
      </c>
      <c r="AO1354" s="279"/>
      <c r="AP1354" s="279"/>
      <c r="AQ1354" s="279"/>
      <c r="AR1354" s="279"/>
      <c r="AS1354" s="279"/>
      <c r="AT1354" s="279"/>
      <c r="AU1354" s="279"/>
      <c r="AV1354" s="279"/>
      <c r="AW1354" s="279"/>
      <c r="AX1354" s="279"/>
      <c r="AY1354" s="279"/>
      <c r="AZ1354" s="279"/>
      <c r="BA1354" s="279"/>
      <c r="BB1354" s="279"/>
      <c r="BC1354" s="279"/>
      <c r="BD1354" s="279"/>
      <c r="BE1354" s="279"/>
      <c r="BF1354" s="279"/>
      <c r="BG1354" s="279"/>
      <c r="BH1354" s="279"/>
      <c r="BI1354" s="279"/>
      <c r="BJ1354" s="279"/>
      <c r="BK1354" s="279"/>
      <c r="BL1354" s="279"/>
      <c r="BM1354" s="279"/>
      <c r="BN1354" s="279"/>
      <c r="BO1354" s="279"/>
      <c r="BP1354" s="279"/>
      <c r="BQ1354" s="279"/>
      <c r="BR1354" s="279"/>
      <c r="BS1354" s="279"/>
      <c r="BT1354" s="279"/>
      <c r="BU1354" s="279"/>
      <c r="BV1354" s="279"/>
      <c r="BW1354" s="279"/>
      <c r="BX1354" s="279"/>
      <c r="BY1354" s="279"/>
      <c r="BZ1354" s="279"/>
      <c r="CA1354" s="279"/>
      <c r="CB1354" s="279"/>
      <c r="CC1354" s="279"/>
      <c r="CD1354" s="279"/>
      <c r="CE1354" s="279"/>
      <c r="CF1354" s="279"/>
      <c r="CG1354" s="279"/>
      <c r="CH1354" s="279"/>
      <c r="CI1354" s="279"/>
      <c r="CJ1354" s="279"/>
      <c r="CK1354" s="279"/>
      <c r="CL1354" s="279"/>
      <c r="CM1354" s="279"/>
      <c r="CN1354" s="279"/>
      <c r="CO1354" s="279"/>
      <c r="CP1354" s="279"/>
      <c r="CQ1354" s="279"/>
      <c r="CR1354" s="279"/>
      <c r="CS1354" s="279"/>
      <c r="CT1354" s="279"/>
      <c r="CU1354" s="279"/>
      <c r="CV1354" s="279"/>
      <c r="CW1354" s="279"/>
      <c r="CX1354" s="279"/>
      <c r="CY1354" s="279"/>
      <c r="CZ1354" s="279"/>
      <c r="DA1354" s="279"/>
      <c r="DB1354" s="279"/>
      <c r="DC1354" s="279"/>
      <c r="DD1354" s="279"/>
      <c r="DE1354" s="279"/>
      <c r="DF1354" s="279"/>
      <c r="DG1354" s="279"/>
      <c r="DH1354" s="279"/>
      <c r="DI1354" s="279"/>
      <c r="DJ1354" s="279"/>
      <c r="DK1354" s="279"/>
      <c r="DL1354" s="279"/>
      <c r="DM1354" s="279"/>
      <c r="DN1354" s="279"/>
      <c r="DO1354" s="279"/>
      <c r="DP1354" s="279"/>
      <c r="DQ1354" s="279"/>
      <c r="DR1354" s="279"/>
      <c r="DS1354" s="279"/>
      <c r="DT1354" s="279"/>
      <c r="DU1354" s="279"/>
    </row>
    <row r="1355" spans="40:125">
      <c r="AN1355" s="203" t="str">
        <f t="shared" si="56"/>
        <v>EMA--</v>
      </c>
      <c r="AO1355" s="279"/>
      <c r="AP1355" s="279"/>
      <c r="AQ1355" s="279"/>
      <c r="AR1355" s="279"/>
      <c r="AS1355" s="279"/>
      <c r="AT1355" s="279"/>
      <c r="AU1355" s="279"/>
      <c r="AV1355" s="279"/>
      <c r="AW1355" s="279"/>
      <c r="AX1355" s="279"/>
      <c r="AY1355" s="279"/>
      <c r="AZ1355" s="279"/>
      <c r="BA1355" s="279"/>
      <c r="BB1355" s="279"/>
      <c r="BC1355" s="279"/>
      <c r="BD1355" s="279"/>
      <c r="BE1355" s="279"/>
      <c r="BF1355" s="279"/>
      <c r="BG1355" s="279"/>
      <c r="BH1355" s="279"/>
      <c r="BI1355" s="279"/>
      <c r="BJ1355" s="279"/>
      <c r="BK1355" s="279"/>
      <c r="BL1355" s="279"/>
      <c r="BM1355" s="279"/>
      <c r="BN1355" s="279"/>
      <c r="BO1355" s="279"/>
      <c r="BP1355" s="279"/>
      <c r="BQ1355" s="279"/>
      <c r="BR1355" s="279"/>
      <c r="BS1355" s="279"/>
      <c r="BT1355" s="279"/>
      <c r="BU1355" s="279"/>
      <c r="BV1355" s="279"/>
      <c r="BW1355" s="279"/>
      <c r="BX1355" s="279"/>
      <c r="BY1355" s="279"/>
      <c r="BZ1355" s="279"/>
      <c r="CA1355" s="279"/>
      <c r="CB1355" s="279"/>
      <c r="CC1355" s="279"/>
      <c r="CD1355" s="279"/>
      <c r="CE1355" s="279"/>
      <c r="CF1355" s="279"/>
      <c r="CG1355" s="279"/>
      <c r="CH1355" s="279"/>
      <c r="CI1355" s="279"/>
      <c r="CJ1355" s="279"/>
      <c r="CK1355" s="279"/>
      <c r="CL1355" s="279"/>
      <c r="CM1355" s="279"/>
      <c r="CN1355" s="279"/>
      <c r="CO1355" s="279"/>
      <c r="CP1355" s="279"/>
      <c r="CQ1355" s="279"/>
      <c r="CR1355" s="279"/>
      <c r="CS1355" s="279"/>
      <c r="CT1355" s="279"/>
      <c r="CU1355" s="279"/>
      <c r="CV1355" s="279"/>
      <c r="CW1355" s="279"/>
      <c r="CX1355" s="279"/>
      <c r="CY1355" s="279"/>
      <c r="CZ1355" s="279"/>
      <c r="DA1355" s="279"/>
      <c r="DB1355" s="279"/>
      <c r="DC1355" s="279"/>
      <c r="DD1355" s="279"/>
      <c r="DE1355" s="279"/>
      <c r="DF1355" s="279"/>
      <c r="DG1355" s="279"/>
      <c r="DH1355" s="279"/>
      <c r="DI1355" s="279"/>
      <c r="DJ1355" s="279"/>
      <c r="DK1355" s="279"/>
      <c r="DL1355" s="279"/>
      <c r="DM1355" s="279"/>
      <c r="DN1355" s="279"/>
      <c r="DO1355" s="279"/>
      <c r="DP1355" s="279"/>
      <c r="DQ1355" s="279"/>
      <c r="DR1355" s="279"/>
      <c r="DS1355" s="279"/>
      <c r="DT1355" s="279"/>
      <c r="DU1355" s="279"/>
    </row>
    <row r="1356" spans="40:125">
      <c r="AN1356" s="203" t="str">
        <f t="shared" si="56"/>
        <v>EMA--</v>
      </c>
      <c r="AO1356" s="279"/>
      <c r="AP1356" s="279"/>
      <c r="AQ1356" s="279"/>
      <c r="AR1356" s="279"/>
      <c r="AS1356" s="279"/>
      <c r="AT1356" s="279"/>
      <c r="AU1356" s="279"/>
      <c r="AV1356" s="279"/>
      <c r="AW1356" s="279"/>
      <c r="AX1356" s="279"/>
      <c r="AY1356" s="279"/>
      <c r="AZ1356" s="279"/>
      <c r="BA1356" s="279"/>
      <c r="BB1356" s="279"/>
      <c r="BC1356" s="279"/>
      <c r="BD1356" s="279"/>
      <c r="BE1356" s="279"/>
      <c r="BF1356" s="279"/>
      <c r="BG1356" s="279"/>
      <c r="BH1356" s="279"/>
      <c r="BI1356" s="279"/>
      <c r="BJ1356" s="279"/>
      <c r="BK1356" s="279"/>
      <c r="BL1356" s="279"/>
      <c r="BM1356" s="279"/>
      <c r="BN1356" s="279"/>
      <c r="BO1356" s="279"/>
      <c r="BP1356" s="279"/>
      <c r="BQ1356" s="279"/>
      <c r="BR1356" s="279"/>
      <c r="BS1356" s="279"/>
      <c r="BT1356" s="279"/>
      <c r="BU1356" s="279"/>
      <c r="BV1356" s="279"/>
      <c r="BW1356" s="279"/>
      <c r="BX1356" s="279"/>
      <c r="BY1356" s="279"/>
      <c r="BZ1356" s="279"/>
      <c r="CA1356" s="279"/>
      <c r="CB1356" s="279"/>
      <c r="CC1356" s="279"/>
      <c r="CD1356" s="279"/>
      <c r="CE1356" s="279"/>
      <c r="CF1356" s="279"/>
      <c r="CG1356" s="279"/>
      <c r="CH1356" s="279"/>
      <c r="CI1356" s="279"/>
      <c r="CJ1356" s="279"/>
      <c r="CK1356" s="279"/>
      <c r="CL1356" s="279"/>
      <c r="CM1356" s="279"/>
      <c r="CN1356" s="279"/>
      <c r="CO1356" s="279"/>
      <c r="CP1356" s="279"/>
      <c r="CQ1356" s="279"/>
      <c r="CR1356" s="279"/>
      <c r="CS1356" s="279"/>
      <c r="CT1356" s="279"/>
      <c r="CU1356" s="279"/>
      <c r="CV1356" s="279"/>
      <c r="CW1356" s="279"/>
      <c r="CX1356" s="279"/>
      <c r="CY1356" s="279"/>
      <c r="CZ1356" s="279"/>
      <c r="DA1356" s="279"/>
      <c r="DB1356" s="279"/>
      <c r="DC1356" s="279"/>
      <c r="DD1356" s="279"/>
      <c r="DE1356" s="279"/>
      <c r="DF1356" s="279"/>
      <c r="DG1356" s="279"/>
      <c r="DH1356" s="279"/>
      <c r="DI1356" s="279"/>
      <c r="DJ1356" s="279"/>
      <c r="DK1356" s="279"/>
      <c r="DL1356" s="279"/>
      <c r="DM1356" s="279"/>
      <c r="DN1356" s="279"/>
      <c r="DO1356" s="279"/>
      <c r="DP1356" s="279"/>
      <c r="DQ1356" s="279"/>
      <c r="DR1356" s="279"/>
      <c r="DS1356" s="279"/>
      <c r="DT1356" s="279"/>
      <c r="DU1356" s="279"/>
    </row>
    <row r="1357" spans="40:125">
      <c r="AN1357" s="203" t="str">
        <f t="shared" si="56"/>
        <v>EMA--</v>
      </c>
      <c r="AO1357" s="279"/>
      <c r="AP1357" s="279"/>
      <c r="AQ1357" s="279"/>
      <c r="AR1357" s="279"/>
      <c r="AS1357" s="279"/>
      <c r="AT1357" s="279"/>
      <c r="AU1357" s="279"/>
      <c r="AV1357" s="279"/>
      <c r="AW1357" s="279"/>
      <c r="AX1357" s="279"/>
      <c r="AY1357" s="279"/>
      <c r="AZ1357" s="279"/>
      <c r="BA1357" s="279"/>
      <c r="BB1357" s="279"/>
      <c r="BC1357" s="279"/>
      <c r="BD1357" s="279"/>
      <c r="BE1357" s="279"/>
      <c r="BF1357" s="279"/>
      <c r="BG1357" s="279"/>
      <c r="BH1357" s="279"/>
      <c r="BI1357" s="279"/>
      <c r="BJ1357" s="279"/>
      <c r="BK1357" s="279"/>
      <c r="BL1357" s="279"/>
      <c r="BM1357" s="279"/>
      <c r="BN1357" s="279"/>
      <c r="BO1357" s="279"/>
      <c r="BP1357" s="279"/>
      <c r="BQ1357" s="279"/>
      <c r="BR1357" s="279"/>
      <c r="BS1357" s="279"/>
      <c r="BT1357" s="279"/>
      <c r="BU1357" s="279"/>
      <c r="BV1357" s="279"/>
      <c r="BW1357" s="279"/>
      <c r="BX1357" s="279"/>
      <c r="BY1357" s="279"/>
      <c r="BZ1357" s="279"/>
      <c r="CA1357" s="279"/>
      <c r="CB1357" s="279"/>
      <c r="CC1357" s="279"/>
      <c r="CD1357" s="279"/>
      <c r="CE1357" s="279"/>
      <c r="CF1357" s="279"/>
      <c r="CG1357" s="279"/>
      <c r="CH1357" s="279"/>
      <c r="CI1357" s="279"/>
      <c r="CJ1357" s="279"/>
      <c r="CK1357" s="279"/>
      <c r="CL1357" s="279"/>
      <c r="CM1357" s="279"/>
      <c r="CN1357" s="279"/>
      <c r="CO1357" s="279"/>
      <c r="CP1357" s="279"/>
      <c r="CQ1357" s="279"/>
      <c r="CR1357" s="279"/>
      <c r="CS1357" s="279"/>
      <c r="CT1357" s="279"/>
      <c r="CU1357" s="279"/>
      <c r="CV1357" s="279"/>
      <c r="CW1357" s="279"/>
      <c r="CX1357" s="279"/>
      <c r="CY1357" s="279"/>
      <c r="CZ1357" s="279"/>
      <c r="DA1357" s="279"/>
      <c r="DB1357" s="279"/>
      <c r="DC1357" s="279"/>
      <c r="DD1357" s="279"/>
      <c r="DE1357" s="279"/>
      <c r="DF1357" s="279"/>
      <c r="DG1357" s="279"/>
      <c r="DH1357" s="279"/>
      <c r="DI1357" s="279"/>
      <c r="DJ1357" s="279"/>
      <c r="DK1357" s="279"/>
      <c r="DL1357" s="279"/>
      <c r="DM1357" s="279"/>
      <c r="DN1357" s="279"/>
      <c r="DO1357" s="279"/>
      <c r="DP1357" s="279"/>
      <c r="DQ1357" s="279"/>
      <c r="DR1357" s="279"/>
      <c r="DS1357" s="279"/>
      <c r="DT1357" s="279"/>
      <c r="DU1357" s="279"/>
    </row>
    <row r="1358" spans="40:125">
      <c r="AN1358" s="203" t="str">
        <f t="shared" si="56"/>
        <v>EMA--</v>
      </c>
      <c r="AO1358" s="279"/>
      <c r="AP1358" s="279"/>
      <c r="AQ1358" s="279"/>
      <c r="AR1358" s="279"/>
      <c r="AS1358" s="279"/>
      <c r="AT1358" s="279"/>
      <c r="AU1358" s="279"/>
      <c r="AV1358" s="279"/>
      <c r="AW1358" s="279"/>
      <c r="AX1358" s="279"/>
      <c r="AY1358" s="279"/>
      <c r="AZ1358" s="279"/>
      <c r="BA1358" s="279"/>
      <c r="BB1358" s="279"/>
      <c r="BC1358" s="279"/>
      <c r="BD1358" s="279"/>
      <c r="BE1358" s="279"/>
      <c r="BF1358" s="279"/>
      <c r="BG1358" s="279"/>
      <c r="BH1358" s="279"/>
      <c r="BI1358" s="279"/>
      <c r="BJ1358" s="279"/>
      <c r="BK1358" s="279"/>
      <c r="BL1358" s="279"/>
      <c r="BM1358" s="279"/>
      <c r="BN1358" s="279"/>
      <c r="BO1358" s="279"/>
      <c r="BP1358" s="279"/>
      <c r="BQ1358" s="279"/>
      <c r="BR1358" s="279"/>
      <c r="BS1358" s="279"/>
      <c r="BT1358" s="279"/>
      <c r="BU1358" s="279"/>
      <c r="BV1358" s="279"/>
      <c r="BW1358" s="279"/>
      <c r="BX1358" s="279"/>
      <c r="BY1358" s="279"/>
      <c r="BZ1358" s="279"/>
      <c r="CA1358" s="279"/>
      <c r="CB1358" s="279"/>
      <c r="CC1358" s="279"/>
      <c r="CD1358" s="279"/>
      <c r="CE1358" s="279"/>
      <c r="CF1358" s="279"/>
      <c r="CG1358" s="279"/>
      <c r="CH1358" s="279"/>
      <c r="CI1358" s="279"/>
      <c r="CJ1358" s="279"/>
      <c r="CK1358" s="279"/>
      <c r="CL1358" s="279"/>
      <c r="CM1358" s="279"/>
      <c r="CN1358" s="279"/>
      <c r="CO1358" s="279"/>
      <c r="CP1358" s="279"/>
      <c r="CQ1358" s="279"/>
      <c r="CR1358" s="279"/>
      <c r="CS1358" s="279"/>
      <c r="CT1358" s="279"/>
      <c r="CU1358" s="279"/>
      <c r="CV1358" s="279"/>
      <c r="CW1358" s="279"/>
      <c r="CX1358" s="279"/>
      <c r="CY1358" s="279"/>
      <c r="CZ1358" s="279"/>
      <c r="DA1358" s="279"/>
      <c r="DB1358" s="279"/>
      <c r="DC1358" s="279"/>
      <c r="DD1358" s="279"/>
      <c r="DE1358" s="279"/>
      <c r="DF1358" s="279"/>
      <c r="DG1358" s="279"/>
      <c r="DH1358" s="279"/>
      <c r="DI1358" s="279"/>
      <c r="DJ1358" s="279"/>
      <c r="DK1358" s="279"/>
      <c r="DL1358" s="279"/>
      <c r="DM1358" s="279"/>
      <c r="DN1358" s="279"/>
      <c r="DO1358" s="279"/>
      <c r="DP1358" s="279"/>
      <c r="DQ1358" s="279"/>
      <c r="DR1358" s="279"/>
      <c r="DS1358" s="279"/>
      <c r="DT1358" s="279"/>
      <c r="DU1358" s="279"/>
    </row>
    <row r="1359" spans="40:125">
      <c r="AN1359" s="203" t="str">
        <f t="shared" si="56"/>
        <v>EMA--</v>
      </c>
      <c r="AO1359" s="279"/>
      <c r="AP1359" s="279"/>
      <c r="AQ1359" s="279"/>
      <c r="AR1359" s="279"/>
      <c r="AS1359" s="279"/>
      <c r="AT1359" s="279"/>
      <c r="AU1359" s="279"/>
      <c r="AV1359" s="279"/>
      <c r="AW1359" s="279"/>
      <c r="AX1359" s="279"/>
      <c r="AY1359" s="279"/>
      <c r="AZ1359" s="279"/>
      <c r="BA1359" s="279"/>
      <c r="BB1359" s="279"/>
      <c r="BC1359" s="279"/>
      <c r="BD1359" s="279"/>
      <c r="BE1359" s="279"/>
      <c r="BF1359" s="279"/>
      <c r="BG1359" s="279"/>
      <c r="BH1359" s="279"/>
      <c r="BI1359" s="279"/>
      <c r="BJ1359" s="279"/>
      <c r="BK1359" s="279"/>
      <c r="BL1359" s="279"/>
      <c r="BM1359" s="279"/>
      <c r="BN1359" s="279"/>
      <c r="BO1359" s="279"/>
      <c r="BP1359" s="279"/>
      <c r="BQ1359" s="279"/>
      <c r="BR1359" s="279"/>
      <c r="BS1359" s="279"/>
      <c r="BT1359" s="279"/>
      <c r="BU1359" s="279"/>
      <c r="BV1359" s="279"/>
      <c r="BW1359" s="279"/>
      <c r="BX1359" s="279"/>
      <c r="BY1359" s="279"/>
      <c r="BZ1359" s="279"/>
      <c r="CA1359" s="279"/>
      <c r="CB1359" s="279"/>
      <c r="CC1359" s="279"/>
      <c r="CD1359" s="279"/>
      <c r="CE1359" s="279"/>
      <c r="CF1359" s="279"/>
      <c r="CG1359" s="279"/>
      <c r="CH1359" s="279"/>
      <c r="CI1359" s="279"/>
      <c r="CJ1359" s="279"/>
      <c r="CK1359" s="279"/>
      <c r="CL1359" s="279"/>
      <c r="CM1359" s="279"/>
      <c r="CN1359" s="279"/>
      <c r="CO1359" s="279"/>
      <c r="CP1359" s="279"/>
      <c r="CQ1359" s="279"/>
      <c r="CR1359" s="279"/>
      <c r="CS1359" s="279"/>
      <c r="CT1359" s="279"/>
      <c r="CU1359" s="279"/>
      <c r="CV1359" s="279"/>
      <c r="CW1359" s="279"/>
      <c r="CX1359" s="279"/>
      <c r="CY1359" s="279"/>
      <c r="CZ1359" s="279"/>
      <c r="DA1359" s="279"/>
      <c r="DB1359" s="279"/>
      <c r="DC1359" s="279"/>
      <c r="DD1359" s="279"/>
      <c r="DE1359" s="279"/>
      <c r="DF1359" s="279"/>
      <c r="DG1359" s="279"/>
      <c r="DH1359" s="279"/>
      <c r="DI1359" s="279"/>
      <c r="DJ1359" s="279"/>
      <c r="DK1359" s="279"/>
      <c r="DL1359" s="279"/>
      <c r="DM1359" s="279"/>
      <c r="DN1359" s="279"/>
      <c r="DO1359" s="279"/>
      <c r="DP1359" s="279"/>
      <c r="DQ1359" s="279"/>
      <c r="DR1359" s="279"/>
      <c r="DS1359" s="279"/>
      <c r="DT1359" s="279"/>
      <c r="DU1359" s="279"/>
    </row>
    <row r="1360" spans="40:125">
      <c r="AN1360" s="203" t="str">
        <f t="shared" si="56"/>
        <v>EMA--</v>
      </c>
      <c r="AO1360" s="279"/>
      <c r="AP1360" s="279"/>
      <c r="AQ1360" s="279"/>
      <c r="AR1360" s="279"/>
      <c r="AS1360" s="279"/>
      <c r="AT1360" s="279"/>
      <c r="AU1360" s="279"/>
      <c r="AV1360" s="279"/>
      <c r="AW1360" s="279"/>
      <c r="AX1360" s="279"/>
      <c r="AY1360" s="279"/>
      <c r="AZ1360" s="279"/>
      <c r="BA1360" s="279"/>
      <c r="BB1360" s="279"/>
      <c r="BC1360" s="279"/>
      <c r="BD1360" s="279"/>
      <c r="BE1360" s="279"/>
      <c r="BF1360" s="279"/>
      <c r="BG1360" s="279"/>
      <c r="BH1360" s="279"/>
      <c r="BI1360" s="279"/>
      <c r="BJ1360" s="279"/>
      <c r="BK1360" s="279"/>
      <c r="BL1360" s="279"/>
      <c r="BM1360" s="279"/>
      <c r="BN1360" s="279"/>
      <c r="BO1360" s="279"/>
      <c r="BP1360" s="279"/>
      <c r="BQ1360" s="279"/>
      <c r="BR1360" s="279"/>
      <c r="BS1360" s="279"/>
      <c r="BT1360" s="279"/>
      <c r="BU1360" s="279"/>
      <c r="BV1360" s="279"/>
      <c r="BW1360" s="279"/>
      <c r="BX1360" s="279"/>
      <c r="BY1360" s="279"/>
      <c r="BZ1360" s="279"/>
      <c r="CA1360" s="279"/>
      <c r="CB1360" s="279"/>
      <c r="CC1360" s="279"/>
      <c r="CD1360" s="279"/>
      <c r="CE1360" s="279"/>
      <c r="CF1360" s="279"/>
      <c r="CG1360" s="279"/>
      <c r="CH1360" s="279"/>
      <c r="CI1360" s="279"/>
      <c r="CJ1360" s="279"/>
      <c r="CK1360" s="279"/>
      <c r="CL1360" s="279"/>
      <c r="CM1360" s="279"/>
      <c r="CN1360" s="279"/>
      <c r="CO1360" s="279"/>
      <c r="CP1360" s="279"/>
      <c r="CQ1360" s="279"/>
      <c r="CR1360" s="279"/>
      <c r="CS1360" s="279"/>
      <c r="CT1360" s="279"/>
      <c r="CU1360" s="279"/>
      <c r="CV1360" s="279"/>
      <c r="CW1360" s="279"/>
      <c r="CX1360" s="279"/>
      <c r="CY1360" s="279"/>
      <c r="CZ1360" s="279"/>
      <c r="DA1360" s="279"/>
      <c r="DB1360" s="279"/>
      <c r="DC1360" s="279"/>
      <c r="DD1360" s="279"/>
      <c r="DE1360" s="279"/>
      <c r="DF1360" s="279"/>
      <c r="DG1360" s="279"/>
      <c r="DH1360" s="279"/>
      <c r="DI1360" s="279"/>
      <c r="DJ1360" s="279"/>
      <c r="DK1360" s="279"/>
      <c r="DL1360" s="279"/>
      <c r="DM1360" s="279"/>
      <c r="DN1360" s="279"/>
      <c r="DO1360" s="279"/>
      <c r="DP1360" s="279"/>
      <c r="DQ1360" s="279"/>
      <c r="DR1360" s="279"/>
      <c r="DS1360" s="279"/>
      <c r="DT1360" s="279"/>
      <c r="DU1360" s="279"/>
    </row>
    <row r="1361" spans="40:125">
      <c r="AN1361" s="203" t="str">
        <f t="shared" si="56"/>
        <v>EMA--</v>
      </c>
      <c r="AO1361" s="279"/>
      <c r="AP1361" s="279"/>
      <c r="AQ1361" s="279"/>
      <c r="AR1361" s="279"/>
      <c r="AS1361" s="279"/>
      <c r="AT1361" s="279"/>
      <c r="AU1361" s="279"/>
      <c r="AV1361" s="279"/>
      <c r="AW1361" s="279"/>
      <c r="AX1361" s="279"/>
      <c r="AY1361" s="279"/>
      <c r="AZ1361" s="279"/>
      <c r="BA1361" s="279"/>
      <c r="BB1361" s="279"/>
      <c r="BC1361" s="279"/>
      <c r="BD1361" s="279"/>
      <c r="BE1361" s="279"/>
      <c r="BF1361" s="279"/>
      <c r="BG1361" s="279"/>
      <c r="BH1361" s="279"/>
      <c r="BI1361" s="279"/>
      <c r="BJ1361" s="279"/>
      <c r="BK1361" s="279"/>
      <c r="BL1361" s="279"/>
      <c r="BM1361" s="279"/>
      <c r="BN1361" s="279"/>
      <c r="BO1361" s="279"/>
      <c r="BP1361" s="279"/>
      <c r="BQ1361" s="279"/>
      <c r="BR1361" s="279"/>
      <c r="BS1361" s="279"/>
      <c r="BT1361" s="279"/>
      <c r="BU1361" s="279"/>
      <c r="BV1361" s="279"/>
      <c r="BW1361" s="279"/>
      <c r="BX1361" s="279"/>
      <c r="BY1361" s="279"/>
      <c r="BZ1361" s="279"/>
      <c r="CA1361" s="279"/>
      <c r="CB1361" s="279"/>
      <c r="CC1361" s="279"/>
      <c r="CD1361" s="279"/>
      <c r="CE1361" s="279"/>
      <c r="CF1361" s="279"/>
      <c r="CG1361" s="279"/>
      <c r="CH1361" s="279"/>
      <c r="CI1361" s="279"/>
      <c r="CJ1361" s="279"/>
      <c r="CK1361" s="279"/>
      <c r="CL1361" s="279"/>
      <c r="CM1361" s="279"/>
      <c r="CN1361" s="279"/>
      <c r="CO1361" s="279"/>
      <c r="CP1361" s="279"/>
      <c r="CQ1361" s="279"/>
      <c r="CR1361" s="279"/>
      <c r="CS1361" s="279"/>
      <c r="CT1361" s="279"/>
      <c r="CU1361" s="279"/>
      <c r="CV1361" s="279"/>
      <c r="CW1361" s="279"/>
      <c r="CX1361" s="279"/>
      <c r="CY1361" s="279"/>
      <c r="CZ1361" s="279"/>
      <c r="DA1361" s="279"/>
      <c r="DB1361" s="279"/>
      <c r="DC1361" s="279"/>
      <c r="DD1361" s="279"/>
      <c r="DE1361" s="279"/>
      <c r="DF1361" s="279"/>
      <c r="DG1361" s="279"/>
      <c r="DH1361" s="279"/>
      <c r="DI1361" s="279"/>
      <c r="DJ1361" s="279"/>
      <c r="DK1361" s="279"/>
      <c r="DL1361" s="279"/>
      <c r="DM1361" s="279"/>
      <c r="DN1361" s="279"/>
      <c r="DO1361" s="279"/>
      <c r="DP1361" s="279"/>
      <c r="DQ1361" s="279"/>
      <c r="DR1361" s="279"/>
      <c r="DS1361" s="279"/>
      <c r="DT1361" s="279"/>
      <c r="DU1361" s="279"/>
    </row>
    <row r="1362" spans="40:125">
      <c r="AN1362" s="203" t="str">
        <f t="shared" si="56"/>
        <v>EMA--</v>
      </c>
      <c r="AO1362" s="279"/>
      <c r="AP1362" s="279"/>
      <c r="AQ1362" s="279"/>
      <c r="AR1362" s="279"/>
      <c r="AS1362" s="279"/>
      <c r="AT1362" s="279"/>
      <c r="AU1362" s="279"/>
      <c r="AV1362" s="279"/>
      <c r="AW1362" s="279"/>
      <c r="AX1362" s="279"/>
      <c r="AY1362" s="279"/>
      <c r="AZ1362" s="279"/>
      <c r="BA1362" s="279"/>
      <c r="BB1362" s="279"/>
      <c r="BC1362" s="279"/>
      <c r="BD1362" s="279"/>
      <c r="BE1362" s="279"/>
      <c r="BF1362" s="279"/>
      <c r="BG1362" s="279"/>
      <c r="BH1362" s="279"/>
      <c r="BI1362" s="279"/>
      <c r="BJ1362" s="279"/>
      <c r="BK1362" s="279"/>
      <c r="BL1362" s="279"/>
      <c r="BM1362" s="279"/>
      <c r="BN1362" s="279"/>
      <c r="BO1362" s="279"/>
      <c r="BP1362" s="279"/>
      <c r="BQ1362" s="279"/>
      <c r="BR1362" s="279"/>
      <c r="BS1362" s="279"/>
      <c r="BT1362" s="279"/>
      <c r="BU1362" s="279"/>
      <c r="BV1362" s="279"/>
      <c r="BW1362" s="279"/>
      <c r="BX1362" s="279"/>
      <c r="BY1362" s="279"/>
      <c r="BZ1362" s="279"/>
      <c r="CA1362" s="279"/>
      <c r="CB1362" s="279"/>
      <c r="CC1362" s="279"/>
      <c r="CD1362" s="279"/>
      <c r="CE1362" s="279"/>
      <c r="CF1362" s="279"/>
      <c r="CG1362" s="279"/>
      <c r="CH1362" s="279"/>
      <c r="CI1362" s="279"/>
      <c r="CJ1362" s="279"/>
      <c r="CK1362" s="279"/>
      <c r="CL1362" s="279"/>
      <c r="CM1362" s="279"/>
      <c r="CN1362" s="279"/>
      <c r="CO1362" s="279"/>
      <c r="CP1362" s="279"/>
      <c r="CQ1362" s="279"/>
      <c r="CR1362" s="279"/>
      <c r="CS1362" s="279"/>
      <c r="CT1362" s="279"/>
      <c r="CU1362" s="279"/>
      <c r="CV1362" s="279"/>
      <c r="CW1362" s="279"/>
      <c r="CX1362" s="279"/>
      <c r="CY1362" s="279"/>
      <c r="CZ1362" s="279"/>
      <c r="DA1362" s="279"/>
      <c r="DB1362" s="279"/>
      <c r="DC1362" s="279"/>
      <c r="DD1362" s="279"/>
      <c r="DE1362" s="279"/>
      <c r="DF1362" s="279"/>
      <c r="DG1362" s="279"/>
      <c r="DH1362" s="279"/>
      <c r="DI1362" s="279"/>
      <c r="DJ1362" s="279"/>
      <c r="DK1362" s="279"/>
      <c r="DL1362" s="279"/>
      <c r="DM1362" s="279"/>
      <c r="DN1362" s="279"/>
      <c r="DO1362" s="279"/>
      <c r="DP1362" s="279"/>
      <c r="DQ1362" s="279"/>
      <c r="DR1362" s="279"/>
      <c r="DS1362" s="279"/>
      <c r="DT1362" s="279"/>
      <c r="DU1362" s="279"/>
    </row>
    <row r="1363" spans="40:125">
      <c r="AN1363" s="203" t="str">
        <f t="shared" si="56"/>
        <v>EMA--</v>
      </c>
      <c r="AO1363" s="279"/>
      <c r="AP1363" s="279"/>
      <c r="AQ1363" s="279"/>
      <c r="AR1363" s="279"/>
      <c r="AS1363" s="279"/>
      <c r="AT1363" s="279"/>
      <c r="AU1363" s="279"/>
      <c r="AV1363" s="279"/>
      <c r="AW1363" s="279"/>
      <c r="AX1363" s="279"/>
      <c r="AY1363" s="279"/>
      <c r="AZ1363" s="279"/>
      <c r="BA1363" s="279"/>
      <c r="BB1363" s="279"/>
      <c r="BC1363" s="279"/>
      <c r="BD1363" s="279"/>
      <c r="BE1363" s="279"/>
      <c r="BF1363" s="279"/>
      <c r="BG1363" s="279"/>
      <c r="BH1363" s="279"/>
      <c r="BI1363" s="279"/>
      <c r="BJ1363" s="279"/>
      <c r="BK1363" s="279"/>
      <c r="BL1363" s="279"/>
      <c r="BM1363" s="279"/>
      <c r="BN1363" s="279"/>
      <c r="BO1363" s="279"/>
      <c r="BP1363" s="279"/>
      <c r="BQ1363" s="279"/>
      <c r="BR1363" s="279"/>
      <c r="BS1363" s="279"/>
      <c r="BT1363" s="279"/>
      <c r="BU1363" s="279"/>
      <c r="BV1363" s="279"/>
      <c r="BW1363" s="279"/>
      <c r="BX1363" s="279"/>
      <c r="BY1363" s="279"/>
      <c r="BZ1363" s="279"/>
      <c r="CA1363" s="279"/>
      <c r="CB1363" s="279"/>
      <c r="CC1363" s="279"/>
      <c r="CD1363" s="279"/>
      <c r="CE1363" s="279"/>
      <c r="CF1363" s="279"/>
      <c r="CG1363" s="279"/>
      <c r="CH1363" s="279"/>
      <c r="CI1363" s="279"/>
      <c r="CJ1363" s="279"/>
      <c r="CK1363" s="279"/>
      <c r="CL1363" s="279"/>
      <c r="CM1363" s="279"/>
      <c r="CN1363" s="279"/>
      <c r="CO1363" s="279"/>
      <c r="CP1363" s="279"/>
      <c r="CQ1363" s="279"/>
      <c r="CR1363" s="279"/>
      <c r="CS1363" s="279"/>
      <c r="CT1363" s="279"/>
      <c r="CU1363" s="279"/>
      <c r="CV1363" s="279"/>
      <c r="CW1363" s="279"/>
      <c r="CX1363" s="279"/>
      <c r="CY1363" s="279"/>
      <c r="CZ1363" s="279"/>
      <c r="DA1363" s="279"/>
      <c r="DB1363" s="279"/>
      <c r="DC1363" s="279"/>
      <c r="DD1363" s="279"/>
      <c r="DE1363" s="279"/>
      <c r="DF1363" s="279"/>
      <c r="DG1363" s="279"/>
      <c r="DH1363" s="279"/>
      <c r="DI1363" s="279"/>
      <c r="DJ1363" s="279"/>
      <c r="DK1363" s="279"/>
      <c r="DL1363" s="279"/>
      <c r="DM1363" s="279"/>
      <c r="DN1363" s="279"/>
      <c r="DO1363" s="279"/>
      <c r="DP1363" s="279"/>
      <c r="DQ1363" s="279"/>
      <c r="DR1363" s="279"/>
      <c r="DS1363" s="279"/>
      <c r="DT1363" s="279"/>
      <c r="DU1363" s="279"/>
    </row>
    <row r="1364" spans="40:125">
      <c r="AN1364" s="203" t="str">
        <f t="shared" si="56"/>
        <v>EMA--</v>
      </c>
      <c r="AO1364" s="279"/>
      <c r="AP1364" s="279"/>
      <c r="AQ1364" s="279"/>
      <c r="AR1364" s="279"/>
      <c r="AS1364" s="279"/>
      <c r="AT1364" s="279"/>
      <c r="AU1364" s="279"/>
      <c r="AV1364" s="279"/>
      <c r="AW1364" s="279"/>
      <c r="AX1364" s="279"/>
      <c r="AY1364" s="279"/>
      <c r="AZ1364" s="279"/>
      <c r="BA1364" s="279"/>
      <c r="BB1364" s="279"/>
      <c r="BC1364" s="279"/>
      <c r="BD1364" s="279"/>
      <c r="BE1364" s="279"/>
      <c r="BF1364" s="279"/>
      <c r="BG1364" s="279"/>
      <c r="BH1364" s="279"/>
      <c r="BI1364" s="279"/>
      <c r="BJ1364" s="279"/>
      <c r="BK1364" s="279"/>
      <c r="BL1364" s="279"/>
      <c r="BM1364" s="279"/>
      <c r="BN1364" s="279"/>
      <c r="BO1364" s="279"/>
      <c r="BP1364" s="279"/>
      <c r="BQ1364" s="279"/>
      <c r="BR1364" s="279"/>
      <c r="BS1364" s="279"/>
      <c r="BT1364" s="279"/>
      <c r="BU1364" s="279"/>
      <c r="BV1364" s="279"/>
      <c r="BW1364" s="279"/>
      <c r="BX1364" s="279"/>
      <c r="BY1364" s="279"/>
      <c r="BZ1364" s="279"/>
      <c r="CA1364" s="279"/>
      <c r="CB1364" s="279"/>
      <c r="CC1364" s="279"/>
      <c r="CD1364" s="279"/>
      <c r="CE1364" s="279"/>
      <c r="CF1364" s="279"/>
      <c r="CG1364" s="279"/>
      <c r="CH1364" s="279"/>
      <c r="CI1364" s="279"/>
      <c r="CJ1364" s="279"/>
      <c r="CK1364" s="279"/>
      <c r="CL1364" s="279"/>
      <c r="CM1364" s="279"/>
      <c r="CN1364" s="279"/>
      <c r="CO1364" s="279"/>
      <c r="CP1364" s="279"/>
      <c r="CQ1364" s="279"/>
      <c r="CR1364" s="279"/>
      <c r="CS1364" s="279"/>
      <c r="CT1364" s="279"/>
      <c r="CU1364" s="279"/>
      <c r="CV1364" s="279"/>
      <c r="CW1364" s="279"/>
      <c r="CX1364" s="279"/>
      <c r="CY1364" s="279"/>
      <c r="CZ1364" s="279"/>
      <c r="DA1364" s="279"/>
      <c r="DB1364" s="279"/>
      <c r="DC1364" s="279"/>
      <c r="DD1364" s="279"/>
      <c r="DE1364" s="279"/>
      <c r="DF1364" s="279"/>
      <c r="DG1364" s="279"/>
      <c r="DH1364" s="279"/>
      <c r="DI1364" s="279"/>
      <c r="DJ1364" s="279"/>
      <c r="DK1364" s="279"/>
      <c r="DL1364" s="279"/>
      <c r="DM1364" s="279"/>
      <c r="DN1364" s="279"/>
      <c r="DO1364" s="279"/>
      <c r="DP1364" s="279"/>
      <c r="DQ1364" s="279"/>
      <c r="DR1364" s="279"/>
      <c r="DS1364" s="279"/>
      <c r="DT1364" s="279"/>
      <c r="DU1364" s="279"/>
    </row>
    <row r="1365" spans="40:125">
      <c r="AN1365" s="203" t="str">
        <f t="shared" si="56"/>
        <v>EMA--</v>
      </c>
      <c r="AO1365" s="279"/>
      <c r="AP1365" s="279"/>
      <c r="AQ1365" s="279"/>
      <c r="AR1365" s="279"/>
      <c r="AS1365" s="279"/>
      <c r="AT1365" s="279"/>
      <c r="AU1365" s="279"/>
      <c r="AV1365" s="279"/>
      <c r="AW1365" s="279"/>
      <c r="AX1365" s="279"/>
      <c r="AY1365" s="279"/>
      <c r="AZ1365" s="279"/>
      <c r="BA1365" s="279"/>
      <c r="BB1365" s="279"/>
      <c r="BC1365" s="279"/>
      <c r="BD1365" s="279"/>
      <c r="BE1365" s="279"/>
      <c r="BF1365" s="279"/>
      <c r="BG1365" s="279"/>
      <c r="BH1365" s="279"/>
      <c r="BI1365" s="279"/>
      <c r="BJ1365" s="279"/>
      <c r="BK1365" s="279"/>
      <c r="BL1365" s="279"/>
      <c r="BM1365" s="279"/>
      <c r="BN1365" s="279"/>
      <c r="BO1365" s="279"/>
      <c r="BP1365" s="279"/>
      <c r="BQ1365" s="279"/>
      <c r="BR1365" s="279"/>
      <c r="BS1365" s="279"/>
      <c r="BT1365" s="279"/>
      <c r="BU1365" s="279"/>
      <c r="BV1365" s="279"/>
      <c r="BW1365" s="279"/>
      <c r="BX1365" s="279"/>
      <c r="BY1365" s="279"/>
      <c r="BZ1365" s="279"/>
      <c r="CA1365" s="279"/>
      <c r="CB1365" s="279"/>
      <c r="CC1365" s="279"/>
      <c r="CD1365" s="279"/>
      <c r="CE1365" s="279"/>
      <c r="CF1365" s="279"/>
      <c r="CG1365" s="279"/>
      <c r="CH1365" s="279"/>
      <c r="CI1365" s="279"/>
      <c r="CJ1365" s="279"/>
      <c r="CK1365" s="279"/>
      <c r="CL1365" s="279"/>
      <c r="CM1365" s="279"/>
      <c r="CN1365" s="279"/>
      <c r="CO1365" s="279"/>
      <c r="CP1365" s="279"/>
      <c r="CQ1365" s="279"/>
      <c r="CR1365" s="279"/>
      <c r="CS1365" s="279"/>
      <c r="CT1365" s="279"/>
      <c r="CU1365" s="279"/>
      <c r="CV1365" s="279"/>
      <c r="CW1365" s="279"/>
      <c r="CX1365" s="279"/>
      <c r="CY1365" s="279"/>
      <c r="CZ1365" s="279"/>
      <c r="DA1365" s="279"/>
      <c r="DB1365" s="279"/>
      <c r="DC1365" s="279"/>
      <c r="DD1365" s="279"/>
      <c r="DE1365" s="279"/>
      <c r="DF1365" s="279"/>
      <c r="DG1365" s="279"/>
      <c r="DH1365" s="279"/>
      <c r="DI1365" s="279"/>
      <c r="DJ1365" s="279"/>
      <c r="DK1365" s="279"/>
      <c r="DL1365" s="279"/>
      <c r="DM1365" s="279"/>
      <c r="DN1365" s="279"/>
      <c r="DO1365" s="279"/>
      <c r="DP1365" s="279"/>
      <c r="DQ1365" s="279"/>
      <c r="DR1365" s="279"/>
      <c r="DS1365" s="279"/>
      <c r="DT1365" s="279"/>
      <c r="DU1365" s="279"/>
    </row>
    <row r="1366" spans="40:125">
      <c r="AN1366" s="203" t="str">
        <f t="shared" si="56"/>
        <v>EMA--</v>
      </c>
      <c r="AO1366" s="279"/>
      <c r="AP1366" s="279"/>
      <c r="AQ1366" s="279"/>
      <c r="AR1366" s="279"/>
      <c r="AS1366" s="279"/>
      <c r="AT1366" s="279"/>
      <c r="AU1366" s="279"/>
      <c r="AV1366" s="279"/>
      <c r="AW1366" s="279"/>
      <c r="AX1366" s="279"/>
      <c r="AY1366" s="279"/>
      <c r="AZ1366" s="279"/>
      <c r="BA1366" s="279"/>
      <c r="BB1366" s="279"/>
      <c r="BC1366" s="279"/>
      <c r="BD1366" s="279"/>
      <c r="BE1366" s="279"/>
      <c r="BF1366" s="279"/>
      <c r="BG1366" s="279"/>
      <c r="BH1366" s="279"/>
      <c r="BI1366" s="279"/>
      <c r="BJ1366" s="279"/>
      <c r="BK1366" s="279"/>
      <c r="BL1366" s="279"/>
      <c r="BM1366" s="279"/>
      <c r="BN1366" s="279"/>
      <c r="BO1366" s="279"/>
      <c r="BP1366" s="279"/>
      <c r="BQ1366" s="279"/>
      <c r="BR1366" s="279"/>
      <c r="BS1366" s="279"/>
      <c r="BT1366" s="279"/>
      <c r="BU1366" s="279"/>
      <c r="BV1366" s="279"/>
      <c r="BW1366" s="279"/>
      <c r="BX1366" s="279"/>
      <c r="BY1366" s="279"/>
      <c r="BZ1366" s="279"/>
      <c r="CA1366" s="279"/>
      <c r="CB1366" s="279"/>
      <c r="CC1366" s="279"/>
      <c r="CD1366" s="279"/>
      <c r="CE1366" s="279"/>
      <c r="CF1366" s="279"/>
      <c r="CG1366" s="279"/>
      <c r="CH1366" s="279"/>
      <c r="CI1366" s="279"/>
      <c r="CJ1366" s="279"/>
      <c r="CK1366" s="279"/>
      <c r="CL1366" s="279"/>
      <c r="CM1366" s="279"/>
      <c r="CN1366" s="279"/>
      <c r="CO1366" s="279"/>
      <c r="CP1366" s="279"/>
      <c r="CQ1366" s="279"/>
      <c r="CR1366" s="279"/>
      <c r="CS1366" s="279"/>
      <c r="CT1366" s="279"/>
      <c r="CU1366" s="279"/>
      <c r="CV1366" s="279"/>
      <c r="CW1366" s="279"/>
      <c r="CX1366" s="279"/>
      <c r="CY1366" s="279"/>
      <c r="CZ1366" s="279"/>
      <c r="DA1366" s="279"/>
      <c r="DB1366" s="279"/>
      <c r="DC1366" s="279"/>
      <c r="DD1366" s="279"/>
      <c r="DE1366" s="279"/>
      <c r="DF1366" s="279"/>
      <c r="DG1366" s="279"/>
      <c r="DH1366" s="279"/>
      <c r="DI1366" s="279"/>
      <c r="DJ1366" s="279"/>
      <c r="DK1366" s="279"/>
      <c r="DL1366" s="279"/>
      <c r="DM1366" s="279"/>
      <c r="DN1366" s="279"/>
      <c r="DO1366" s="279"/>
      <c r="DP1366" s="279"/>
      <c r="DQ1366" s="279"/>
      <c r="DR1366" s="279"/>
      <c r="DS1366" s="279"/>
      <c r="DT1366" s="279"/>
      <c r="DU1366" s="279"/>
    </row>
    <row r="1367" spans="40:125">
      <c r="AN1367" s="203" t="str">
        <f t="shared" si="56"/>
        <v>EMA--</v>
      </c>
      <c r="AO1367" s="279"/>
      <c r="AP1367" s="279"/>
      <c r="AQ1367" s="279"/>
      <c r="AR1367" s="279"/>
      <c r="AS1367" s="279"/>
      <c r="AT1367" s="279"/>
      <c r="AU1367" s="279"/>
      <c r="AV1367" s="279"/>
      <c r="AW1367" s="279"/>
      <c r="AX1367" s="279"/>
      <c r="AY1367" s="279"/>
      <c r="AZ1367" s="279"/>
      <c r="BA1367" s="279"/>
      <c r="BB1367" s="279"/>
      <c r="BC1367" s="279"/>
      <c r="BD1367" s="279"/>
      <c r="BE1367" s="279"/>
      <c r="BF1367" s="279"/>
      <c r="BG1367" s="279"/>
      <c r="BH1367" s="279"/>
      <c r="BI1367" s="279"/>
      <c r="BJ1367" s="279"/>
      <c r="BK1367" s="279"/>
      <c r="BL1367" s="279"/>
      <c r="BM1367" s="279"/>
      <c r="BN1367" s="279"/>
      <c r="BO1367" s="279"/>
      <c r="BP1367" s="279"/>
      <c r="BQ1367" s="279"/>
      <c r="BR1367" s="279"/>
      <c r="BS1367" s="279"/>
      <c r="BT1367" s="279"/>
      <c r="BU1367" s="279"/>
      <c r="BV1367" s="279"/>
      <c r="BW1367" s="279"/>
      <c r="BX1367" s="279"/>
      <c r="BY1367" s="279"/>
      <c r="BZ1367" s="279"/>
      <c r="CA1367" s="279"/>
      <c r="CB1367" s="279"/>
      <c r="CC1367" s="279"/>
      <c r="CD1367" s="279"/>
      <c r="CE1367" s="279"/>
      <c r="CF1367" s="279"/>
      <c r="CG1367" s="279"/>
      <c r="CH1367" s="279"/>
      <c r="CI1367" s="279"/>
      <c r="CJ1367" s="279"/>
      <c r="CK1367" s="279"/>
      <c r="CL1367" s="279"/>
      <c r="CM1367" s="279"/>
      <c r="CN1367" s="279"/>
      <c r="CO1367" s="279"/>
      <c r="CP1367" s="279"/>
      <c r="CQ1367" s="279"/>
      <c r="CR1367" s="279"/>
      <c r="CS1367" s="279"/>
      <c r="CT1367" s="279"/>
      <c r="CU1367" s="279"/>
      <c r="CV1367" s="279"/>
      <c r="CW1367" s="279"/>
      <c r="CX1367" s="279"/>
      <c r="CY1367" s="279"/>
      <c r="CZ1367" s="279"/>
      <c r="DA1367" s="279"/>
      <c r="DB1367" s="279"/>
      <c r="DC1367" s="279"/>
      <c r="DD1367" s="279"/>
      <c r="DE1367" s="279"/>
      <c r="DF1367" s="279"/>
      <c r="DG1367" s="279"/>
      <c r="DH1367" s="279"/>
      <c r="DI1367" s="279"/>
      <c r="DJ1367" s="279"/>
      <c r="DK1367" s="279"/>
      <c r="DL1367" s="279"/>
      <c r="DM1367" s="279"/>
      <c r="DN1367" s="279"/>
      <c r="DO1367" s="279"/>
      <c r="DP1367" s="279"/>
      <c r="DQ1367" s="279"/>
      <c r="DR1367" s="279"/>
      <c r="DS1367" s="279"/>
      <c r="DT1367" s="279"/>
      <c r="DU1367" s="279"/>
    </row>
    <row r="1368" spans="40:125">
      <c r="AN1368" s="203" t="str">
        <f t="shared" si="56"/>
        <v>EMA--</v>
      </c>
      <c r="AO1368" s="279"/>
      <c r="AP1368" s="279"/>
      <c r="AQ1368" s="279"/>
      <c r="AR1368" s="279"/>
      <c r="AS1368" s="279"/>
      <c r="AT1368" s="279"/>
      <c r="AU1368" s="279"/>
      <c r="AV1368" s="279"/>
      <c r="AW1368" s="279"/>
      <c r="AX1368" s="279"/>
      <c r="AY1368" s="279"/>
      <c r="AZ1368" s="279"/>
      <c r="BA1368" s="279"/>
      <c r="BB1368" s="279"/>
      <c r="BC1368" s="279"/>
      <c r="BD1368" s="279"/>
      <c r="BE1368" s="279"/>
      <c r="BF1368" s="279"/>
      <c r="BG1368" s="279"/>
      <c r="BH1368" s="279"/>
      <c r="BI1368" s="279"/>
      <c r="BJ1368" s="279"/>
      <c r="BK1368" s="279"/>
      <c r="BL1368" s="279"/>
      <c r="BM1368" s="279"/>
      <c r="BN1368" s="279"/>
      <c r="BO1368" s="279"/>
      <c r="BP1368" s="279"/>
      <c r="BQ1368" s="279"/>
      <c r="BR1368" s="279"/>
      <c r="BS1368" s="279"/>
      <c r="BT1368" s="279"/>
      <c r="BU1368" s="279"/>
      <c r="BV1368" s="279"/>
      <c r="BW1368" s="279"/>
      <c r="BX1368" s="279"/>
      <c r="BY1368" s="279"/>
      <c r="BZ1368" s="279"/>
      <c r="CA1368" s="279"/>
      <c r="CB1368" s="279"/>
      <c r="CC1368" s="279"/>
      <c r="CD1368" s="279"/>
      <c r="CE1368" s="279"/>
      <c r="CF1368" s="279"/>
      <c r="CG1368" s="279"/>
      <c r="CH1368" s="279"/>
      <c r="CI1368" s="279"/>
      <c r="CJ1368" s="279"/>
      <c r="CK1368" s="279"/>
      <c r="CL1368" s="279"/>
      <c r="CM1368" s="279"/>
      <c r="CN1368" s="279"/>
      <c r="CO1368" s="279"/>
      <c r="CP1368" s="279"/>
      <c r="CQ1368" s="279"/>
      <c r="CR1368" s="279"/>
      <c r="CS1368" s="279"/>
      <c r="CT1368" s="279"/>
      <c r="CU1368" s="279"/>
      <c r="CV1368" s="279"/>
      <c r="CW1368" s="279"/>
      <c r="CX1368" s="279"/>
      <c r="CY1368" s="279"/>
      <c r="CZ1368" s="279"/>
      <c r="DA1368" s="279"/>
      <c r="DB1368" s="279"/>
      <c r="DC1368" s="279"/>
      <c r="DD1368" s="279"/>
      <c r="DE1368" s="279"/>
      <c r="DF1368" s="279"/>
      <c r="DG1368" s="279"/>
      <c r="DH1368" s="279"/>
      <c r="DI1368" s="279"/>
      <c r="DJ1368" s="279"/>
      <c r="DK1368" s="279"/>
      <c r="DL1368" s="279"/>
      <c r="DM1368" s="279"/>
      <c r="DN1368" s="279"/>
      <c r="DO1368" s="279"/>
      <c r="DP1368" s="279"/>
      <c r="DQ1368" s="279"/>
      <c r="DR1368" s="279"/>
      <c r="DS1368" s="279"/>
      <c r="DT1368" s="279"/>
      <c r="DU1368" s="279"/>
    </row>
    <row r="1369" spans="40:125">
      <c r="AN1369" s="203" t="str">
        <f t="shared" si="56"/>
        <v>EMA--</v>
      </c>
      <c r="AO1369" s="279"/>
      <c r="AP1369" s="279"/>
      <c r="AQ1369" s="279"/>
      <c r="AR1369" s="279"/>
      <c r="AS1369" s="279"/>
      <c r="AT1369" s="279"/>
      <c r="AU1369" s="279"/>
      <c r="AV1369" s="279"/>
      <c r="AW1369" s="279"/>
      <c r="AX1369" s="279"/>
      <c r="AY1369" s="279"/>
      <c r="AZ1369" s="279"/>
      <c r="BA1369" s="279"/>
      <c r="BB1369" s="279"/>
      <c r="BC1369" s="279"/>
      <c r="BD1369" s="279"/>
      <c r="BE1369" s="279"/>
      <c r="BF1369" s="279"/>
      <c r="BG1369" s="279"/>
      <c r="BH1369" s="279"/>
      <c r="BI1369" s="279"/>
      <c r="BJ1369" s="279"/>
      <c r="BK1369" s="279"/>
      <c r="BL1369" s="279"/>
      <c r="BM1369" s="279"/>
      <c r="BN1369" s="279"/>
      <c r="BO1369" s="279"/>
      <c r="BP1369" s="279"/>
      <c r="BQ1369" s="279"/>
      <c r="BR1369" s="279"/>
      <c r="BS1369" s="279"/>
      <c r="BT1369" s="279"/>
      <c r="BU1369" s="279"/>
      <c r="BV1369" s="279"/>
      <c r="BW1369" s="279"/>
      <c r="BX1369" s="279"/>
      <c r="BY1369" s="279"/>
      <c r="BZ1369" s="279"/>
      <c r="CA1369" s="279"/>
      <c r="CB1369" s="279"/>
      <c r="CC1369" s="279"/>
      <c r="CD1369" s="279"/>
      <c r="CE1369" s="279"/>
      <c r="CF1369" s="279"/>
      <c r="CG1369" s="279"/>
      <c r="CH1369" s="279"/>
      <c r="CI1369" s="279"/>
      <c r="CJ1369" s="279"/>
      <c r="CK1369" s="279"/>
      <c r="CL1369" s="279"/>
      <c r="CM1369" s="279"/>
      <c r="CN1369" s="279"/>
      <c r="CO1369" s="279"/>
      <c r="CP1369" s="279"/>
      <c r="CQ1369" s="279"/>
      <c r="CR1369" s="279"/>
      <c r="CS1369" s="279"/>
      <c r="CT1369" s="279"/>
      <c r="CU1369" s="279"/>
      <c r="CV1369" s="279"/>
      <c r="CW1369" s="279"/>
      <c r="CX1369" s="279"/>
      <c r="CY1369" s="279"/>
      <c r="CZ1369" s="279"/>
      <c r="DA1369" s="279"/>
      <c r="DB1369" s="279"/>
      <c r="DC1369" s="279"/>
      <c r="DD1369" s="279"/>
      <c r="DE1369" s="279"/>
      <c r="DF1369" s="279"/>
      <c r="DG1369" s="279"/>
      <c r="DH1369" s="279"/>
      <c r="DI1369" s="279"/>
      <c r="DJ1369" s="279"/>
      <c r="DK1369" s="279"/>
      <c r="DL1369" s="279"/>
      <c r="DM1369" s="279"/>
      <c r="DN1369" s="279"/>
      <c r="DO1369" s="279"/>
      <c r="DP1369" s="279"/>
      <c r="DQ1369" s="279"/>
      <c r="DR1369" s="279"/>
      <c r="DS1369" s="279"/>
      <c r="DT1369" s="279"/>
      <c r="DU1369" s="279"/>
    </row>
    <row r="1370" spans="40:125">
      <c r="AN1370" s="203" t="str">
        <f t="shared" si="56"/>
        <v>EMA--</v>
      </c>
      <c r="AO1370" s="279"/>
      <c r="AP1370" s="279"/>
      <c r="AQ1370" s="279"/>
      <c r="AR1370" s="279"/>
      <c r="AS1370" s="279"/>
      <c r="AT1370" s="279"/>
      <c r="AU1370" s="279"/>
      <c r="AV1370" s="279"/>
      <c r="AW1370" s="279"/>
      <c r="AX1370" s="279"/>
      <c r="AY1370" s="279"/>
      <c r="AZ1370" s="279"/>
      <c r="BA1370" s="279"/>
      <c r="BB1370" s="279"/>
      <c r="BC1370" s="279"/>
      <c r="BD1370" s="279"/>
      <c r="BE1370" s="279"/>
      <c r="BF1370" s="279"/>
      <c r="BG1370" s="279"/>
      <c r="BH1370" s="279"/>
      <c r="BI1370" s="279"/>
      <c r="BJ1370" s="279"/>
      <c r="BK1370" s="279"/>
      <c r="BL1370" s="279"/>
      <c r="BM1370" s="279"/>
      <c r="BN1370" s="279"/>
      <c r="BO1370" s="279"/>
      <c r="BP1370" s="279"/>
      <c r="BQ1370" s="279"/>
      <c r="BR1370" s="279"/>
      <c r="BS1370" s="279"/>
      <c r="BT1370" s="279"/>
      <c r="BU1370" s="279"/>
      <c r="BV1370" s="279"/>
      <c r="BW1370" s="279"/>
      <c r="BX1370" s="279"/>
      <c r="BY1370" s="279"/>
      <c r="BZ1370" s="279"/>
      <c r="CA1370" s="279"/>
      <c r="CB1370" s="279"/>
      <c r="CC1370" s="279"/>
      <c r="CD1370" s="279"/>
      <c r="CE1370" s="279"/>
      <c r="CF1370" s="279"/>
      <c r="CG1370" s="279"/>
      <c r="CH1370" s="279"/>
      <c r="CI1370" s="279"/>
      <c r="CJ1370" s="279"/>
      <c r="CK1370" s="279"/>
      <c r="CL1370" s="279"/>
      <c r="CM1370" s="279"/>
      <c r="CN1370" s="279"/>
      <c r="CO1370" s="279"/>
      <c r="CP1370" s="279"/>
      <c r="CQ1370" s="279"/>
      <c r="CR1370" s="279"/>
      <c r="CS1370" s="279"/>
      <c r="CT1370" s="279"/>
      <c r="CU1370" s="279"/>
      <c r="CV1370" s="279"/>
      <c r="CW1370" s="279"/>
      <c r="CX1370" s="279"/>
      <c r="CY1370" s="279"/>
      <c r="CZ1370" s="279"/>
      <c r="DA1370" s="279"/>
      <c r="DB1370" s="279"/>
      <c r="DC1370" s="279"/>
      <c r="DD1370" s="279"/>
      <c r="DE1370" s="279"/>
      <c r="DF1370" s="279"/>
      <c r="DG1370" s="279"/>
      <c r="DH1370" s="279"/>
      <c r="DI1370" s="279"/>
      <c r="DJ1370" s="279"/>
      <c r="DK1370" s="279"/>
      <c r="DL1370" s="279"/>
      <c r="DM1370" s="279"/>
      <c r="DN1370" s="279"/>
      <c r="DO1370" s="279"/>
      <c r="DP1370" s="279"/>
      <c r="DQ1370" s="279"/>
      <c r="DR1370" s="279"/>
      <c r="DS1370" s="279"/>
      <c r="DT1370" s="279"/>
      <c r="DU1370" s="279"/>
    </row>
    <row r="1371" spans="40:125">
      <c r="AN1371" s="203" t="str">
        <f t="shared" si="56"/>
        <v>EMA--</v>
      </c>
      <c r="AO1371" s="279"/>
      <c r="AP1371" s="279"/>
      <c r="AQ1371" s="279"/>
      <c r="AR1371" s="279"/>
      <c r="AS1371" s="279"/>
      <c r="AT1371" s="279"/>
      <c r="AU1371" s="279"/>
      <c r="AV1371" s="279"/>
      <c r="AW1371" s="279"/>
      <c r="AX1371" s="279"/>
      <c r="AY1371" s="279"/>
      <c r="AZ1371" s="279"/>
      <c r="BA1371" s="279"/>
      <c r="BB1371" s="279"/>
      <c r="BC1371" s="279"/>
      <c r="BD1371" s="279"/>
      <c r="BE1371" s="279"/>
      <c r="BF1371" s="279"/>
      <c r="BG1371" s="279"/>
      <c r="BH1371" s="279"/>
      <c r="BI1371" s="279"/>
      <c r="BJ1371" s="279"/>
      <c r="BK1371" s="279"/>
      <c r="BL1371" s="279"/>
      <c r="BM1371" s="279"/>
      <c r="BN1371" s="279"/>
      <c r="BO1371" s="279"/>
      <c r="BP1371" s="279"/>
      <c r="BQ1371" s="279"/>
      <c r="BR1371" s="279"/>
      <c r="BS1371" s="279"/>
      <c r="BT1371" s="279"/>
      <c r="BU1371" s="279"/>
      <c r="BV1371" s="279"/>
      <c r="BW1371" s="279"/>
      <c r="BX1371" s="279"/>
      <c r="BY1371" s="279"/>
      <c r="BZ1371" s="279"/>
      <c r="CA1371" s="279"/>
      <c r="CB1371" s="279"/>
      <c r="CC1371" s="279"/>
      <c r="CD1371" s="279"/>
      <c r="CE1371" s="279"/>
      <c r="CF1371" s="279"/>
      <c r="CG1371" s="279"/>
      <c r="CH1371" s="279"/>
      <c r="CI1371" s="279"/>
      <c r="CJ1371" s="279"/>
      <c r="CK1371" s="279"/>
      <c r="CL1371" s="279"/>
      <c r="CM1371" s="279"/>
      <c r="CN1371" s="279"/>
      <c r="CO1371" s="279"/>
      <c r="CP1371" s="279"/>
      <c r="CQ1371" s="279"/>
      <c r="CR1371" s="279"/>
      <c r="CS1371" s="279"/>
      <c r="CT1371" s="279"/>
      <c r="CU1371" s="279"/>
      <c r="CV1371" s="279"/>
      <c r="CW1371" s="279"/>
      <c r="CX1371" s="279"/>
      <c r="CY1371" s="279"/>
      <c r="CZ1371" s="279"/>
      <c r="DA1371" s="279"/>
      <c r="DB1371" s="279"/>
      <c r="DC1371" s="279"/>
      <c r="DD1371" s="279"/>
      <c r="DE1371" s="279"/>
      <c r="DF1371" s="279"/>
      <c r="DG1371" s="279"/>
      <c r="DH1371" s="279"/>
      <c r="DI1371" s="279"/>
      <c r="DJ1371" s="279"/>
      <c r="DK1371" s="279"/>
      <c r="DL1371" s="279"/>
      <c r="DM1371" s="279"/>
      <c r="DN1371" s="279"/>
      <c r="DO1371" s="279"/>
      <c r="DP1371" s="279"/>
      <c r="DQ1371" s="279"/>
      <c r="DR1371" s="279"/>
      <c r="DS1371" s="279"/>
      <c r="DT1371" s="279"/>
      <c r="DU1371" s="279"/>
    </row>
    <row r="1372" spans="40:125">
      <c r="AN1372" s="203" t="str">
        <f t="shared" si="56"/>
        <v>EMA--</v>
      </c>
      <c r="AO1372" s="279"/>
      <c r="AP1372" s="279"/>
      <c r="AQ1372" s="279"/>
      <c r="AR1372" s="279"/>
      <c r="AS1372" s="279"/>
      <c r="AT1372" s="279"/>
      <c r="AU1372" s="279"/>
      <c r="AV1372" s="279"/>
      <c r="AW1372" s="279"/>
      <c r="AX1372" s="279"/>
      <c r="AY1372" s="279"/>
      <c r="AZ1372" s="279"/>
      <c r="BA1372" s="279"/>
      <c r="BB1372" s="279"/>
      <c r="BC1372" s="279"/>
      <c r="BD1372" s="279"/>
      <c r="BE1372" s="279"/>
      <c r="BF1372" s="279"/>
      <c r="BG1372" s="279"/>
      <c r="BH1372" s="279"/>
      <c r="BI1372" s="279"/>
      <c r="BJ1372" s="279"/>
      <c r="BK1372" s="279"/>
      <c r="BL1372" s="279"/>
      <c r="BM1372" s="279"/>
      <c r="BN1372" s="279"/>
      <c r="BO1372" s="279"/>
      <c r="BP1372" s="279"/>
      <c r="BQ1372" s="279"/>
      <c r="BR1372" s="279"/>
      <c r="BS1372" s="279"/>
      <c r="BT1372" s="279"/>
      <c r="BU1372" s="279"/>
      <c r="BV1372" s="279"/>
      <c r="BW1372" s="279"/>
      <c r="BX1372" s="279"/>
      <c r="BY1372" s="279"/>
      <c r="BZ1372" s="279"/>
      <c r="CA1372" s="279"/>
      <c r="CB1372" s="279"/>
      <c r="CC1372" s="279"/>
      <c r="CD1372" s="279"/>
      <c r="CE1372" s="279"/>
      <c r="CF1372" s="279"/>
      <c r="CG1372" s="279"/>
      <c r="CH1372" s="279"/>
      <c r="CI1372" s="279"/>
      <c r="CJ1372" s="279"/>
      <c r="CK1372" s="279"/>
      <c r="CL1372" s="279"/>
      <c r="CM1372" s="279"/>
      <c r="CN1372" s="279"/>
      <c r="CO1372" s="279"/>
      <c r="CP1372" s="279"/>
      <c r="CQ1372" s="279"/>
      <c r="CR1372" s="279"/>
      <c r="CS1372" s="279"/>
      <c r="CT1372" s="279"/>
      <c r="CU1372" s="279"/>
      <c r="CV1372" s="279"/>
      <c r="CW1372" s="279"/>
      <c r="CX1372" s="279"/>
      <c r="CY1372" s="279"/>
      <c r="CZ1372" s="279"/>
      <c r="DA1372" s="279"/>
      <c r="DB1372" s="279"/>
      <c r="DC1372" s="279"/>
      <c r="DD1372" s="279"/>
      <c r="DE1372" s="279"/>
      <c r="DF1372" s="279"/>
      <c r="DG1372" s="279"/>
      <c r="DH1372" s="279"/>
      <c r="DI1372" s="279"/>
      <c r="DJ1372" s="279"/>
      <c r="DK1372" s="279"/>
      <c r="DL1372" s="279"/>
      <c r="DM1372" s="279"/>
      <c r="DN1372" s="279"/>
      <c r="DO1372" s="279"/>
      <c r="DP1372" s="279"/>
      <c r="DQ1372" s="279"/>
      <c r="DR1372" s="279"/>
      <c r="DS1372" s="279"/>
      <c r="DT1372" s="279"/>
      <c r="DU1372" s="279"/>
    </row>
    <row r="1373" spans="40:125">
      <c r="AN1373" s="203" t="str">
        <f t="shared" si="56"/>
        <v>EMA--</v>
      </c>
      <c r="AO1373" s="279"/>
      <c r="AP1373" s="279"/>
      <c r="AQ1373" s="279"/>
      <c r="AR1373" s="279"/>
      <c r="AS1373" s="279"/>
      <c r="AT1373" s="279"/>
      <c r="AU1373" s="279"/>
      <c r="AV1373" s="279"/>
      <c r="AW1373" s="279"/>
      <c r="AX1373" s="279"/>
      <c r="AY1373" s="279"/>
      <c r="AZ1373" s="279"/>
      <c r="BA1373" s="279"/>
      <c r="BB1373" s="279"/>
      <c r="BC1373" s="279"/>
      <c r="BD1373" s="279"/>
      <c r="BE1373" s="279"/>
      <c r="BF1373" s="279"/>
      <c r="BG1373" s="279"/>
      <c r="BH1373" s="279"/>
      <c r="BI1373" s="279"/>
      <c r="BJ1373" s="279"/>
      <c r="BK1373" s="279"/>
      <c r="BL1373" s="279"/>
      <c r="BM1373" s="279"/>
      <c r="BN1373" s="279"/>
      <c r="BO1373" s="279"/>
      <c r="BP1373" s="279"/>
      <c r="BQ1373" s="279"/>
      <c r="BR1373" s="279"/>
      <c r="BS1373" s="279"/>
      <c r="BT1373" s="279"/>
      <c r="BU1373" s="279"/>
      <c r="BV1373" s="279"/>
      <c r="BW1373" s="279"/>
      <c r="BX1373" s="279"/>
      <c r="BY1373" s="279"/>
      <c r="BZ1373" s="279"/>
      <c r="CA1373" s="279"/>
      <c r="CB1373" s="279"/>
      <c r="CC1373" s="279"/>
      <c r="CD1373" s="279"/>
      <c r="CE1373" s="279"/>
      <c r="CF1373" s="279"/>
      <c r="CG1373" s="279"/>
      <c r="CH1373" s="279"/>
      <c r="CI1373" s="279"/>
      <c r="CJ1373" s="279"/>
      <c r="CK1373" s="279"/>
      <c r="CL1373" s="279"/>
      <c r="CM1373" s="279"/>
      <c r="CN1373" s="279"/>
      <c r="CO1373" s="279"/>
      <c r="CP1373" s="279"/>
      <c r="CQ1373" s="279"/>
      <c r="CR1373" s="279"/>
      <c r="CS1373" s="279"/>
      <c r="CT1373" s="279"/>
      <c r="CU1373" s="279"/>
      <c r="CV1373" s="279"/>
      <c r="CW1373" s="279"/>
      <c r="CX1373" s="279"/>
      <c r="CY1373" s="279"/>
      <c r="CZ1373" s="279"/>
      <c r="DA1373" s="279"/>
      <c r="DB1373" s="279"/>
      <c r="DC1373" s="279"/>
      <c r="DD1373" s="279"/>
      <c r="DE1373" s="279"/>
      <c r="DF1373" s="279"/>
      <c r="DG1373" s="279"/>
      <c r="DH1373" s="279"/>
      <c r="DI1373" s="279"/>
      <c r="DJ1373" s="279"/>
      <c r="DK1373" s="279"/>
      <c r="DL1373" s="279"/>
      <c r="DM1373" s="279"/>
      <c r="DN1373" s="279"/>
      <c r="DO1373" s="279"/>
      <c r="DP1373" s="279"/>
      <c r="DQ1373" s="279"/>
      <c r="DR1373" s="279"/>
      <c r="DS1373" s="279"/>
      <c r="DT1373" s="279"/>
      <c r="DU1373" s="279"/>
    </row>
    <row r="1374" spans="40:125">
      <c r="AN1374" s="203" t="str">
        <f t="shared" si="56"/>
        <v>EMA--</v>
      </c>
      <c r="AO1374" s="279"/>
      <c r="AP1374" s="279"/>
      <c r="AQ1374" s="279"/>
      <c r="AR1374" s="279"/>
      <c r="AS1374" s="279"/>
      <c r="AT1374" s="279"/>
      <c r="AU1374" s="279"/>
      <c r="AV1374" s="279"/>
      <c r="AW1374" s="279"/>
      <c r="AX1374" s="279"/>
      <c r="AY1374" s="279"/>
      <c r="AZ1374" s="279"/>
      <c r="BA1374" s="279"/>
      <c r="BB1374" s="279"/>
      <c r="BC1374" s="279"/>
      <c r="BD1374" s="279"/>
      <c r="BE1374" s="279"/>
      <c r="BF1374" s="279"/>
      <c r="BG1374" s="279"/>
      <c r="BH1374" s="279"/>
      <c r="BI1374" s="279"/>
      <c r="BJ1374" s="279"/>
      <c r="BK1374" s="279"/>
      <c r="BL1374" s="279"/>
      <c r="BM1374" s="279"/>
      <c r="BN1374" s="279"/>
      <c r="BO1374" s="279"/>
      <c r="BP1374" s="279"/>
      <c r="BQ1374" s="279"/>
      <c r="BR1374" s="279"/>
      <c r="BS1374" s="279"/>
      <c r="BT1374" s="279"/>
      <c r="BU1374" s="279"/>
      <c r="BV1374" s="279"/>
      <c r="BW1374" s="279"/>
      <c r="BX1374" s="279"/>
      <c r="BY1374" s="279"/>
      <c r="BZ1374" s="279"/>
      <c r="CA1374" s="279"/>
      <c r="CB1374" s="279"/>
      <c r="CC1374" s="279"/>
      <c r="CD1374" s="279"/>
      <c r="CE1374" s="279"/>
      <c r="CF1374" s="279"/>
      <c r="CG1374" s="279"/>
      <c r="CH1374" s="279"/>
      <c r="CI1374" s="279"/>
      <c r="CJ1374" s="279"/>
      <c r="CK1374" s="279"/>
      <c r="CL1374" s="279"/>
      <c r="CM1374" s="279"/>
      <c r="CN1374" s="279"/>
      <c r="CO1374" s="279"/>
      <c r="CP1374" s="279"/>
      <c r="CQ1374" s="279"/>
      <c r="CR1374" s="279"/>
      <c r="CS1374" s="279"/>
      <c r="CT1374" s="279"/>
      <c r="CU1374" s="279"/>
      <c r="CV1374" s="279"/>
      <c r="CW1374" s="279"/>
      <c r="CX1374" s="279"/>
      <c r="CY1374" s="279"/>
      <c r="CZ1374" s="279"/>
      <c r="DA1374" s="279"/>
      <c r="DB1374" s="279"/>
      <c r="DC1374" s="279"/>
      <c r="DD1374" s="279"/>
      <c r="DE1374" s="279"/>
      <c r="DF1374" s="279"/>
      <c r="DG1374" s="279"/>
      <c r="DH1374" s="279"/>
      <c r="DI1374" s="279"/>
      <c r="DJ1374" s="279"/>
      <c r="DK1374" s="279"/>
      <c r="DL1374" s="279"/>
      <c r="DM1374" s="279"/>
      <c r="DN1374" s="279"/>
      <c r="DO1374" s="279"/>
      <c r="DP1374" s="279"/>
      <c r="DQ1374" s="279"/>
      <c r="DR1374" s="279"/>
      <c r="DS1374" s="279"/>
      <c r="DT1374" s="279"/>
      <c r="DU1374" s="279"/>
    </row>
    <row r="1375" spans="40:125">
      <c r="AN1375" s="203" t="str">
        <f t="shared" si="56"/>
        <v>EMA--</v>
      </c>
      <c r="AO1375" s="279"/>
      <c r="AP1375" s="279"/>
      <c r="AQ1375" s="279"/>
      <c r="AR1375" s="279"/>
      <c r="AS1375" s="279"/>
      <c r="AT1375" s="279"/>
      <c r="AU1375" s="279"/>
      <c r="AV1375" s="279"/>
      <c r="AW1375" s="279"/>
      <c r="AX1375" s="279"/>
      <c r="AY1375" s="279"/>
      <c r="AZ1375" s="279"/>
      <c r="BA1375" s="279"/>
      <c r="BB1375" s="279"/>
      <c r="BC1375" s="279"/>
      <c r="BD1375" s="279"/>
      <c r="BE1375" s="279"/>
      <c r="BF1375" s="279"/>
      <c r="BG1375" s="279"/>
      <c r="BH1375" s="279"/>
      <c r="BI1375" s="279"/>
      <c r="BJ1375" s="279"/>
      <c r="BK1375" s="279"/>
      <c r="BL1375" s="279"/>
      <c r="BM1375" s="279"/>
      <c r="BN1375" s="279"/>
      <c r="BO1375" s="279"/>
      <c r="BP1375" s="279"/>
      <c r="BQ1375" s="279"/>
      <c r="BR1375" s="279"/>
      <c r="BS1375" s="279"/>
      <c r="BT1375" s="279"/>
      <c r="BU1375" s="279"/>
      <c r="BV1375" s="279"/>
      <c r="BW1375" s="279"/>
      <c r="BX1375" s="279"/>
      <c r="BY1375" s="279"/>
      <c r="BZ1375" s="279"/>
      <c r="CA1375" s="279"/>
      <c r="CB1375" s="279"/>
      <c r="CC1375" s="279"/>
      <c r="CD1375" s="279"/>
      <c r="CE1375" s="279"/>
      <c r="CF1375" s="279"/>
      <c r="CG1375" s="279"/>
      <c r="CH1375" s="279"/>
      <c r="CI1375" s="279"/>
      <c r="CJ1375" s="279"/>
      <c r="CK1375" s="279"/>
      <c r="CL1375" s="279"/>
      <c r="CM1375" s="279"/>
      <c r="CN1375" s="279"/>
      <c r="CO1375" s="279"/>
      <c r="CP1375" s="279"/>
      <c r="CQ1375" s="279"/>
      <c r="CR1375" s="279"/>
      <c r="CS1375" s="279"/>
      <c r="CT1375" s="279"/>
      <c r="CU1375" s="279"/>
      <c r="CV1375" s="279"/>
      <c r="CW1375" s="279"/>
      <c r="CX1375" s="279"/>
      <c r="CY1375" s="279"/>
      <c r="CZ1375" s="279"/>
      <c r="DA1375" s="279"/>
      <c r="DB1375" s="279"/>
      <c r="DC1375" s="279"/>
      <c r="DD1375" s="279"/>
      <c r="DE1375" s="279"/>
      <c r="DF1375" s="279"/>
      <c r="DG1375" s="279"/>
      <c r="DH1375" s="279"/>
      <c r="DI1375" s="279"/>
      <c r="DJ1375" s="279"/>
      <c r="DK1375" s="279"/>
      <c r="DL1375" s="279"/>
      <c r="DM1375" s="279"/>
      <c r="DN1375" s="279"/>
      <c r="DO1375" s="279"/>
      <c r="DP1375" s="279"/>
      <c r="DQ1375" s="279"/>
      <c r="DR1375" s="279"/>
      <c r="DS1375" s="279"/>
      <c r="DT1375" s="279"/>
      <c r="DU1375" s="279"/>
    </row>
    <row r="1376" spans="40:125">
      <c r="AN1376" s="203" t="str">
        <f t="shared" si="56"/>
        <v>EMA--</v>
      </c>
      <c r="AO1376" s="279"/>
      <c r="AP1376" s="279"/>
      <c r="AQ1376" s="279"/>
      <c r="AR1376" s="279"/>
      <c r="AS1376" s="279"/>
      <c r="AT1376" s="279"/>
      <c r="AU1376" s="279"/>
      <c r="AV1376" s="279"/>
      <c r="AW1376" s="279"/>
      <c r="AX1376" s="279"/>
      <c r="AY1376" s="279"/>
      <c r="AZ1376" s="279"/>
      <c r="BA1376" s="279"/>
      <c r="BB1376" s="279"/>
      <c r="BC1376" s="279"/>
      <c r="BD1376" s="279"/>
      <c r="BE1376" s="279"/>
      <c r="BF1376" s="279"/>
      <c r="BG1376" s="279"/>
      <c r="BH1376" s="279"/>
      <c r="BI1376" s="279"/>
      <c r="BJ1376" s="279"/>
      <c r="BK1376" s="279"/>
      <c r="BL1376" s="279"/>
      <c r="BM1376" s="279"/>
      <c r="BN1376" s="279"/>
      <c r="BO1376" s="279"/>
      <c r="BP1376" s="279"/>
      <c r="BQ1376" s="279"/>
      <c r="BR1376" s="279"/>
      <c r="BS1376" s="279"/>
      <c r="BT1376" s="279"/>
      <c r="BU1376" s="279"/>
      <c r="BV1376" s="279"/>
      <c r="BW1376" s="279"/>
      <c r="BX1376" s="279"/>
      <c r="BY1376" s="279"/>
      <c r="BZ1376" s="279"/>
      <c r="CA1376" s="279"/>
      <c r="CB1376" s="279"/>
      <c r="CC1376" s="279"/>
      <c r="CD1376" s="279"/>
      <c r="CE1376" s="279"/>
      <c r="CF1376" s="279"/>
      <c r="CG1376" s="279"/>
      <c r="CH1376" s="279"/>
      <c r="CI1376" s="279"/>
      <c r="CJ1376" s="279"/>
      <c r="CK1376" s="279"/>
      <c r="CL1376" s="279"/>
      <c r="CM1376" s="279"/>
      <c r="CN1376" s="279"/>
      <c r="CO1376" s="279"/>
      <c r="CP1376" s="279"/>
      <c r="CQ1376" s="279"/>
      <c r="CR1376" s="279"/>
      <c r="CS1376" s="279"/>
      <c r="CT1376" s="279"/>
      <c r="CU1376" s="279"/>
      <c r="CV1376" s="279"/>
      <c r="CW1376" s="279"/>
      <c r="CX1376" s="279"/>
      <c r="CY1376" s="279"/>
      <c r="CZ1376" s="279"/>
      <c r="DA1376" s="279"/>
      <c r="DB1376" s="279"/>
      <c r="DC1376" s="279"/>
      <c r="DD1376" s="279"/>
      <c r="DE1376" s="279"/>
      <c r="DF1376" s="279"/>
      <c r="DG1376" s="279"/>
      <c r="DH1376" s="279"/>
      <c r="DI1376" s="279"/>
      <c r="DJ1376" s="279"/>
      <c r="DK1376" s="279"/>
      <c r="DL1376" s="279"/>
      <c r="DM1376" s="279"/>
      <c r="DN1376" s="279"/>
      <c r="DO1376" s="279"/>
      <c r="DP1376" s="279"/>
      <c r="DQ1376" s="279"/>
      <c r="DR1376" s="279"/>
      <c r="DS1376" s="279"/>
      <c r="DT1376" s="279"/>
      <c r="DU1376" s="279"/>
    </row>
    <row r="1377" spans="40:125">
      <c r="AN1377" s="203" t="str">
        <f t="shared" si="56"/>
        <v>EMA--</v>
      </c>
      <c r="AO1377" s="279"/>
      <c r="AP1377" s="279"/>
      <c r="AQ1377" s="279"/>
      <c r="AR1377" s="279"/>
      <c r="AS1377" s="279"/>
      <c r="AT1377" s="279"/>
      <c r="AU1377" s="279"/>
      <c r="AV1377" s="279"/>
      <c r="AW1377" s="279"/>
      <c r="AX1377" s="279"/>
      <c r="AY1377" s="279"/>
      <c r="AZ1377" s="279"/>
      <c r="BA1377" s="279"/>
      <c r="BB1377" s="279"/>
      <c r="BC1377" s="279"/>
      <c r="BD1377" s="279"/>
      <c r="BE1377" s="279"/>
      <c r="BF1377" s="279"/>
      <c r="BG1377" s="279"/>
      <c r="BH1377" s="279"/>
      <c r="BI1377" s="279"/>
      <c r="BJ1377" s="279"/>
      <c r="BK1377" s="279"/>
      <c r="BL1377" s="279"/>
      <c r="BM1377" s="279"/>
      <c r="BN1377" s="279"/>
      <c r="BO1377" s="279"/>
      <c r="BP1377" s="279"/>
      <c r="BQ1377" s="279"/>
      <c r="BR1377" s="279"/>
      <c r="BS1377" s="279"/>
      <c r="BT1377" s="279"/>
      <c r="BU1377" s="279"/>
      <c r="BV1377" s="279"/>
      <c r="BW1377" s="279"/>
      <c r="BX1377" s="279"/>
      <c r="BY1377" s="279"/>
      <c r="BZ1377" s="279"/>
      <c r="CA1377" s="279"/>
      <c r="CB1377" s="279"/>
      <c r="CC1377" s="279"/>
      <c r="CD1377" s="279"/>
      <c r="CE1377" s="279"/>
      <c r="CF1377" s="279"/>
      <c r="CG1377" s="279"/>
      <c r="CH1377" s="279"/>
      <c r="CI1377" s="279"/>
      <c r="CJ1377" s="279"/>
      <c r="CK1377" s="279"/>
      <c r="CL1377" s="279"/>
      <c r="CM1377" s="279"/>
      <c r="CN1377" s="279"/>
      <c r="CO1377" s="279"/>
      <c r="CP1377" s="279"/>
      <c r="CQ1377" s="279"/>
      <c r="CR1377" s="279"/>
      <c r="CS1377" s="279"/>
      <c r="CT1377" s="279"/>
      <c r="CU1377" s="279"/>
      <c r="CV1377" s="279"/>
      <c r="CW1377" s="279"/>
      <c r="CX1377" s="279"/>
      <c r="CY1377" s="279"/>
      <c r="CZ1377" s="279"/>
      <c r="DA1377" s="279"/>
      <c r="DB1377" s="279"/>
      <c r="DC1377" s="279"/>
      <c r="DD1377" s="279"/>
      <c r="DE1377" s="279"/>
      <c r="DF1377" s="279"/>
      <c r="DG1377" s="279"/>
      <c r="DH1377" s="279"/>
      <c r="DI1377" s="279"/>
      <c r="DJ1377" s="279"/>
      <c r="DK1377" s="279"/>
      <c r="DL1377" s="279"/>
      <c r="DM1377" s="279"/>
      <c r="DN1377" s="279"/>
      <c r="DO1377" s="279"/>
      <c r="DP1377" s="279"/>
      <c r="DQ1377" s="279"/>
      <c r="DR1377" s="279"/>
      <c r="DS1377" s="279"/>
      <c r="DT1377" s="279"/>
      <c r="DU1377" s="279"/>
    </row>
    <row r="1378" spans="40:125">
      <c r="AN1378" s="203" t="str">
        <f t="shared" si="56"/>
        <v>EMA--</v>
      </c>
      <c r="AO1378" s="279"/>
      <c r="AP1378" s="279"/>
      <c r="AQ1378" s="279"/>
      <c r="AR1378" s="279"/>
      <c r="AS1378" s="279"/>
      <c r="AT1378" s="279"/>
      <c r="AU1378" s="279"/>
      <c r="AV1378" s="279"/>
      <c r="AW1378" s="279"/>
      <c r="AX1378" s="279"/>
      <c r="AY1378" s="279"/>
      <c r="AZ1378" s="279"/>
      <c r="BA1378" s="279"/>
      <c r="BB1378" s="279"/>
      <c r="BC1378" s="279"/>
      <c r="BD1378" s="279"/>
      <c r="BE1378" s="279"/>
      <c r="BF1378" s="279"/>
      <c r="BG1378" s="279"/>
      <c r="BH1378" s="279"/>
      <c r="BI1378" s="279"/>
      <c r="BJ1378" s="279"/>
      <c r="BK1378" s="279"/>
      <c r="BL1378" s="279"/>
      <c r="BM1378" s="279"/>
      <c r="BN1378" s="279"/>
      <c r="BO1378" s="279"/>
      <c r="BP1378" s="279"/>
      <c r="BQ1378" s="279"/>
      <c r="BR1378" s="279"/>
      <c r="BS1378" s="279"/>
      <c r="BT1378" s="279"/>
      <c r="BU1378" s="279"/>
      <c r="BV1378" s="279"/>
      <c r="BW1378" s="279"/>
      <c r="BX1378" s="279"/>
      <c r="BY1378" s="279"/>
      <c r="BZ1378" s="279"/>
      <c r="CA1378" s="279"/>
      <c r="CB1378" s="279"/>
      <c r="CC1378" s="279"/>
      <c r="CD1378" s="279"/>
      <c r="CE1378" s="279"/>
      <c r="CF1378" s="279"/>
      <c r="CG1378" s="279"/>
      <c r="CH1378" s="279"/>
      <c r="CI1378" s="279"/>
      <c r="CJ1378" s="279"/>
      <c r="CK1378" s="279"/>
      <c r="CL1378" s="279"/>
      <c r="CM1378" s="279"/>
      <c r="CN1378" s="279"/>
      <c r="CO1378" s="279"/>
      <c r="CP1378" s="279"/>
      <c r="CQ1378" s="279"/>
      <c r="CR1378" s="279"/>
      <c r="CS1378" s="279"/>
      <c r="CT1378" s="279"/>
      <c r="CU1378" s="279"/>
      <c r="CV1378" s="279"/>
      <c r="CW1378" s="279"/>
      <c r="CX1378" s="279"/>
      <c r="CY1378" s="279"/>
      <c r="CZ1378" s="279"/>
      <c r="DA1378" s="279"/>
      <c r="DB1378" s="279"/>
      <c r="DC1378" s="279"/>
      <c r="DD1378" s="279"/>
      <c r="DE1378" s="279"/>
      <c r="DF1378" s="279"/>
      <c r="DG1378" s="279"/>
      <c r="DH1378" s="279"/>
      <c r="DI1378" s="279"/>
      <c r="DJ1378" s="279"/>
      <c r="DK1378" s="279"/>
      <c r="DL1378" s="279"/>
      <c r="DM1378" s="279"/>
      <c r="DN1378" s="279"/>
      <c r="DO1378" s="279"/>
      <c r="DP1378" s="279"/>
      <c r="DQ1378" s="279"/>
      <c r="DR1378" s="279"/>
      <c r="DS1378" s="279"/>
      <c r="DT1378" s="279"/>
      <c r="DU1378" s="279"/>
    </row>
    <row r="1379" spans="40:125">
      <c r="AN1379" s="203" t="str">
        <f t="shared" si="56"/>
        <v>EMA--</v>
      </c>
      <c r="AO1379" s="279"/>
      <c r="AP1379" s="279"/>
      <c r="AQ1379" s="279"/>
      <c r="AR1379" s="279"/>
      <c r="AS1379" s="279"/>
      <c r="AT1379" s="279"/>
      <c r="AU1379" s="279"/>
      <c r="AV1379" s="279"/>
      <c r="AW1379" s="279"/>
      <c r="AX1379" s="279"/>
      <c r="AY1379" s="279"/>
      <c r="AZ1379" s="279"/>
      <c r="BA1379" s="279"/>
      <c r="BB1379" s="279"/>
      <c r="BC1379" s="279"/>
      <c r="BD1379" s="279"/>
      <c r="BE1379" s="279"/>
      <c r="BF1379" s="279"/>
      <c r="BG1379" s="279"/>
      <c r="BH1379" s="279"/>
      <c r="BI1379" s="279"/>
      <c r="BJ1379" s="279"/>
      <c r="BK1379" s="279"/>
      <c r="BL1379" s="279"/>
      <c r="BM1379" s="279"/>
      <c r="BN1379" s="279"/>
      <c r="BO1379" s="279"/>
      <c r="BP1379" s="279"/>
      <c r="BQ1379" s="279"/>
      <c r="BR1379" s="279"/>
      <c r="BS1379" s="279"/>
      <c r="BT1379" s="279"/>
      <c r="BU1379" s="279"/>
      <c r="BV1379" s="279"/>
      <c r="BW1379" s="279"/>
      <c r="BX1379" s="279"/>
      <c r="BY1379" s="279"/>
      <c r="BZ1379" s="279"/>
      <c r="CA1379" s="279"/>
      <c r="CB1379" s="279"/>
      <c r="CC1379" s="279"/>
      <c r="CD1379" s="279"/>
      <c r="CE1379" s="279"/>
      <c r="CF1379" s="279"/>
      <c r="CG1379" s="279"/>
      <c r="CH1379" s="279"/>
      <c r="CI1379" s="279"/>
      <c r="CJ1379" s="279"/>
      <c r="CK1379" s="279"/>
      <c r="CL1379" s="279"/>
      <c r="CM1379" s="279"/>
      <c r="CN1379" s="279"/>
      <c r="CO1379" s="279"/>
      <c r="CP1379" s="279"/>
      <c r="CQ1379" s="279"/>
      <c r="CR1379" s="279"/>
      <c r="CS1379" s="279"/>
      <c r="CT1379" s="279"/>
      <c r="CU1379" s="279"/>
      <c r="CV1379" s="279"/>
      <c r="CW1379" s="279"/>
      <c r="CX1379" s="279"/>
      <c r="CY1379" s="279"/>
      <c r="CZ1379" s="279"/>
      <c r="DA1379" s="279"/>
      <c r="DB1379" s="279"/>
      <c r="DC1379" s="279"/>
      <c r="DD1379" s="279"/>
      <c r="DE1379" s="279"/>
      <c r="DF1379" s="279"/>
      <c r="DG1379" s="279"/>
      <c r="DH1379" s="279"/>
      <c r="DI1379" s="279"/>
      <c r="DJ1379" s="279"/>
      <c r="DK1379" s="279"/>
      <c r="DL1379" s="279"/>
      <c r="DM1379" s="279"/>
      <c r="DN1379" s="279"/>
      <c r="DO1379" s="279"/>
      <c r="DP1379" s="279"/>
      <c r="DQ1379" s="279"/>
      <c r="DR1379" s="279"/>
      <c r="DS1379" s="279"/>
      <c r="DT1379" s="279"/>
      <c r="DU1379" s="279"/>
    </row>
    <row r="1380" spans="40:125">
      <c r="AN1380" s="203" t="str">
        <f t="shared" si="56"/>
        <v>EMA--</v>
      </c>
      <c r="AO1380" s="279"/>
      <c r="AP1380" s="279"/>
      <c r="AQ1380" s="279"/>
      <c r="AR1380" s="279"/>
      <c r="AS1380" s="279"/>
      <c r="AT1380" s="279"/>
      <c r="AU1380" s="279"/>
      <c r="AV1380" s="279"/>
      <c r="AW1380" s="279"/>
      <c r="AX1380" s="279"/>
      <c r="AY1380" s="279"/>
      <c r="AZ1380" s="279"/>
      <c r="BA1380" s="279"/>
      <c r="BB1380" s="279"/>
      <c r="BC1380" s="279"/>
      <c r="BD1380" s="279"/>
      <c r="BE1380" s="279"/>
      <c r="BF1380" s="279"/>
      <c r="BG1380" s="279"/>
      <c r="BH1380" s="279"/>
      <c r="BI1380" s="279"/>
      <c r="BJ1380" s="279"/>
      <c r="BK1380" s="279"/>
      <c r="BL1380" s="279"/>
      <c r="BM1380" s="279"/>
      <c r="BN1380" s="279"/>
      <c r="BO1380" s="279"/>
      <c r="BP1380" s="279"/>
      <c r="BQ1380" s="279"/>
      <c r="BR1380" s="279"/>
      <c r="BS1380" s="279"/>
      <c r="BT1380" s="279"/>
      <c r="BU1380" s="279"/>
      <c r="BV1380" s="279"/>
      <c r="BW1380" s="279"/>
      <c r="BX1380" s="279"/>
      <c r="BY1380" s="279"/>
      <c r="BZ1380" s="279"/>
      <c r="CA1380" s="279"/>
      <c r="CB1380" s="279"/>
      <c r="CC1380" s="279"/>
      <c r="CD1380" s="279"/>
      <c r="CE1380" s="279"/>
      <c r="CF1380" s="279"/>
      <c r="CG1380" s="279"/>
      <c r="CH1380" s="279"/>
      <c r="CI1380" s="279"/>
      <c r="CJ1380" s="279"/>
      <c r="CK1380" s="279"/>
      <c r="CL1380" s="279"/>
      <c r="CM1380" s="279"/>
      <c r="CN1380" s="279"/>
      <c r="CO1380" s="279"/>
      <c r="CP1380" s="279"/>
      <c r="CQ1380" s="279"/>
      <c r="CR1380" s="279"/>
      <c r="CS1380" s="279"/>
      <c r="CT1380" s="279"/>
      <c r="CU1380" s="279"/>
      <c r="CV1380" s="279"/>
      <c r="CW1380" s="279"/>
      <c r="CX1380" s="279"/>
      <c r="CY1380" s="279"/>
      <c r="CZ1380" s="279"/>
      <c r="DA1380" s="279"/>
      <c r="DB1380" s="279"/>
      <c r="DC1380" s="279"/>
      <c r="DD1380" s="279"/>
      <c r="DE1380" s="279"/>
      <c r="DF1380" s="279"/>
      <c r="DG1380" s="279"/>
      <c r="DH1380" s="279"/>
      <c r="DI1380" s="279"/>
      <c r="DJ1380" s="279"/>
      <c r="DK1380" s="279"/>
      <c r="DL1380" s="279"/>
      <c r="DM1380" s="279"/>
      <c r="DN1380" s="279"/>
      <c r="DO1380" s="279"/>
      <c r="DP1380" s="279"/>
      <c r="DQ1380" s="279"/>
      <c r="DR1380" s="279"/>
      <c r="DS1380" s="279"/>
      <c r="DT1380" s="279"/>
      <c r="DU1380" s="279"/>
    </row>
    <row r="1381" spans="40:125">
      <c r="AN1381" s="203" t="str">
        <f t="shared" si="56"/>
        <v>EMA--</v>
      </c>
      <c r="AO1381" s="279"/>
      <c r="AP1381" s="279"/>
      <c r="AQ1381" s="279"/>
      <c r="AR1381" s="279"/>
      <c r="AS1381" s="279"/>
      <c r="AT1381" s="279"/>
      <c r="AU1381" s="279"/>
      <c r="AV1381" s="279"/>
      <c r="AW1381" s="279"/>
      <c r="AX1381" s="279"/>
      <c r="AY1381" s="279"/>
      <c r="AZ1381" s="279"/>
      <c r="BA1381" s="279"/>
      <c r="BB1381" s="279"/>
      <c r="BC1381" s="279"/>
      <c r="BD1381" s="279"/>
      <c r="BE1381" s="279"/>
      <c r="BF1381" s="279"/>
      <c r="BG1381" s="279"/>
      <c r="BH1381" s="279"/>
      <c r="BI1381" s="279"/>
      <c r="BJ1381" s="279"/>
      <c r="BK1381" s="279"/>
      <c r="BL1381" s="279"/>
      <c r="BM1381" s="279"/>
      <c r="BN1381" s="279"/>
      <c r="BO1381" s="279"/>
      <c r="BP1381" s="279"/>
      <c r="BQ1381" s="279"/>
      <c r="BR1381" s="279"/>
      <c r="BS1381" s="279"/>
      <c r="BT1381" s="279"/>
      <c r="BU1381" s="279"/>
      <c r="BV1381" s="279"/>
      <c r="BW1381" s="279"/>
      <c r="BX1381" s="279"/>
      <c r="BY1381" s="279"/>
      <c r="BZ1381" s="279"/>
      <c r="CA1381" s="279"/>
      <c r="CB1381" s="279"/>
      <c r="CC1381" s="279"/>
      <c r="CD1381" s="279"/>
      <c r="CE1381" s="279"/>
      <c r="CF1381" s="279"/>
      <c r="CG1381" s="279"/>
      <c r="CH1381" s="279"/>
      <c r="CI1381" s="279"/>
      <c r="CJ1381" s="279"/>
      <c r="CK1381" s="279"/>
      <c r="CL1381" s="279"/>
      <c r="CM1381" s="279"/>
      <c r="CN1381" s="279"/>
      <c r="CO1381" s="279"/>
      <c r="CP1381" s="279"/>
      <c r="CQ1381" s="279"/>
      <c r="CR1381" s="279"/>
      <c r="CS1381" s="279"/>
      <c r="CT1381" s="279"/>
      <c r="CU1381" s="279"/>
      <c r="CV1381" s="279"/>
      <c r="CW1381" s="279"/>
      <c r="CX1381" s="279"/>
      <c r="CY1381" s="279"/>
      <c r="CZ1381" s="279"/>
      <c r="DA1381" s="279"/>
      <c r="DB1381" s="279"/>
      <c r="DC1381" s="279"/>
      <c r="DD1381" s="279"/>
      <c r="DE1381" s="279"/>
      <c r="DF1381" s="279"/>
      <c r="DG1381" s="279"/>
      <c r="DH1381" s="279"/>
      <c r="DI1381" s="279"/>
      <c r="DJ1381" s="279"/>
      <c r="DK1381" s="279"/>
      <c r="DL1381" s="279"/>
      <c r="DM1381" s="279"/>
      <c r="DN1381" s="279"/>
      <c r="DO1381" s="279"/>
      <c r="DP1381" s="279"/>
      <c r="DQ1381" s="279"/>
      <c r="DR1381" s="279"/>
      <c r="DS1381" s="279"/>
      <c r="DT1381" s="279"/>
      <c r="DU1381" s="279"/>
    </row>
    <row r="1382" spans="40:125">
      <c r="AN1382" s="203" t="str">
        <f t="shared" si="56"/>
        <v>EMA--</v>
      </c>
      <c r="AO1382" s="279"/>
      <c r="AP1382" s="279"/>
      <c r="AQ1382" s="279"/>
      <c r="AR1382" s="279"/>
      <c r="AS1382" s="279"/>
      <c r="AT1382" s="279"/>
      <c r="AU1382" s="279"/>
      <c r="AV1382" s="279"/>
      <c r="AW1382" s="279"/>
      <c r="AX1382" s="279"/>
      <c r="AY1382" s="279"/>
      <c r="AZ1382" s="279"/>
      <c r="BA1382" s="279"/>
      <c r="BB1382" s="279"/>
      <c r="BC1382" s="279"/>
      <c r="BD1382" s="279"/>
      <c r="BE1382" s="279"/>
      <c r="BF1382" s="279"/>
      <c r="BG1382" s="279"/>
      <c r="BH1382" s="279"/>
      <c r="BI1382" s="279"/>
      <c r="BJ1382" s="279"/>
      <c r="BK1382" s="279"/>
      <c r="BL1382" s="279"/>
      <c r="BM1382" s="279"/>
      <c r="BN1382" s="279"/>
      <c r="BO1382" s="279"/>
      <c r="BP1382" s="279"/>
      <c r="BQ1382" s="279"/>
      <c r="BR1382" s="279"/>
      <c r="BS1382" s="279"/>
      <c r="BT1382" s="279"/>
      <c r="BU1382" s="279"/>
      <c r="BV1382" s="279"/>
      <c r="BW1382" s="279"/>
      <c r="BX1382" s="279"/>
      <c r="BY1382" s="279"/>
      <c r="BZ1382" s="279"/>
      <c r="CA1382" s="279"/>
      <c r="CB1382" s="279"/>
      <c r="CC1382" s="279"/>
      <c r="CD1382" s="279"/>
      <c r="CE1382" s="279"/>
      <c r="CF1382" s="279"/>
      <c r="CG1382" s="279"/>
      <c r="CH1382" s="279"/>
      <c r="CI1382" s="279"/>
      <c r="CJ1382" s="279"/>
      <c r="CK1382" s="279"/>
      <c r="CL1382" s="279"/>
      <c r="CM1382" s="279"/>
      <c r="CN1382" s="279"/>
      <c r="CO1382" s="279"/>
      <c r="CP1382" s="279"/>
      <c r="CQ1382" s="279"/>
      <c r="CR1382" s="279"/>
      <c r="CS1382" s="279"/>
      <c r="CT1382" s="279"/>
      <c r="CU1382" s="279"/>
      <c r="CV1382" s="279"/>
      <c r="CW1382" s="279"/>
      <c r="CX1382" s="279"/>
      <c r="CY1382" s="279"/>
      <c r="CZ1382" s="279"/>
      <c r="DA1382" s="279"/>
      <c r="DB1382" s="279"/>
      <c r="DC1382" s="279"/>
      <c r="DD1382" s="279"/>
      <c r="DE1382" s="279"/>
      <c r="DF1382" s="279"/>
      <c r="DG1382" s="279"/>
      <c r="DH1382" s="279"/>
      <c r="DI1382" s="279"/>
      <c r="DJ1382" s="279"/>
      <c r="DK1382" s="279"/>
      <c r="DL1382" s="279"/>
      <c r="DM1382" s="279"/>
      <c r="DN1382" s="279"/>
      <c r="DO1382" s="279"/>
      <c r="DP1382" s="279"/>
      <c r="DQ1382" s="279"/>
      <c r="DR1382" s="279"/>
      <c r="DS1382" s="279"/>
      <c r="DT1382" s="279"/>
      <c r="DU1382" s="279"/>
    </row>
    <row r="1383" spans="40:125">
      <c r="AN1383" s="203" t="str">
        <f t="shared" si="56"/>
        <v>EMA--</v>
      </c>
      <c r="AO1383" s="279"/>
      <c r="AP1383" s="279"/>
      <c r="AQ1383" s="279"/>
      <c r="AR1383" s="279"/>
      <c r="AS1383" s="279"/>
      <c r="AT1383" s="279"/>
      <c r="AU1383" s="279"/>
      <c r="AV1383" s="279"/>
      <c r="AW1383" s="279"/>
      <c r="AX1383" s="279"/>
      <c r="AY1383" s="279"/>
      <c r="AZ1383" s="279"/>
      <c r="BA1383" s="279"/>
      <c r="BB1383" s="279"/>
      <c r="BC1383" s="279"/>
      <c r="BD1383" s="279"/>
      <c r="BE1383" s="279"/>
      <c r="BF1383" s="279"/>
      <c r="BG1383" s="279"/>
      <c r="BH1383" s="279"/>
      <c r="BI1383" s="279"/>
      <c r="BJ1383" s="279"/>
      <c r="BK1383" s="279"/>
      <c r="BL1383" s="279"/>
      <c r="BM1383" s="279"/>
      <c r="BN1383" s="279"/>
      <c r="BO1383" s="279"/>
      <c r="BP1383" s="279"/>
      <c r="BQ1383" s="279"/>
      <c r="BR1383" s="279"/>
      <c r="BS1383" s="279"/>
      <c r="BT1383" s="279"/>
      <c r="BU1383" s="279"/>
      <c r="BV1383" s="279"/>
      <c r="BW1383" s="279"/>
      <c r="BX1383" s="279"/>
      <c r="BY1383" s="279"/>
      <c r="BZ1383" s="279"/>
      <c r="CA1383" s="279"/>
      <c r="CB1383" s="279"/>
      <c r="CC1383" s="279"/>
      <c r="CD1383" s="279"/>
      <c r="CE1383" s="279"/>
      <c r="CF1383" s="279"/>
      <c r="CG1383" s="279"/>
      <c r="CH1383" s="279"/>
      <c r="CI1383" s="279"/>
      <c r="CJ1383" s="279"/>
      <c r="CK1383" s="279"/>
      <c r="CL1383" s="279"/>
      <c r="CM1383" s="279"/>
      <c r="CN1383" s="279"/>
      <c r="CO1383" s="279"/>
      <c r="CP1383" s="279"/>
      <c r="CQ1383" s="279"/>
      <c r="CR1383" s="279"/>
      <c r="CS1383" s="279"/>
      <c r="CT1383" s="279"/>
      <c r="CU1383" s="279"/>
      <c r="CV1383" s="279"/>
      <c r="CW1383" s="279"/>
      <c r="CX1383" s="279"/>
      <c r="CY1383" s="279"/>
      <c r="CZ1383" s="279"/>
      <c r="DA1383" s="279"/>
      <c r="DB1383" s="279"/>
      <c r="DC1383" s="279"/>
      <c r="DD1383" s="279"/>
      <c r="DE1383" s="279"/>
      <c r="DF1383" s="279"/>
      <c r="DG1383" s="279"/>
      <c r="DH1383" s="279"/>
      <c r="DI1383" s="279"/>
      <c r="DJ1383" s="279"/>
      <c r="DK1383" s="279"/>
      <c r="DL1383" s="279"/>
      <c r="DM1383" s="279"/>
      <c r="DN1383" s="279"/>
      <c r="DO1383" s="279"/>
      <c r="DP1383" s="279"/>
      <c r="DQ1383" s="279"/>
      <c r="DR1383" s="279"/>
      <c r="DS1383" s="279"/>
      <c r="DT1383" s="279"/>
      <c r="DU1383" s="279"/>
    </row>
    <row r="1384" spans="40:125">
      <c r="AN1384" s="203" t="str">
        <f t="shared" si="56"/>
        <v>EMA--</v>
      </c>
      <c r="AO1384" s="279"/>
      <c r="AP1384" s="279"/>
      <c r="AQ1384" s="279"/>
      <c r="AR1384" s="279"/>
      <c r="AS1384" s="279"/>
      <c r="AT1384" s="279"/>
      <c r="AU1384" s="279"/>
      <c r="AV1384" s="279"/>
      <c r="AW1384" s="279"/>
      <c r="AX1384" s="279"/>
      <c r="AY1384" s="279"/>
      <c r="AZ1384" s="279"/>
      <c r="BA1384" s="279"/>
      <c r="BB1384" s="279"/>
      <c r="BC1384" s="279"/>
      <c r="BD1384" s="279"/>
      <c r="BE1384" s="279"/>
      <c r="BF1384" s="279"/>
      <c r="BG1384" s="279"/>
      <c r="BH1384" s="279"/>
      <c r="BI1384" s="279"/>
      <c r="BJ1384" s="279"/>
      <c r="BK1384" s="279"/>
      <c r="BL1384" s="279"/>
      <c r="BM1384" s="279"/>
      <c r="BN1384" s="279"/>
      <c r="BO1384" s="279"/>
      <c r="BP1384" s="279"/>
      <c r="BQ1384" s="279"/>
      <c r="BR1384" s="279"/>
      <c r="BS1384" s="279"/>
      <c r="BT1384" s="279"/>
      <c r="BU1384" s="279"/>
      <c r="BV1384" s="279"/>
      <c r="BW1384" s="279"/>
      <c r="BX1384" s="279"/>
      <c r="BY1384" s="279"/>
      <c r="BZ1384" s="279"/>
      <c r="CA1384" s="279"/>
      <c r="CB1384" s="279"/>
      <c r="CC1384" s="279"/>
      <c r="CD1384" s="279"/>
      <c r="CE1384" s="279"/>
      <c r="CF1384" s="279"/>
      <c r="CG1384" s="279"/>
      <c r="CH1384" s="279"/>
      <c r="CI1384" s="279"/>
      <c r="CJ1384" s="279"/>
      <c r="CK1384" s="279"/>
      <c r="CL1384" s="279"/>
      <c r="CM1384" s="279"/>
      <c r="CN1384" s="279"/>
      <c r="CO1384" s="279"/>
      <c r="CP1384" s="279"/>
      <c r="CQ1384" s="279"/>
      <c r="CR1384" s="279"/>
      <c r="CS1384" s="279"/>
      <c r="CT1384" s="279"/>
      <c r="CU1384" s="279"/>
      <c r="CV1384" s="279"/>
      <c r="CW1384" s="279"/>
      <c r="CX1384" s="279"/>
      <c r="CY1384" s="279"/>
      <c r="CZ1384" s="279"/>
      <c r="DA1384" s="279"/>
      <c r="DB1384" s="279"/>
      <c r="DC1384" s="279"/>
      <c r="DD1384" s="279"/>
      <c r="DE1384" s="279"/>
      <c r="DF1384" s="279"/>
      <c r="DG1384" s="279"/>
      <c r="DH1384" s="279"/>
      <c r="DI1384" s="279"/>
      <c r="DJ1384" s="279"/>
      <c r="DK1384" s="279"/>
      <c r="DL1384" s="279"/>
      <c r="DM1384" s="279"/>
      <c r="DN1384" s="279"/>
      <c r="DO1384" s="279"/>
      <c r="DP1384" s="279"/>
      <c r="DQ1384" s="279"/>
      <c r="DR1384" s="279"/>
      <c r="DS1384" s="279"/>
      <c r="DT1384" s="279"/>
      <c r="DU1384" s="279"/>
    </row>
    <row r="1385" spans="40:125">
      <c r="AN1385" s="203" t="str">
        <f t="shared" si="56"/>
        <v>EMA--</v>
      </c>
      <c r="AO1385" s="279"/>
      <c r="AP1385" s="279"/>
      <c r="AQ1385" s="279"/>
      <c r="AR1385" s="279"/>
      <c r="AS1385" s="279"/>
      <c r="AT1385" s="279"/>
      <c r="AU1385" s="279"/>
      <c r="AV1385" s="279"/>
      <c r="AW1385" s="279"/>
      <c r="AX1385" s="279"/>
      <c r="AY1385" s="279"/>
      <c r="AZ1385" s="279"/>
      <c r="BA1385" s="279"/>
      <c r="BB1385" s="279"/>
      <c r="BC1385" s="279"/>
      <c r="BD1385" s="279"/>
      <c r="BE1385" s="279"/>
      <c r="BF1385" s="279"/>
      <c r="BG1385" s="279"/>
      <c r="BH1385" s="279"/>
      <c r="BI1385" s="279"/>
      <c r="BJ1385" s="279"/>
      <c r="BK1385" s="279"/>
      <c r="BL1385" s="279"/>
      <c r="BM1385" s="279"/>
      <c r="BN1385" s="279"/>
      <c r="BO1385" s="279"/>
      <c r="BP1385" s="279"/>
      <c r="BQ1385" s="279"/>
      <c r="BR1385" s="279"/>
      <c r="BS1385" s="279"/>
      <c r="BT1385" s="279"/>
      <c r="BU1385" s="279"/>
      <c r="BV1385" s="279"/>
      <c r="BW1385" s="279"/>
      <c r="BX1385" s="279"/>
      <c r="BY1385" s="279"/>
      <c r="BZ1385" s="279"/>
      <c r="CA1385" s="279"/>
      <c r="CB1385" s="279"/>
      <c r="CC1385" s="279"/>
      <c r="CD1385" s="279"/>
      <c r="CE1385" s="279"/>
      <c r="CF1385" s="279"/>
      <c r="CG1385" s="279"/>
      <c r="CH1385" s="279"/>
      <c r="CI1385" s="279"/>
      <c r="CJ1385" s="279"/>
      <c r="CK1385" s="279"/>
      <c r="CL1385" s="279"/>
      <c r="CM1385" s="279"/>
      <c r="CN1385" s="279"/>
      <c r="CO1385" s="279"/>
      <c r="CP1385" s="279"/>
      <c r="CQ1385" s="279"/>
      <c r="CR1385" s="279"/>
      <c r="CS1385" s="279"/>
      <c r="CT1385" s="279"/>
      <c r="CU1385" s="279"/>
      <c r="CV1385" s="279"/>
      <c r="CW1385" s="279"/>
      <c r="CX1385" s="279"/>
      <c r="CY1385" s="279"/>
      <c r="CZ1385" s="279"/>
      <c r="DA1385" s="279"/>
      <c r="DB1385" s="279"/>
      <c r="DC1385" s="279"/>
      <c r="DD1385" s="279"/>
      <c r="DE1385" s="279"/>
      <c r="DF1385" s="279"/>
      <c r="DG1385" s="279"/>
      <c r="DH1385" s="279"/>
      <c r="DI1385" s="279"/>
      <c r="DJ1385" s="279"/>
      <c r="DK1385" s="279"/>
      <c r="DL1385" s="279"/>
      <c r="DM1385" s="279"/>
      <c r="DN1385" s="279"/>
      <c r="DO1385" s="279"/>
      <c r="DP1385" s="279"/>
      <c r="DQ1385" s="279"/>
      <c r="DR1385" s="279"/>
      <c r="DS1385" s="279"/>
      <c r="DT1385" s="279"/>
      <c r="DU1385" s="279"/>
    </row>
    <row r="1386" spans="40:125">
      <c r="AN1386" s="203" t="str">
        <f t="shared" si="56"/>
        <v>EMA--</v>
      </c>
      <c r="AO1386" s="279"/>
      <c r="AP1386" s="279"/>
      <c r="AQ1386" s="279"/>
      <c r="AR1386" s="279"/>
      <c r="AS1386" s="279"/>
      <c r="AT1386" s="279"/>
      <c r="AU1386" s="279"/>
      <c r="AV1386" s="279"/>
      <c r="AW1386" s="279"/>
      <c r="AX1386" s="279"/>
      <c r="AY1386" s="279"/>
      <c r="AZ1386" s="279"/>
      <c r="BA1386" s="279"/>
      <c r="BB1386" s="279"/>
      <c r="BC1386" s="279"/>
      <c r="BD1386" s="279"/>
      <c r="BE1386" s="279"/>
      <c r="BF1386" s="279"/>
      <c r="BG1386" s="279"/>
      <c r="BH1386" s="279"/>
      <c r="BI1386" s="279"/>
      <c r="BJ1386" s="279"/>
      <c r="BK1386" s="279"/>
      <c r="BL1386" s="279"/>
      <c r="BM1386" s="279"/>
      <c r="BN1386" s="279"/>
      <c r="BO1386" s="279"/>
      <c r="BP1386" s="279"/>
      <c r="BQ1386" s="279"/>
      <c r="BR1386" s="279"/>
      <c r="BS1386" s="279"/>
      <c r="BT1386" s="279"/>
      <c r="BU1386" s="279"/>
      <c r="BV1386" s="279"/>
      <c r="BW1386" s="279"/>
      <c r="BX1386" s="279"/>
      <c r="BY1386" s="279"/>
      <c r="BZ1386" s="279"/>
      <c r="CA1386" s="279"/>
      <c r="CB1386" s="279"/>
      <c r="CC1386" s="279"/>
      <c r="CD1386" s="279"/>
      <c r="CE1386" s="279"/>
      <c r="CF1386" s="279"/>
      <c r="CG1386" s="279"/>
      <c r="CH1386" s="279"/>
      <c r="CI1386" s="279"/>
      <c r="CJ1386" s="279"/>
      <c r="CK1386" s="279"/>
      <c r="CL1386" s="279"/>
      <c r="CM1386" s="279"/>
      <c r="CN1386" s="279"/>
      <c r="CO1386" s="279"/>
      <c r="CP1386" s="279"/>
      <c r="CQ1386" s="279"/>
      <c r="CR1386" s="279"/>
      <c r="CS1386" s="279"/>
      <c r="CT1386" s="279"/>
      <c r="CU1386" s="279"/>
      <c r="CV1386" s="279"/>
      <c r="CW1386" s="279"/>
      <c r="CX1386" s="279"/>
      <c r="CY1386" s="279"/>
      <c r="CZ1386" s="279"/>
      <c r="DA1386" s="279"/>
      <c r="DB1386" s="279"/>
      <c r="DC1386" s="279"/>
      <c r="DD1386" s="279"/>
      <c r="DE1386" s="279"/>
      <c r="DF1386" s="279"/>
      <c r="DG1386" s="279"/>
      <c r="DH1386" s="279"/>
      <c r="DI1386" s="279"/>
      <c r="DJ1386" s="279"/>
      <c r="DK1386" s="279"/>
      <c r="DL1386" s="279"/>
      <c r="DM1386" s="279"/>
      <c r="DN1386" s="279"/>
      <c r="DO1386" s="279"/>
      <c r="DP1386" s="279"/>
      <c r="DQ1386" s="279"/>
      <c r="DR1386" s="279"/>
      <c r="DS1386" s="279"/>
      <c r="DT1386" s="279"/>
      <c r="DU1386" s="279"/>
    </row>
    <row r="1387" spans="40:125">
      <c r="AN1387" s="203" t="str">
        <f t="shared" si="56"/>
        <v>EMA--</v>
      </c>
      <c r="AO1387" s="279"/>
      <c r="AP1387" s="279"/>
      <c r="AQ1387" s="279"/>
      <c r="AR1387" s="279"/>
      <c r="AS1387" s="279"/>
      <c r="AT1387" s="279"/>
      <c r="AU1387" s="279"/>
      <c r="AV1387" s="279"/>
      <c r="AW1387" s="279"/>
      <c r="AX1387" s="279"/>
      <c r="AY1387" s="279"/>
      <c r="AZ1387" s="279"/>
      <c r="BA1387" s="279"/>
      <c r="BB1387" s="279"/>
      <c r="BC1387" s="279"/>
      <c r="BD1387" s="279"/>
      <c r="BE1387" s="279"/>
      <c r="BF1387" s="279"/>
      <c r="BG1387" s="279"/>
      <c r="BH1387" s="279"/>
      <c r="BI1387" s="279"/>
      <c r="BJ1387" s="279"/>
      <c r="BK1387" s="279"/>
      <c r="BL1387" s="279"/>
      <c r="BM1387" s="279"/>
      <c r="BN1387" s="279"/>
      <c r="BO1387" s="279"/>
      <c r="BP1387" s="279"/>
      <c r="BQ1387" s="279"/>
      <c r="BR1387" s="279"/>
      <c r="BS1387" s="279"/>
      <c r="BT1387" s="279"/>
      <c r="BU1387" s="279"/>
      <c r="BV1387" s="279"/>
      <c r="BW1387" s="279"/>
      <c r="BX1387" s="279"/>
      <c r="BY1387" s="279"/>
      <c r="BZ1387" s="279"/>
      <c r="CA1387" s="279"/>
      <c r="CB1387" s="279"/>
      <c r="CC1387" s="279"/>
      <c r="CD1387" s="279"/>
      <c r="CE1387" s="279"/>
      <c r="CF1387" s="279"/>
      <c r="CG1387" s="279"/>
      <c r="CH1387" s="279"/>
      <c r="CI1387" s="279"/>
      <c r="CJ1387" s="279"/>
      <c r="CK1387" s="279"/>
      <c r="CL1387" s="279"/>
      <c r="CM1387" s="279"/>
      <c r="CN1387" s="279"/>
      <c r="CO1387" s="279"/>
      <c r="CP1387" s="279"/>
      <c r="CQ1387" s="279"/>
      <c r="CR1387" s="279"/>
      <c r="CS1387" s="279"/>
      <c r="CT1387" s="279"/>
      <c r="CU1387" s="279"/>
      <c r="CV1387" s="279"/>
      <c r="CW1387" s="279"/>
      <c r="CX1387" s="279"/>
      <c r="CY1387" s="279"/>
      <c r="CZ1387" s="279"/>
      <c r="DA1387" s="279"/>
      <c r="DB1387" s="279"/>
      <c r="DC1387" s="279"/>
      <c r="DD1387" s="279"/>
      <c r="DE1387" s="279"/>
      <c r="DF1387" s="279"/>
      <c r="DG1387" s="279"/>
      <c r="DH1387" s="279"/>
      <c r="DI1387" s="279"/>
      <c r="DJ1387" s="279"/>
      <c r="DK1387" s="279"/>
      <c r="DL1387" s="279"/>
      <c r="DM1387" s="279"/>
      <c r="DN1387" s="279"/>
      <c r="DO1387" s="279"/>
      <c r="DP1387" s="279"/>
      <c r="DQ1387" s="279"/>
      <c r="DR1387" s="279"/>
      <c r="DS1387" s="279"/>
      <c r="DT1387" s="279"/>
      <c r="DU1387" s="279"/>
    </row>
    <row r="1388" spans="40:125">
      <c r="AN1388" s="203" t="str">
        <f t="shared" si="56"/>
        <v>EMA--</v>
      </c>
      <c r="AO1388" s="279"/>
      <c r="AP1388" s="279"/>
      <c r="AQ1388" s="279"/>
      <c r="AR1388" s="279"/>
      <c r="AS1388" s="279"/>
      <c r="AT1388" s="279"/>
      <c r="AU1388" s="279"/>
      <c r="AV1388" s="279"/>
      <c r="AW1388" s="279"/>
      <c r="AX1388" s="279"/>
      <c r="AY1388" s="279"/>
      <c r="AZ1388" s="279"/>
      <c r="BA1388" s="279"/>
      <c r="BB1388" s="279"/>
      <c r="BC1388" s="279"/>
      <c r="BD1388" s="279"/>
      <c r="BE1388" s="279"/>
      <c r="BF1388" s="279"/>
      <c r="BG1388" s="279"/>
      <c r="BH1388" s="279"/>
      <c r="BI1388" s="279"/>
      <c r="BJ1388" s="279"/>
      <c r="BK1388" s="279"/>
      <c r="BL1388" s="279"/>
      <c r="BM1388" s="279"/>
      <c r="BN1388" s="279"/>
      <c r="BO1388" s="279"/>
      <c r="BP1388" s="279"/>
      <c r="BQ1388" s="279"/>
      <c r="BR1388" s="279"/>
      <c r="BS1388" s="279"/>
      <c r="BT1388" s="279"/>
      <c r="BU1388" s="279"/>
      <c r="BV1388" s="279"/>
      <c r="BW1388" s="279"/>
      <c r="BX1388" s="279"/>
      <c r="BY1388" s="279"/>
      <c r="BZ1388" s="279"/>
      <c r="CA1388" s="279"/>
      <c r="CB1388" s="279"/>
      <c r="CC1388" s="279"/>
      <c r="CD1388" s="279"/>
      <c r="CE1388" s="279"/>
      <c r="CF1388" s="279"/>
      <c r="CG1388" s="279"/>
      <c r="CH1388" s="279"/>
      <c r="CI1388" s="279"/>
      <c r="CJ1388" s="279"/>
      <c r="CK1388" s="279"/>
      <c r="CL1388" s="279"/>
      <c r="CM1388" s="279"/>
      <c r="CN1388" s="279"/>
      <c r="CO1388" s="279"/>
      <c r="CP1388" s="279"/>
      <c r="CQ1388" s="279"/>
      <c r="CR1388" s="279"/>
      <c r="CS1388" s="279"/>
      <c r="CT1388" s="279"/>
      <c r="CU1388" s="279"/>
      <c r="CV1388" s="279"/>
      <c r="CW1388" s="279"/>
      <c r="CX1388" s="279"/>
      <c r="CY1388" s="279"/>
      <c r="CZ1388" s="279"/>
      <c r="DA1388" s="279"/>
      <c r="DB1388" s="279"/>
      <c r="DC1388" s="279"/>
      <c r="DD1388" s="279"/>
      <c r="DE1388" s="279"/>
      <c r="DF1388" s="279"/>
      <c r="DG1388" s="279"/>
      <c r="DH1388" s="279"/>
      <c r="DI1388" s="279"/>
      <c r="DJ1388" s="279"/>
      <c r="DK1388" s="279"/>
      <c r="DL1388" s="279"/>
      <c r="DM1388" s="279"/>
      <c r="DN1388" s="279"/>
      <c r="DO1388" s="279"/>
      <c r="DP1388" s="279"/>
      <c r="DQ1388" s="279"/>
      <c r="DR1388" s="279"/>
      <c r="DS1388" s="279"/>
      <c r="DT1388" s="279"/>
      <c r="DU1388" s="279"/>
    </row>
    <row r="1389" spans="40:125">
      <c r="AN1389" s="203" t="str">
        <f t="shared" si="56"/>
        <v>EMA--</v>
      </c>
      <c r="AO1389" s="279"/>
      <c r="AP1389" s="279"/>
      <c r="AQ1389" s="279"/>
      <c r="AR1389" s="279"/>
      <c r="AS1389" s="279"/>
      <c r="AT1389" s="279"/>
      <c r="AU1389" s="279"/>
      <c r="AV1389" s="279"/>
      <c r="AW1389" s="279"/>
      <c r="AX1389" s="279"/>
      <c r="AY1389" s="279"/>
      <c r="AZ1389" s="279"/>
      <c r="BA1389" s="279"/>
      <c r="BB1389" s="279"/>
      <c r="BC1389" s="279"/>
      <c r="BD1389" s="279"/>
      <c r="BE1389" s="279"/>
      <c r="BF1389" s="279"/>
      <c r="BG1389" s="279"/>
      <c r="BH1389" s="279"/>
      <c r="BI1389" s="279"/>
      <c r="BJ1389" s="279"/>
      <c r="BK1389" s="279"/>
      <c r="BL1389" s="279"/>
      <c r="BM1389" s="279"/>
      <c r="BN1389" s="279"/>
      <c r="BO1389" s="279"/>
      <c r="BP1389" s="279"/>
      <c r="BQ1389" s="279"/>
      <c r="BR1389" s="279"/>
      <c r="BS1389" s="279"/>
      <c r="BT1389" s="279"/>
      <c r="BU1389" s="279"/>
      <c r="BV1389" s="279"/>
      <c r="BW1389" s="279"/>
      <c r="BX1389" s="279"/>
      <c r="BY1389" s="279"/>
      <c r="BZ1389" s="279"/>
      <c r="CA1389" s="279"/>
      <c r="CB1389" s="279"/>
      <c r="CC1389" s="279"/>
      <c r="CD1389" s="279"/>
      <c r="CE1389" s="279"/>
      <c r="CF1389" s="279"/>
      <c r="CG1389" s="279"/>
      <c r="CH1389" s="279"/>
      <c r="CI1389" s="279"/>
      <c r="CJ1389" s="279"/>
      <c r="CK1389" s="279"/>
      <c r="CL1389" s="279"/>
      <c r="CM1389" s="279"/>
      <c r="CN1389" s="279"/>
      <c r="CO1389" s="279"/>
      <c r="CP1389" s="279"/>
      <c r="CQ1389" s="279"/>
      <c r="CR1389" s="279"/>
      <c r="CS1389" s="279"/>
      <c r="CT1389" s="279"/>
      <c r="CU1389" s="279"/>
      <c r="CV1389" s="279"/>
      <c r="CW1389" s="279"/>
      <c r="CX1389" s="279"/>
      <c r="CY1389" s="279"/>
      <c r="CZ1389" s="279"/>
      <c r="DA1389" s="279"/>
      <c r="DB1389" s="279"/>
      <c r="DC1389" s="279"/>
      <c r="DD1389" s="279"/>
      <c r="DE1389" s="279"/>
      <c r="DF1389" s="279"/>
      <c r="DG1389" s="279"/>
      <c r="DH1389" s="279"/>
      <c r="DI1389" s="279"/>
      <c r="DJ1389" s="279"/>
      <c r="DK1389" s="279"/>
      <c r="DL1389" s="279"/>
      <c r="DM1389" s="279"/>
      <c r="DN1389" s="279"/>
      <c r="DO1389" s="279"/>
      <c r="DP1389" s="279"/>
      <c r="DQ1389" s="279"/>
      <c r="DR1389" s="279"/>
      <c r="DS1389" s="279"/>
      <c r="DT1389" s="279"/>
      <c r="DU1389" s="279"/>
    </row>
    <row r="1390" spans="40:125">
      <c r="AN1390" s="203" t="str">
        <f t="shared" si="56"/>
        <v>EMA--</v>
      </c>
      <c r="AO1390" s="279"/>
      <c r="AP1390" s="279"/>
      <c r="AQ1390" s="279"/>
      <c r="AR1390" s="279"/>
      <c r="AS1390" s="279"/>
      <c r="AT1390" s="279"/>
      <c r="AU1390" s="279"/>
      <c r="AV1390" s="279"/>
      <c r="AW1390" s="279"/>
      <c r="AX1390" s="279"/>
      <c r="AY1390" s="279"/>
      <c r="AZ1390" s="279"/>
      <c r="BA1390" s="279"/>
      <c r="BB1390" s="279"/>
      <c r="BC1390" s="279"/>
      <c r="BD1390" s="279"/>
      <c r="BE1390" s="279"/>
      <c r="BF1390" s="279"/>
      <c r="BG1390" s="279"/>
      <c r="BH1390" s="279"/>
      <c r="BI1390" s="279"/>
      <c r="BJ1390" s="279"/>
      <c r="BK1390" s="279"/>
      <c r="BL1390" s="279"/>
      <c r="BM1390" s="279"/>
      <c r="BN1390" s="279"/>
      <c r="BO1390" s="279"/>
      <c r="BP1390" s="279"/>
      <c r="BQ1390" s="279"/>
      <c r="BR1390" s="279"/>
      <c r="BS1390" s="279"/>
      <c r="BT1390" s="279"/>
      <c r="BU1390" s="279"/>
      <c r="BV1390" s="279"/>
      <c r="BW1390" s="279"/>
      <c r="BX1390" s="279"/>
      <c r="BY1390" s="279"/>
      <c r="BZ1390" s="279"/>
      <c r="CA1390" s="279"/>
      <c r="CB1390" s="279"/>
      <c r="CC1390" s="279"/>
      <c r="CD1390" s="279"/>
      <c r="CE1390" s="279"/>
      <c r="CF1390" s="279"/>
      <c r="CG1390" s="279"/>
      <c r="CH1390" s="279"/>
      <c r="CI1390" s="279"/>
      <c r="CJ1390" s="279"/>
      <c r="CK1390" s="279"/>
      <c r="CL1390" s="279"/>
      <c r="CM1390" s="279"/>
      <c r="CN1390" s="279"/>
      <c r="CO1390" s="279"/>
      <c r="CP1390" s="279"/>
      <c r="CQ1390" s="279"/>
      <c r="CR1390" s="279"/>
      <c r="CS1390" s="279"/>
      <c r="CT1390" s="279"/>
      <c r="CU1390" s="279"/>
      <c r="CV1390" s="279"/>
      <c r="CW1390" s="279"/>
      <c r="CX1390" s="279"/>
      <c r="CY1390" s="279"/>
      <c r="CZ1390" s="279"/>
      <c r="DA1390" s="279"/>
      <c r="DB1390" s="279"/>
      <c r="DC1390" s="279"/>
      <c r="DD1390" s="279"/>
      <c r="DE1390" s="279"/>
      <c r="DF1390" s="279"/>
      <c r="DG1390" s="279"/>
      <c r="DH1390" s="279"/>
      <c r="DI1390" s="279"/>
      <c r="DJ1390" s="279"/>
      <c r="DK1390" s="279"/>
      <c r="DL1390" s="279"/>
      <c r="DM1390" s="279"/>
      <c r="DN1390" s="279"/>
      <c r="DO1390" s="279"/>
      <c r="DP1390" s="279"/>
      <c r="DQ1390" s="279"/>
      <c r="DR1390" s="279"/>
      <c r="DS1390" s="279"/>
      <c r="DT1390" s="279"/>
      <c r="DU1390" s="279"/>
    </row>
    <row r="1391" spans="40:125">
      <c r="AN1391" s="203" t="str">
        <f t="shared" si="56"/>
        <v>EMA--</v>
      </c>
      <c r="AO1391" s="279"/>
      <c r="AP1391" s="279"/>
      <c r="AQ1391" s="279"/>
      <c r="AR1391" s="279"/>
      <c r="AS1391" s="279"/>
      <c r="AT1391" s="279"/>
      <c r="AU1391" s="279"/>
      <c r="AV1391" s="279"/>
      <c r="AW1391" s="279"/>
      <c r="AX1391" s="279"/>
      <c r="AY1391" s="279"/>
      <c r="AZ1391" s="279"/>
      <c r="BA1391" s="279"/>
      <c r="BB1391" s="279"/>
      <c r="BC1391" s="279"/>
      <c r="BD1391" s="279"/>
      <c r="BE1391" s="279"/>
      <c r="BF1391" s="279"/>
      <c r="BG1391" s="279"/>
      <c r="BH1391" s="279"/>
      <c r="BI1391" s="279"/>
      <c r="BJ1391" s="279"/>
      <c r="BK1391" s="279"/>
      <c r="BL1391" s="279"/>
      <c r="BM1391" s="279"/>
      <c r="BN1391" s="279"/>
      <c r="BO1391" s="279"/>
      <c r="BP1391" s="279"/>
      <c r="BQ1391" s="279"/>
      <c r="BR1391" s="279"/>
      <c r="BS1391" s="279"/>
      <c r="BT1391" s="279"/>
      <c r="BU1391" s="279"/>
      <c r="BV1391" s="279"/>
      <c r="BW1391" s="279"/>
      <c r="BX1391" s="279"/>
      <c r="BY1391" s="279"/>
      <c r="BZ1391" s="279"/>
      <c r="CA1391" s="279"/>
      <c r="CB1391" s="279"/>
      <c r="CC1391" s="279"/>
      <c r="CD1391" s="279"/>
      <c r="CE1391" s="279"/>
      <c r="CF1391" s="279"/>
      <c r="CG1391" s="279"/>
      <c r="CH1391" s="279"/>
      <c r="CI1391" s="279"/>
      <c r="CJ1391" s="279"/>
      <c r="CK1391" s="279"/>
      <c r="CL1391" s="279"/>
      <c r="CM1391" s="279"/>
      <c r="CN1391" s="279"/>
      <c r="CO1391" s="279"/>
      <c r="CP1391" s="279"/>
      <c r="CQ1391" s="279"/>
      <c r="CR1391" s="279"/>
      <c r="CS1391" s="279"/>
      <c r="CT1391" s="279"/>
      <c r="CU1391" s="279"/>
      <c r="CV1391" s="279"/>
      <c r="CW1391" s="279"/>
      <c r="CX1391" s="279"/>
      <c r="CY1391" s="279"/>
      <c r="CZ1391" s="279"/>
      <c r="DA1391" s="279"/>
      <c r="DB1391" s="279"/>
      <c r="DC1391" s="279"/>
      <c r="DD1391" s="279"/>
      <c r="DE1391" s="279"/>
      <c r="DF1391" s="279"/>
      <c r="DG1391" s="279"/>
      <c r="DH1391" s="279"/>
      <c r="DI1391" s="279"/>
      <c r="DJ1391" s="279"/>
      <c r="DK1391" s="279"/>
      <c r="DL1391" s="279"/>
      <c r="DM1391" s="279"/>
      <c r="DN1391" s="279"/>
      <c r="DO1391" s="279"/>
      <c r="DP1391" s="279"/>
      <c r="DQ1391" s="279"/>
      <c r="DR1391" s="279"/>
      <c r="DS1391" s="279"/>
      <c r="DT1391" s="279"/>
      <c r="DU1391" s="279"/>
    </row>
    <row r="1392" spans="40:125">
      <c r="AN1392" s="203" t="str">
        <f t="shared" si="56"/>
        <v>EMA--</v>
      </c>
      <c r="AO1392" s="279"/>
      <c r="AP1392" s="279"/>
      <c r="AQ1392" s="279"/>
      <c r="AR1392" s="279"/>
      <c r="AS1392" s="279"/>
      <c r="AT1392" s="279"/>
      <c r="AU1392" s="279"/>
      <c r="AV1392" s="279"/>
      <c r="AW1392" s="279"/>
      <c r="AX1392" s="279"/>
      <c r="AY1392" s="279"/>
      <c r="AZ1392" s="279"/>
      <c r="BA1392" s="279"/>
      <c r="BB1392" s="279"/>
      <c r="BC1392" s="279"/>
      <c r="BD1392" s="279"/>
      <c r="BE1392" s="279"/>
      <c r="BF1392" s="279"/>
      <c r="BG1392" s="279"/>
      <c r="BH1392" s="279"/>
      <c r="BI1392" s="279"/>
      <c r="BJ1392" s="279"/>
      <c r="BK1392" s="279"/>
      <c r="BL1392" s="279"/>
      <c r="BM1392" s="279"/>
      <c r="BN1392" s="279"/>
      <c r="BO1392" s="279"/>
      <c r="BP1392" s="279"/>
      <c r="BQ1392" s="279"/>
      <c r="BR1392" s="279"/>
      <c r="BS1392" s="279"/>
      <c r="BT1392" s="279"/>
      <c r="BU1392" s="279"/>
      <c r="BV1392" s="279"/>
      <c r="BW1392" s="279"/>
      <c r="BX1392" s="279"/>
      <c r="BY1392" s="279"/>
      <c r="BZ1392" s="279"/>
      <c r="CA1392" s="279"/>
      <c r="CB1392" s="279"/>
      <c r="CC1392" s="279"/>
      <c r="CD1392" s="279"/>
      <c r="CE1392" s="279"/>
      <c r="CF1392" s="279"/>
      <c r="CG1392" s="279"/>
      <c r="CH1392" s="279"/>
      <c r="CI1392" s="279"/>
      <c r="CJ1392" s="279"/>
      <c r="CK1392" s="279"/>
      <c r="CL1392" s="279"/>
      <c r="CM1392" s="279"/>
      <c r="CN1392" s="279"/>
      <c r="CO1392" s="279"/>
      <c r="CP1392" s="279"/>
      <c r="CQ1392" s="279"/>
      <c r="CR1392" s="279"/>
      <c r="CS1392" s="279"/>
      <c r="CT1392" s="279"/>
      <c r="CU1392" s="279"/>
      <c r="CV1392" s="279"/>
      <c r="CW1392" s="279"/>
      <c r="CX1392" s="279"/>
      <c r="CY1392" s="279"/>
      <c r="CZ1392" s="279"/>
      <c r="DA1392" s="279"/>
      <c r="DB1392" s="279"/>
      <c r="DC1392" s="279"/>
      <c r="DD1392" s="279"/>
      <c r="DE1392" s="279"/>
      <c r="DF1392" s="279"/>
      <c r="DG1392" s="279"/>
      <c r="DH1392" s="279"/>
      <c r="DI1392" s="279"/>
      <c r="DJ1392" s="279"/>
      <c r="DK1392" s="279"/>
      <c r="DL1392" s="279"/>
      <c r="DM1392" s="279"/>
      <c r="DN1392" s="279"/>
      <c r="DO1392" s="279"/>
      <c r="DP1392" s="279"/>
      <c r="DQ1392" s="279"/>
      <c r="DR1392" s="279"/>
      <c r="DS1392" s="279"/>
      <c r="DT1392" s="279"/>
      <c r="DU1392" s="279"/>
    </row>
    <row r="1393" spans="40:125">
      <c r="AN1393" s="203" t="str">
        <f t="shared" si="56"/>
        <v>EMA--</v>
      </c>
      <c r="AO1393" s="279"/>
      <c r="AP1393" s="279"/>
      <c r="AQ1393" s="279"/>
      <c r="AR1393" s="279"/>
      <c r="AS1393" s="279"/>
      <c r="AT1393" s="279"/>
      <c r="AU1393" s="279"/>
      <c r="AV1393" s="279"/>
      <c r="AW1393" s="279"/>
      <c r="AX1393" s="279"/>
      <c r="AY1393" s="279"/>
      <c r="AZ1393" s="279"/>
      <c r="BA1393" s="279"/>
      <c r="BB1393" s="279"/>
      <c r="BC1393" s="279"/>
      <c r="BD1393" s="279"/>
      <c r="BE1393" s="279"/>
      <c r="BF1393" s="279"/>
      <c r="BG1393" s="279"/>
      <c r="BH1393" s="279"/>
      <c r="BI1393" s="279"/>
      <c r="BJ1393" s="279"/>
      <c r="BK1393" s="279"/>
      <c r="BL1393" s="279"/>
      <c r="BM1393" s="279"/>
      <c r="BN1393" s="279"/>
      <c r="BO1393" s="279"/>
      <c r="BP1393" s="279"/>
      <c r="BQ1393" s="279"/>
      <c r="BR1393" s="279"/>
      <c r="BS1393" s="279"/>
      <c r="BT1393" s="279"/>
      <c r="BU1393" s="279"/>
      <c r="BV1393" s="279"/>
      <c r="BW1393" s="279"/>
      <c r="BX1393" s="279"/>
      <c r="BY1393" s="279"/>
      <c r="BZ1393" s="279"/>
      <c r="CA1393" s="279"/>
      <c r="CB1393" s="279"/>
      <c r="CC1393" s="279"/>
      <c r="CD1393" s="279"/>
      <c r="CE1393" s="279"/>
      <c r="CF1393" s="279"/>
      <c r="CG1393" s="279"/>
      <c r="CH1393" s="279"/>
      <c r="CI1393" s="279"/>
      <c r="CJ1393" s="279"/>
      <c r="CK1393" s="279"/>
      <c r="CL1393" s="279"/>
      <c r="CM1393" s="279"/>
      <c r="CN1393" s="279"/>
      <c r="CO1393" s="279"/>
      <c r="CP1393" s="279"/>
      <c r="CQ1393" s="279"/>
      <c r="CR1393" s="279"/>
      <c r="CS1393" s="279"/>
      <c r="CT1393" s="279"/>
      <c r="CU1393" s="279"/>
      <c r="CV1393" s="279"/>
      <c r="CW1393" s="279"/>
      <c r="CX1393" s="279"/>
      <c r="CY1393" s="279"/>
      <c r="CZ1393" s="279"/>
      <c r="DA1393" s="279"/>
      <c r="DB1393" s="279"/>
      <c r="DC1393" s="279"/>
      <c r="DD1393" s="279"/>
      <c r="DE1393" s="279"/>
      <c r="DF1393" s="279"/>
      <c r="DG1393" s="279"/>
      <c r="DH1393" s="279"/>
      <c r="DI1393" s="279"/>
      <c r="DJ1393" s="279"/>
      <c r="DK1393" s="279"/>
      <c r="DL1393" s="279"/>
      <c r="DM1393" s="279"/>
      <c r="DN1393" s="279"/>
      <c r="DO1393" s="279"/>
      <c r="DP1393" s="279"/>
      <c r="DQ1393" s="279"/>
      <c r="DR1393" s="279"/>
      <c r="DS1393" s="279"/>
      <c r="DT1393" s="279"/>
      <c r="DU1393" s="279"/>
    </row>
    <row r="1394" spans="40:125">
      <c r="AN1394" s="203" t="str">
        <f t="shared" si="56"/>
        <v>EMA--</v>
      </c>
      <c r="AO1394" s="279"/>
      <c r="AP1394" s="279"/>
      <c r="AQ1394" s="279"/>
      <c r="AR1394" s="279"/>
      <c r="AS1394" s="279"/>
      <c r="AT1394" s="279"/>
      <c r="AU1394" s="279"/>
      <c r="AV1394" s="279"/>
      <c r="AW1394" s="279"/>
      <c r="AX1394" s="279"/>
      <c r="AY1394" s="279"/>
      <c r="AZ1394" s="279"/>
      <c r="BA1394" s="279"/>
      <c r="BB1394" s="279"/>
      <c r="BC1394" s="279"/>
      <c r="BD1394" s="279"/>
      <c r="BE1394" s="279"/>
      <c r="BF1394" s="279"/>
      <c r="BG1394" s="279"/>
      <c r="BH1394" s="279"/>
      <c r="BI1394" s="279"/>
      <c r="BJ1394" s="279"/>
      <c r="BK1394" s="279"/>
      <c r="BL1394" s="279"/>
      <c r="BM1394" s="279"/>
      <c r="BN1394" s="279"/>
      <c r="BO1394" s="279"/>
      <c r="BP1394" s="279"/>
      <c r="BQ1394" s="279"/>
      <c r="BR1394" s="279"/>
      <c r="BS1394" s="279"/>
      <c r="BT1394" s="279"/>
      <c r="BU1394" s="279"/>
      <c r="BV1394" s="279"/>
      <c r="BW1394" s="279"/>
      <c r="BX1394" s="279"/>
      <c r="BY1394" s="279"/>
      <c r="BZ1394" s="279"/>
      <c r="CA1394" s="279"/>
      <c r="CB1394" s="279"/>
      <c r="CC1394" s="279"/>
      <c r="CD1394" s="279"/>
      <c r="CE1394" s="279"/>
      <c r="CF1394" s="279"/>
      <c r="CG1394" s="279"/>
      <c r="CH1394" s="279"/>
      <c r="CI1394" s="279"/>
      <c r="CJ1394" s="279"/>
      <c r="CK1394" s="279"/>
      <c r="CL1394" s="279"/>
      <c r="CM1394" s="279"/>
      <c r="CN1394" s="279"/>
      <c r="CO1394" s="279"/>
      <c r="CP1394" s="279"/>
      <c r="CQ1394" s="279"/>
      <c r="CR1394" s="279"/>
      <c r="CS1394" s="279"/>
      <c r="CT1394" s="279"/>
      <c r="CU1394" s="279"/>
      <c r="CV1394" s="279"/>
      <c r="CW1394" s="279"/>
      <c r="CX1394" s="279"/>
      <c r="CY1394" s="279"/>
      <c r="CZ1394" s="279"/>
      <c r="DA1394" s="279"/>
      <c r="DB1394" s="279"/>
      <c r="DC1394" s="279"/>
      <c r="DD1394" s="279"/>
      <c r="DE1394" s="279"/>
      <c r="DF1394" s="279"/>
      <c r="DG1394" s="279"/>
      <c r="DH1394" s="279"/>
      <c r="DI1394" s="279"/>
      <c r="DJ1394" s="279"/>
      <c r="DK1394" s="279"/>
      <c r="DL1394" s="279"/>
      <c r="DM1394" s="279"/>
      <c r="DN1394" s="279"/>
      <c r="DO1394" s="279"/>
      <c r="DP1394" s="279"/>
      <c r="DQ1394" s="279"/>
      <c r="DR1394" s="279"/>
      <c r="DS1394" s="279"/>
      <c r="DT1394" s="279"/>
      <c r="DU1394" s="279"/>
    </row>
    <row r="1395" spans="40:125">
      <c r="AN1395" s="203" t="str">
        <f t="shared" si="56"/>
        <v>EMA--</v>
      </c>
      <c r="AO1395" s="279"/>
      <c r="AP1395" s="279"/>
      <c r="AQ1395" s="279"/>
      <c r="AR1395" s="279"/>
      <c r="AS1395" s="279"/>
      <c r="AT1395" s="279"/>
      <c r="AU1395" s="279"/>
      <c r="AV1395" s="279"/>
      <c r="AW1395" s="279"/>
      <c r="AX1395" s="279"/>
      <c r="AY1395" s="279"/>
      <c r="AZ1395" s="279"/>
      <c r="BA1395" s="279"/>
      <c r="BB1395" s="279"/>
      <c r="BC1395" s="279"/>
      <c r="BD1395" s="279"/>
      <c r="BE1395" s="279"/>
      <c r="BF1395" s="279"/>
      <c r="BG1395" s="279"/>
      <c r="BH1395" s="279"/>
      <c r="BI1395" s="279"/>
      <c r="BJ1395" s="279"/>
      <c r="BK1395" s="279"/>
      <c r="BL1395" s="279"/>
      <c r="BM1395" s="279"/>
      <c r="BN1395" s="279"/>
      <c r="BO1395" s="279"/>
      <c r="BP1395" s="279"/>
      <c r="BQ1395" s="279"/>
      <c r="BR1395" s="279"/>
      <c r="BS1395" s="279"/>
      <c r="BT1395" s="279"/>
      <c r="BU1395" s="279"/>
      <c r="BV1395" s="279"/>
      <c r="BW1395" s="279"/>
      <c r="BX1395" s="279"/>
      <c r="BY1395" s="279"/>
      <c r="BZ1395" s="279"/>
      <c r="CA1395" s="279"/>
      <c r="CB1395" s="279"/>
      <c r="CC1395" s="279"/>
      <c r="CD1395" s="279"/>
      <c r="CE1395" s="279"/>
      <c r="CF1395" s="279"/>
      <c r="CG1395" s="279"/>
      <c r="CH1395" s="279"/>
      <c r="CI1395" s="279"/>
      <c r="CJ1395" s="279"/>
      <c r="CK1395" s="279"/>
      <c r="CL1395" s="279"/>
      <c r="CM1395" s="279"/>
      <c r="CN1395" s="279"/>
      <c r="CO1395" s="279"/>
      <c r="CP1395" s="279"/>
      <c r="CQ1395" s="279"/>
      <c r="CR1395" s="279"/>
      <c r="CS1395" s="279"/>
      <c r="CT1395" s="279"/>
      <c r="CU1395" s="279"/>
      <c r="CV1395" s="279"/>
      <c r="CW1395" s="279"/>
      <c r="CX1395" s="279"/>
      <c r="CY1395" s="279"/>
      <c r="CZ1395" s="279"/>
      <c r="DA1395" s="279"/>
      <c r="DB1395" s="279"/>
      <c r="DC1395" s="279"/>
      <c r="DD1395" s="279"/>
      <c r="DE1395" s="279"/>
      <c r="DF1395" s="279"/>
      <c r="DG1395" s="279"/>
      <c r="DH1395" s="279"/>
      <c r="DI1395" s="279"/>
      <c r="DJ1395" s="279"/>
      <c r="DK1395" s="279"/>
      <c r="DL1395" s="279"/>
      <c r="DM1395" s="279"/>
      <c r="DN1395" s="279"/>
      <c r="DO1395" s="279"/>
      <c r="DP1395" s="279"/>
      <c r="DQ1395" s="279"/>
      <c r="DR1395" s="279"/>
      <c r="DS1395" s="279"/>
      <c r="DT1395" s="279"/>
      <c r="DU1395" s="279"/>
    </row>
    <row r="1396" spans="40:125">
      <c r="AN1396" s="203" t="str">
        <f t="shared" si="56"/>
        <v>EMA--</v>
      </c>
      <c r="AO1396" s="279"/>
      <c r="AP1396" s="279"/>
      <c r="AQ1396" s="279"/>
      <c r="AR1396" s="279"/>
      <c r="AS1396" s="279"/>
      <c r="AT1396" s="279"/>
      <c r="AU1396" s="279"/>
      <c r="AV1396" s="279"/>
      <c r="AW1396" s="279"/>
      <c r="AX1396" s="279"/>
      <c r="AY1396" s="279"/>
      <c r="AZ1396" s="279"/>
      <c r="BA1396" s="279"/>
      <c r="BB1396" s="279"/>
      <c r="BC1396" s="279"/>
      <c r="BD1396" s="279"/>
      <c r="BE1396" s="279"/>
      <c r="BF1396" s="279"/>
      <c r="BG1396" s="279"/>
      <c r="BH1396" s="279"/>
      <c r="BI1396" s="279"/>
      <c r="BJ1396" s="279"/>
      <c r="BK1396" s="279"/>
      <c r="BL1396" s="279"/>
      <c r="BM1396" s="279"/>
      <c r="BN1396" s="279"/>
      <c r="BO1396" s="279"/>
      <c r="BP1396" s="279"/>
      <c r="BQ1396" s="279"/>
      <c r="BR1396" s="279"/>
      <c r="BS1396" s="279"/>
      <c r="BT1396" s="279"/>
      <c r="BU1396" s="279"/>
      <c r="BV1396" s="279"/>
      <c r="BW1396" s="279"/>
      <c r="BX1396" s="279"/>
      <c r="BY1396" s="279"/>
      <c r="BZ1396" s="279"/>
      <c r="CA1396" s="279"/>
      <c r="CB1396" s="279"/>
      <c r="CC1396" s="279"/>
      <c r="CD1396" s="279"/>
      <c r="CE1396" s="279"/>
      <c r="CF1396" s="279"/>
      <c r="CG1396" s="279"/>
      <c r="CH1396" s="279"/>
      <c r="CI1396" s="279"/>
      <c r="CJ1396" s="279"/>
      <c r="CK1396" s="279"/>
      <c r="CL1396" s="279"/>
      <c r="CM1396" s="279"/>
      <c r="CN1396" s="279"/>
      <c r="CO1396" s="279"/>
      <c r="CP1396" s="279"/>
      <c r="CQ1396" s="279"/>
      <c r="CR1396" s="279"/>
      <c r="CS1396" s="279"/>
      <c r="CT1396" s="279"/>
      <c r="CU1396" s="279"/>
      <c r="CV1396" s="279"/>
      <c r="CW1396" s="279"/>
      <c r="CX1396" s="279"/>
      <c r="CY1396" s="279"/>
      <c r="CZ1396" s="279"/>
      <c r="DA1396" s="279"/>
      <c r="DB1396" s="279"/>
      <c r="DC1396" s="279"/>
      <c r="DD1396" s="279"/>
      <c r="DE1396" s="279"/>
      <c r="DF1396" s="279"/>
      <c r="DG1396" s="279"/>
      <c r="DH1396" s="279"/>
      <c r="DI1396" s="279"/>
      <c r="DJ1396" s="279"/>
      <c r="DK1396" s="279"/>
      <c r="DL1396" s="279"/>
      <c r="DM1396" s="279"/>
      <c r="DN1396" s="279"/>
      <c r="DO1396" s="279"/>
      <c r="DP1396" s="279"/>
      <c r="DQ1396" s="279"/>
      <c r="DR1396" s="279"/>
      <c r="DS1396" s="279"/>
      <c r="DT1396" s="279"/>
      <c r="DU1396" s="279"/>
    </row>
    <row r="1397" spans="40:125">
      <c r="AN1397" s="203" t="str">
        <f t="shared" si="56"/>
        <v>EMA--</v>
      </c>
      <c r="AO1397" s="279"/>
      <c r="AP1397" s="279"/>
      <c r="AQ1397" s="279"/>
      <c r="AR1397" s="279"/>
      <c r="AS1397" s="279"/>
      <c r="AT1397" s="279"/>
      <c r="AU1397" s="279"/>
      <c r="AV1397" s="279"/>
      <c r="AW1397" s="279"/>
      <c r="AX1397" s="279"/>
      <c r="AY1397" s="279"/>
      <c r="AZ1397" s="279"/>
      <c r="BA1397" s="279"/>
      <c r="BB1397" s="279"/>
      <c r="BC1397" s="279"/>
      <c r="BD1397" s="279"/>
      <c r="BE1397" s="279"/>
      <c r="BF1397" s="279"/>
      <c r="BG1397" s="279"/>
      <c r="BH1397" s="279"/>
      <c r="BI1397" s="279"/>
      <c r="BJ1397" s="279"/>
      <c r="BK1397" s="279"/>
      <c r="BL1397" s="279"/>
      <c r="BM1397" s="279"/>
      <c r="BN1397" s="279"/>
      <c r="BO1397" s="279"/>
      <c r="BP1397" s="279"/>
      <c r="BQ1397" s="279"/>
      <c r="BR1397" s="279"/>
      <c r="BS1397" s="279"/>
      <c r="BT1397" s="279"/>
      <c r="BU1397" s="279"/>
      <c r="BV1397" s="279"/>
      <c r="BW1397" s="279"/>
      <c r="BX1397" s="279"/>
      <c r="BY1397" s="279"/>
      <c r="BZ1397" s="279"/>
      <c r="CA1397" s="279"/>
      <c r="CB1397" s="279"/>
      <c r="CC1397" s="279"/>
      <c r="CD1397" s="279"/>
      <c r="CE1397" s="279"/>
      <c r="CF1397" s="279"/>
      <c r="CG1397" s="279"/>
      <c r="CH1397" s="279"/>
      <c r="CI1397" s="279"/>
      <c r="CJ1397" s="279"/>
      <c r="CK1397" s="279"/>
      <c r="CL1397" s="279"/>
      <c r="CM1397" s="279"/>
      <c r="CN1397" s="279"/>
      <c r="CO1397" s="279"/>
      <c r="CP1397" s="279"/>
      <c r="CQ1397" s="279"/>
      <c r="CR1397" s="279"/>
      <c r="CS1397" s="279"/>
      <c r="CT1397" s="279"/>
      <c r="CU1397" s="279"/>
      <c r="CV1397" s="279"/>
      <c r="CW1397" s="279"/>
      <c r="CX1397" s="279"/>
      <c r="CY1397" s="279"/>
      <c r="CZ1397" s="279"/>
      <c r="DA1397" s="279"/>
      <c r="DB1397" s="279"/>
      <c r="DC1397" s="279"/>
      <c r="DD1397" s="279"/>
      <c r="DE1397" s="279"/>
      <c r="DF1397" s="279"/>
      <c r="DG1397" s="279"/>
      <c r="DH1397" s="279"/>
      <c r="DI1397" s="279"/>
      <c r="DJ1397" s="279"/>
      <c r="DK1397" s="279"/>
      <c r="DL1397" s="279"/>
      <c r="DM1397" s="279"/>
      <c r="DN1397" s="279"/>
      <c r="DO1397" s="279"/>
      <c r="DP1397" s="279"/>
      <c r="DQ1397" s="279"/>
      <c r="DR1397" s="279"/>
      <c r="DS1397" s="279"/>
      <c r="DT1397" s="279"/>
      <c r="DU1397" s="279"/>
    </row>
    <row r="1398" spans="40:125">
      <c r="AN1398" s="203" t="str">
        <f t="shared" si="56"/>
        <v>EMA--</v>
      </c>
      <c r="AO1398" s="279"/>
      <c r="AP1398" s="279"/>
      <c r="AQ1398" s="279"/>
      <c r="AR1398" s="279"/>
      <c r="AS1398" s="279"/>
      <c r="AT1398" s="279"/>
      <c r="AU1398" s="279"/>
      <c r="AV1398" s="279"/>
      <c r="AW1398" s="279"/>
      <c r="AX1398" s="279"/>
      <c r="AY1398" s="279"/>
      <c r="AZ1398" s="279"/>
      <c r="BA1398" s="279"/>
      <c r="BB1398" s="279"/>
      <c r="BC1398" s="279"/>
      <c r="BD1398" s="279"/>
      <c r="BE1398" s="279"/>
      <c r="BF1398" s="279"/>
      <c r="BG1398" s="279"/>
      <c r="BH1398" s="279"/>
      <c r="BI1398" s="279"/>
      <c r="BJ1398" s="279"/>
      <c r="BK1398" s="279"/>
      <c r="BL1398" s="279"/>
      <c r="BM1398" s="279"/>
      <c r="BN1398" s="279"/>
      <c r="BO1398" s="279"/>
      <c r="BP1398" s="279"/>
      <c r="BQ1398" s="279"/>
      <c r="BR1398" s="279"/>
      <c r="BS1398" s="279"/>
      <c r="BT1398" s="279"/>
      <c r="BU1398" s="279"/>
      <c r="BV1398" s="279"/>
      <c r="BW1398" s="279"/>
      <c r="BX1398" s="279"/>
      <c r="BY1398" s="279"/>
      <c r="BZ1398" s="279"/>
      <c r="CA1398" s="279"/>
      <c r="CB1398" s="279"/>
      <c r="CC1398" s="279"/>
      <c r="CD1398" s="279"/>
      <c r="CE1398" s="279"/>
      <c r="CF1398" s="279"/>
      <c r="CG1398" s="279"/>
      <c r="CH1398" s="279"/>
      <c r="CI1398" s="279"/>
      <c r="CJ1398" s="279"/>
      <c r="CK1398" s="279"/>
      <c r="CL1398" s="279"/>
      <c r="CM1398" s="279"/>
      <c r="CN1398" s="279"/>
      <c r="CO1398" s="279"/>
      <c r="CP1398" s="279"/>
      <c r="CQ1398" s="279"/>
      <c r="CR1398" s="279"/>
      <c r="CS1398" s="279"/>
      <c r="CT1398" s="279"/>
      <c r="CU1398" s="279"/>
      <c r="CV1398" s="279"/>
      <c r="CW1398" s="279"/>
      <c r="CX1398" s="279"/>
      <c r="CY1398" s="279"/>
      <c r="CZ1398" s="279"/>
      <c r="DA1398" s="279"/>
      <c r="DB1398" s="279"/>
      <c r="DC1398" s="279"/>
      <c r="DD1398" s="279"/>
      <c r="DE1398" s="279"/>
      <c r="DF1398" s="279"/>
      <c r="DG1398" s="279"/>
      <c r="DH1398" s="279"/>
      <c r="DI1398" s="279"/>
      <c r="DJ1398" s="279"/>
      <c r="DK1398" s="279"/>
      <c r="DL1398" s="279"/>
      <c r="DM1398" s="279"/>
      <c r="DN1398" s="279"/>
      <c r="DO1398" s="279"/>
      <c r="DP1398" s="279"/>
      <c r="DQ1398" s="279"/>
      <c r="DR1398" s="279"/>
      <c r="DS1398" s="279"/>
      <c r="DT1398" s="279"/>
      <c r="DU1398" s="279"/>
    </row>
    <row r="1399" spans="40:125">
      <c r="AN1399" s="203" t="str">
        <f t="shared" si="56"/>
        <v>EMA--</v>
      </c>
      <c r="AO1399" s="279"/>
      <c r="AP1399" s="279"/>
      <c r="AQ1399" s="279"/>
      <c r="AR1399" s="279"/>
      <c r="AS1399" s="279"/>
      <c r="AT1399" s="279"/>
      <c r="AU1399" s="279"/>
      <c r="AV1399" s="279"/>
      <c r="AW1399" s="279"/>
      <c r="AX1399" s="279"/>
      <c r="AY1399" s="279"/>
      <c r="AZ1399" s="279"/>
      <c r="BA1399" s="279"/>
      <c r="BB1399" s="279"/>
      <c r="BC1399" s="279"/>
      <c r="BD1399" s="279"/>
      <c r="BE1399" s="279"/>
      <c r="BF1399" s="279"/>
      <c r="BG1399" s="279"/>
      <c r="BH1399" s="279"/>
      <c r="BI1399" s="279"/>
      <c r="BJ1399" s="279"/>
      <c r="BK1399" s="279"/>
      <c r="BL1399" s="279"/>
      <c r="BM1399" s="279"/>
      <c r="BN1399" s="279"/>
      <c r="BO1399" s="279"/>
      <c r="BP1399" s="279"/>
      <c r="BQ1399" s="279"/>
      <c r="BR1399" s="279"/>
      <c r="BS1399" s="279"/>
      <c r="BT1399" s="279"/>
      <c r="BU1399" s="279"/>
      <c r="BV1399" s="279"/>
      <c r="BW1399" s="279"/>
      <c r="BX1399" s="279"/>
      <c r="BY1399" s="279"/>
      <c r="BZ1399" s="279"/>
      <c r="CA1399" s="279"/>
      <c r="CB1399" s="279"/>
      <c r="CC1399" s="279"/>
      <c r="CD1399" s="279"/>
      <c r="CE1399" s="279"/>
      <c r="CF1399" s="279"/>
      <c r="CG1399" s="279"/>
      <c r="CH1399" s="279"/>
      <c r="CI1399" s="279"/>
      <c r="CJ1399" s="279"/>
      <c r="CK1399" s="279"/>
      <c r="CL1399" s="279"/>
      <c r="CM1399" s="279"/>
      <c r="CN1399" s="279"/>
      <c r="CO1399" s="279"/>
      <c r="CP1399" s="279"/>
      <c r="CQ1399" s="279"/>
      <c r="CR1399" s="279"/>
      <c r="CS1399" s="279"/>
      <c r="CT1399" s="279"/>
      <c r="CU1399" s="279"/>
      <c r="CV1399" s="279"/>
      <c r="CW1399" s="279"/>
      <c r="CX1399" s="279"/>
      <c r="CY1399" s="279"/>
      <c r="CZ1399" s="279"/>
      <c r="DA1399" s="279"/>
      <c r="DB1399" s="279"/>
      <c r="DC1399" s="279"/>
      <c r="DD1399" s="279"/>
      <c r="DE1399" s="279"/>
      <c r="DF1399" s="279"/>
      <c r="DG1399" s="279"/>
      <c r="DH1399" s="279"/>
      <c r="DI1399" s="279"/>
      <c r="DJ1399" s="279"/>
      <c r="DK1399" s="279"/>
      <c r="DL1399" s="279"/>
      <c r="DM1399" s="279"/>
      <c r="DN1399" s="279"/>
      <c r="DO1399" s="279"/>
      <c r="DP1399" s="279"/>
      <c r="DQ1399" s="279"/>
      <c r="DR1399" s="279"/>
      <c r="DS1399" s="279"/>
      <c r="DT1399" s="279"/>
      <c r="DU1399" s="279"/>
    </row>
    <row r="1400" spans="40:125">
      <c r="AN1400" s="203" t="str">
        <f t="shared" si="56"/>
        <v>EMA--</v>
      </c>
      <c r="AO1400" s="279"/>
      <c r="AP1400" s="279"/>
      <c r="AQ1400" s="279"/>
      <c r="AR1400" s="279"/>
      <c r="AS1400" s="279"/>
      <c r="AT1400" s="279"/>
      <c r="AU1400" s="279"/>
      <c r="AV1400" s="279"/>
      <c r="AW1400" s="279"/>
      <c r="AX1400" s="279"/>
      <c r="AY1400" s="279"/>
      <c r="AZ1400" s="279"/>
      <c r="BA1400" s="279"/>
      <c r="BB1400" s="279"/>
      <c r="BC1400" s="279"/>
      <c r="BD1400" s="279"/>
      <c r="BE1400" s="279"/>
      <c r="BF1400" s="279"/>
      <c r="BG1400" s="279"/>
      <c r="BH1400" s="279"/>
      <c r="BI1400" s="279"/>
      <c r="BJ1400" s="279"/>
      <c r="BK1400" s="279"/>
      <c r="BL1400" s="279"/>
      <c r="BM1400" s="279"/>
      <c r="BN1400" s="279"/>
      <c r="BO1400" s="279"/>
      <c r="BP1400" s="279"/>
      <c r="BQ1400" s="279"/>
      <c r="BR1400" s="279"/>
      <c r="BS1400" s="279"/>
      <c r="BT1400" s="279"/>
      <c r="BU1400" s="279"/>
      <c r="BV1400" s="279"/>
      <c r="BW1400" s="279"/>
      <c r="BX1400" s="279"/>
      <c r="BY1400" s="279"/>
      <c r="BZ1400" s="279"/>
      <c r="CA1400" s="279"/>
      <c r="CB1400" s="279"/>
      <c r="CC1400" s="279"/>
      <c r="CD1400" s="279"/>
      <c r="CE1400" s="279"/>
      <c r="CF1400" s="279"/>
      <c r="CG1400" s="279"/>
      <c r="CH1400" s="279"/>
      <c r="CI1400" s="279"/>
      <c r="CJ1400" s="279"/>
      <c r="CK1400" s="279"/>
      <c r="CL1400" s="279"/>
      <c r="CM1400" s="279"/>
      <c r="CN1400" s="279"/>
      <c r="CO1400" s="279"/>
      <c r="CP1400" s="279"/>
      <c r="CQ1400" s="279"/>
      <c r="CR1400" s="279"/>
      <c r="CS1400" s="279"/>
      <c r="CT1400" s="279"/>
      <c r="CU1400" s="279"/>
      <c r="CV1400" s="279"/>
      <c r="CW1400" s="279"/>
      <c r="CX1400" s="279"/>
      <c r="CY1400" s="279"/>
      <c r="CZ1400" s="279"/>
      <c r="DA1400" s="279"/>
      <c r="DB1400" s="279"/>
      <c r="DC1400" s="279"/>
      <c r="DD1400" s="279"/>
      <c r="DE1400" s="279"/>
      <c r="DF1400" s="279"/>
      <c r="DG1400" s="279"/>
      <c r="DH1400" s="279"/>
      <c r="DI1400" s="279"/>
      <c r="DJ1400" s="279"/>
      <c r="DK1400" s="279"/>
      <c r="DL1400" s="279"/>
      <c r="DM1400" s="279"/>
      <c r="DN1400" s="279"/>
      <c r="DO1400" s="279"/>
      <c r="DP1400" s="279"/>
      <c r="DQ1400" s="279"/>
      <c r="DR1400" s="279"/>
      <c r="DS1400" s="279"/>
      <c r="DT1400" s="279"/>
      <c r="DU1400" s="279"/>
    </row>
    <row r="1401" spans="40:125">
      <c r="AN1401" s="203" t="str">
        <f t="shared" ref="AN1401:AN1464" si="57">$F$4&amp;TEXT("-",1)&amp;F1401&amp;TEXT("-",1)&amp;G1401</f>
        <v>EMA--</v>
      </c>
      <c r="AO1401" s="279"/>
      <c r="AP1401" s="279"/>
      <c r="AQ1401" s="279"/>
      <c r="AR1401" s="279"/>
      <c r="AS1401" s="279"/>
      <c r="AT1401" s="279"/>
      <c r="AU1401" s="279"/>
      <c r="AV1401" s="279"/>
      <c r="AW1401" s="279"/>
      <c r="AX1401" s="279"/>
      <c r="AY1401" s="279"/>
      <c r="AZ1401" s="279"/>
      <c r="BA1401" s="279"/>
      <c r="BB1401" s="279"/>
      <c r="BC1401" s="279"/>
      <c r="BD1401" s="279"/>
      <c r="BE1401" s="279"/>
      <c r="BF1401" s="279"/>
      <c r="BG1401" s="279"/>
      <c r="BH1401" s="279"/>
      <c r="BI1401" s="279"/>
      <c r="BJ1401" s="279"/>
      <c r="BK1401" s="279"/>
      <c r="BL1401" s="279"/>
      <c r="BM1401" s="279"/>
      <c r="BN1401" s="279"/>
      <c r="BO1401" s="279"/>
      <c r="BP1401" s="279"/>
      <c r="BQ1401" s="279"/>
      <c r="BR1401" s="279"/>
      <c r="BS1401" s="279"/>
      <c r="BT1401" s="279"/>
      <c r="BU1401" s="279"/>
      <c r="BV1401" s="279"/>
      <c r="BW1401" s="279"/>
      <c r="BX1401" s="279"/>
      <c r="BY1401" s="279"/>
      <c r="BZ1401" s="279"/>
      <c r="CA1401" s="279"/>
      <c r="CB1401" s="279"/>
      <c r="CC1401" s="279"/>
      <c r="CD1401" s="279"/>
      <c r="CE1401" s="279"/>
      <c r="CF1401" s="279"/>
      <c r="CG1401" s="279"/>
      <c r="CH1401" s="279"/>
      <c r="CI1401" s="279"/>
      <c r="CJ1401" s="279"/>
      <c r="CK1401" s="279"/>
      <c r="CL1401" s="279"/>
      <c r="CM1401" s="279"/>
      <c r="CN1401" s="279"/>
      <c r="CO1401" s="279"/>
      <c r="CP1401" s="279"/>
      <c r="CQ1401" s="279"/>
      <c r="CR1401" s="279"/>
      <c r="CS1401" s="279"/>
      <c r="CT1401" s="279"/>
      <c r="CU1401" s="279"/>
      <c r="CV1401" s="279"/>
      <c r="CW1401" s="279"/>
      <c r="CX1401" s="279"/>
      <c r="CY1401" s="279"/>
      <c r="CZ1401" s="279"/>
      <c r="DA1401" s="279"/>
      <c r="DB1401" s="279"/>
      <c r="DC1401" s="279"/>
      <c r="DD1401" s="279"/>
      <c r="DE1401" s="279"/>
      <c r="DF1401" s="279"/>
      <c r="DG1401" s="279"/>
      <c r="DH1401" s="279"/>
      <c r="DI1401" s="279"/>
      <c r="DJ1401" s="279"/>
      <c r="DK1401" s="279"/>
      <c r="DL1401" s="279"/>
      <c r="DM1401" s="279"/>
      <c r="DN1401" s="279"/>
      <c r="DO1401" s="279"/>
      <c r="DP1401" s="279"/>
      <c r="DQ1401" s="279"/>
      <c r="DR1401" s="279"/>
      <c r="DS1401" s="279"/>
      <c r="DT1401" s="279"/>
      <c r="DU1401" s="279"/>
    </row>
    <row r="1402" spans="40:125">
      <c r="AN1402" s="203" t="str">
        <f t="shared" si="57"/>
        <v>EMA--</v>
      </c>
      <c r="AO1402" s="279"/>
      <c r="AP1402" s="279"/>
      <c r="AQ1402" s="279"/>
      <c r="AR1402" s="279"/>
      <c r="AS1402" s="279"/>
      <c r="AT1402" s="279"/>
      <c r="AU1402" s="279"/>
      <c r="AV1402" s="279"/>
      <c r="AW1402" s="279"/>
      <c r="AX1402" s="279"/>
      <c r="AY1402" s="279"/>
      <c r="AZ1402" s="279"/>
      <c r="BA1402" s="279"/>
      <c r="BB1402" s="279"/>
      <c r="BC1402" s="279"/>
      <c r="BD1402" s="279"/>
      <c r="BE1402" s="279"/>
      <c r="BF1402" s="279"/>
      <c r="BG1402" s="279"/>
      <c r="BH1402" s="279"/>
      <c r="BI1402" s="279"/>
      <c r="BJ1402" s="279"/>
      <c r="BK1402" s="279"/>
      <c r="BL1402" s="279"/>
      <c r="BM1402" s="279"/>
      <c r="BN1402" s="279"/>
      <c r="BO1402" s="279"/>
      <c r="BP1402" s="279"/>
      <c r="BQ1402" s="279"/>
      <c r="BR1402" s="279"/>
      <c r="BS1402" s="279"/>
      <c r="BT1402" s="279"/>
      <c r="BU1402" s="279"/>
      <c r="BV1402" s="279"/>
      <c r="BW1402" s="279"/>
      <c r="BX1402" s="279"/>
      <c r="BY1402" s="279"/>
      <c r="BZ1402" s="279"/>
      <c r="CA1402" s="279"/>
      <c r="CB1402" s="279"/>
      <c r="CC1402" s="279"/>
      <c r="CD1402" s="279"/>
      <c r="CE1402" s="279"/>
      <c r="CF1402" s="279"/>
      <c r="CG1402" s="279"/>
      <c r="CH1402" s="279"/>
      <c r="CI1402" s="279"/>
      <c r="CJ1402" s="279"/>
      <c r="CK1402" s="279"/>
      <c r="CL1402" s="279"/>
      <c r="CM1402" s="279"/>
      <c r="CN1402" s="279"/>
      <c r="CO1402" s="279"/>
      <c r="CP1402" s="279"/>
      <c r="CQ1402" s="279"/>
      <c r="CR1402" s="279"/>
      <c r="CS1402" s="279"/>
      <c r="CT1402" s="279"/>
      <c r="CU1402" s="279"/>
      <c r="CV1402" s="279"/>
      <c r="CW1402" s="279"/>
      <c r="CX1402" s="279"/>
      <c r="CY1402" s="279"/>
      <c r="CZ1402" s="279"/>
      <c r="DA1402" s="279"/>
      <c r="DB1402" s="279"/>
      <c r="DC1402" s="279"/>
      <c r="DD1402" s="279"/>
      <c r="DE1402" s="279"/>
      <c r="DF1402" s="279"/>
      <c r="DG1402" s="279"/>
      <c r="DH1402" s="279"/>
      <c r="DI1402" s="279"/>
      <c r="DJ1402" s="279"/>
      <c r="DK1402" s="279"/>
      <c r="DL1402" s="279"/>
      <c r="DM1402" s="279"/>
      <c r="DN1402" s="279"/>
      <c r="DO1402" s="279"/>
      <c r="DP1402" s="279"/>
      <c r="DQ1402" s="279"/>
      <c r="DR1402" s="279"/>
      <c r="DS1402" s="279"/>
      <c r="DT1402" s="279"/>
      <c r="DU1402" s="279"/>
    </row>
    <row r="1403" spans="40:125">
      <c r="AN1403" s="203" t="str">
        <f t="shared" si="57"/>
        <v>EMA--</v>
      </c>
      <c r="AO1403" s="279"/>
      <c r="AP1403" s="279"/>
      <c r="AQ1403" s="279"/>
      <c r="AR1403" s="279"/>
      <c r="AS1403" s="279"/>
      <c r="AT1403" s="279"/>
      <c r="AU1403" s="279"/>
      <c r="AV1403" s="279"/>
      <c r="AW1403" s="279"/>
      <c r="AX1403" s="279"/>
      <c r="AY1403" s="279"/>
      <c r="AZ1403" s="279"/>
      <c r="BA1403" s="279"/>
      <c r="BB1403" s="279"/>
      <c r="BC1403" s="279"/>
      <c r="BD1403" s="279"/>
      <c r="BE1403" s="279"/>
      <c r="BF1403" s="279"/>
      <c r="BG1403" s="279"/>
      <c r="BH1403" s="279"/>
      <c r="BI1403" s="279"/>
      <c r="BJ1403" s="279"/>
      <c r="BK1403" s="279"/>
      <c r="BL1403" s="279"/>
      <c r="BM1403" s="279"/>
      <c r="BN1403" s="279"/>
      <c r="BO1403" s="279"/>
      <c r="BP1403" s="279"/>
      <c r="BQ1403" s="279"/>
      <c r="BR1403" s="279"/>
      <c r="BS1403" s="279"/>
      <c r="BT1403" s="279"/>
      <c r="BU1403" s="279"/>
      <c r="BV1403" s="279"/>
      <c r="BW1403" s="279"/>
      <c r="BX1403" s="279"/>
      <c r="BY1403" s="279"/>
      <c r="BZ1403" s="279"/>
      <c r="CA1403" s="279"/>
      <c r="CB1403" s="279"/>
      <c r="CC1403" s="279"/>
      <c r="CD1403" s="279"/>
      <c r="CE1403" s="279"/>
      <c r="CF1403" s="279"/>
      <c r="CG1403" s="279"/>
      <c r="CH1403" s="279"/>
      <c r="CI1403" s="279"/>
      <c r="CJ1403" s="279"/>
      <c r="CK1403" s="279"/>
      <c r="CL1403" s="279"/>
      <c r="CM1403" s="279"/>
      <c r="CN1403" s="279"/>
      <c r="CO1403" s="279"/>
      <c r="CP1403" s="279"/>
      <c r="CQ1403" s="279"/>
      <c r="CR1403" s="279"/>
      <c r="CS1403" s="279"/>
      <c r="CT1403" s="279"/>
      <c r="CU1403" s="279"/>
      <c r="CV1403" s="279"/>
      <c r="CW1403" s="279"/>
      <c r="CX1403" s="279"/>
      <c r="CY1403" s="279"/>
      <c r="CZ1403" s="279"/>
      <c r="DA1403" s="279"/>
      <c r="DB1403" s="279"/>
      <c r="DC1403" s="279"/>
      <c r="DD1403" s="279"/>
      <c r="DE1403" s="279"/>
      <c r="DF1403" s="279"/>
      <c r="DG1403" s="279"/>
      <c r="DH1403" s="279"/>
      <c r="DI1403" s="279"/>
      <c r="DJ1403" s="279"/>
      <c r="DK1403" s="279"/>
      <c r="DL1403" s="279"/>
      <c r="DM1403" s="279"/>
      <c r="DN1403" s="279"/>
      <c r="DO1403" s="279"/>
      <c r="DP1403" s="279"/>
      <c r="DQ1403" s="279"/>
      <c r="DR1403" s="279"/>
      <c r="DS1403" s="279"/>
      <c r="DT1403" s="279"/>
      <c r="DU1403" s="279"/>
    </row>
    <row r="1404" spans="40:125">
      <c r="AN1404" s="203" t="str">
        <f t="shared" si="57"/>
        <v>EMA--</v>
      </c>
      <c r="AO1404" s="279"/>
      <c r="AP1404" s="279"/>
      <c r="AQ1404" s="279"/>
      <c r="AR1404" s="279"/>
      <c r="AS1404" s="279"/>
      <c r="AT1404" s="279"/>
      <c r="AU1404" s="279"/>
      <c r="AV1404" s="279"/>
      <c r="AW1404" s="279"/>
      <c r="AX1404" s="279"/>
      <c r="AY1404" s="279"/>
      <c r="AZ1404" s="279"/>
      <c r="BA1404" s="279"/>
      <c r="BB1404" s="279"/>
      <c r="BC1404" s="279"/>
      <c r="BD1404" s="279"/>
      <c r="BE1404" s="279"/>
      <c r="BF1404" s="279"/>
      <c r="BG1404" s="279"/>
      <c r="BH1404" s="279"/>
      <c r="BI1404" s="279"/>
      <c r="BJ1404" s="279"/>
      <c r="BK1404" s="279"/>
      <c r="BL1404" s="279"/>
      <c r="BM1404" s="279"/>
      <c r="BN1404" s="279"/>
      <c r="BO1404" s="279"/>
      <c r="BP1404" s="279"/>
      <c r="BQ1404" s="279"/>
      <c r="BR1404" s="279"/>
      <c r="BS1404" s="279"/>
      <c r="BT1404" s="279"/>
      <c r="BU1404" s="279"/>
      <c r="BV1404" s="279"/>
      <c r="BW1404" s="279"/>
      <c r="BX1404" s="279"/>
      <c r="BY1404" s="279"/>
      <c r="BZ1404" s="279"/>
      <c r="CA1404" s="279"/>
      <c r="CB1404" s="279"/>
      <c r="CC1404" s="279"/>
      <c r="CD1404" s="279"/>
      <c r="CE1404" s="279"/>
      <c r="CF1404" s="279"/>
      <c r="CG1404" s="279"/>
      <c r="CH1404" s="279"/>
      <c r="CI1404" s="279"/>
      <c r="CJ1404" s="279"/>
      <c r="CK1404" s="279"/>
      <c r="CL1404" s="279"/>
      <c r="CM1404" s="279"/>
      <c r="CN1404" s="279"/>
      <c r="CO1404" s="279"/>
      <c r="CP1404" s="279"/>
      <c r="CQ1404" s="279"/>
      <c r="CR1404" s="279"/>
      <c r="CS1404" s="279"/>
      <c r="CT1404" s="279"/>
      <c r="CU1404" s="279"/>
      <c r="CV1404" s="279"/>
      <c r="CW1404" s="279"/>
      <c r="CX1404" s="279"/>
      <c r="CY1404" s="279"/>
      <c r="CZ1404" s="279"/>
      <c r="DA1404" s="279"/>
      <c r="DB1404" s="279"/>
      <c r="DC1404" s="279"/>
      <c r="DD1404" s="279"/>
      <c r="DE1404" s="279"/>
      <c r="DF1404" s="279"/>
      <c r="DG1404" s="279"/>
      <c r="DH1404" s="279"/>
      <c r="DI1404" s="279"/>
      <c r="DJ1404" s="279"/>
      <c r="DK1404" s="279"/>
      <c r="DL1404" s="279"/>
      <c r="DM1404" s="279"/>
      <c r="DN1404" s="279"/>
      <c r="DO1404" s="279"/>
      <c r="DP1404" s="279"/>
      <c r="DQ1404" s="279"/>
      <c r="DR1404" s="279"/>
      <c r="DS1404" s="279"/>
      <c r="DT1404" s="279"/>
      <c r="DU1404" s="279"/>
    </row>
    <row r="1405" spans="40:125">
      <c r="AN1405" s="203" t="str">
        <f t="shared" si="57"/>
        <v>EMA--</v>
      </c>
      <c r="AO1405" s="279"/>
      <c r="AP1405" s="279"/>
      <c r="AQ1405" s="279"/>
      <c r="AR1405" s="279"/>
      <c r="AS1405" s="279"/>
      <c r="AT1405" s="279"/>
      <c r="AU1405" s="279"/>
      <c r="AV1405" s="279"/>
      <c r="AW1405" s="279"/>
      <c r="AX1405" s="279"/>
      <c r="AY1405" s="279"/>
      <c r="AZ1405" s="279"/>
      <c r="BA1405" s="279"/>
      <c r="BB1405" s="279"/>
      <c r="BC1405" s="279"/>
      <c r="BD1405" s="279"/>
      <c r="BE1405" s="279"/>
      <c r="BF1405" s="279"/>
      <c r="BG1405" s="279"/>
      <c r="BH1405" s="279"/>
      <c r="BI1405" s="279"/>
      <c r="BJ1405" s="279"/>
      <c r="BK1405" s="279"/>
      <c r="BL1405" s="279"/>
      <c r="BM1405" s="279"/>
      <c r="BN1405" s="279"/>
      <c r="BO1405" s="279"/>
      <c r="BP1405" s="279"/>
      <c r="BQ1405" s="279"/>
      <c r="BR1405" s="279"/>
      <c r="BS1405" s="279"/>
      <c r="BT1405" s="279"/>
      <c r="BU1405" s="279"/>
      <c r="BV1405" s="279"/>
      <c r="BW1405" s="279"/>
      <c r="BX1405" s="279"/>
      <c r="BY1405" s="279"/>
      <c r="BZ1405" s="279"/>
      <c r="CA1405" s="279"/>
      <c r="CB1405" s="279"/>
      <c r="CC1405" s="279"/>
      <c r="CD1405" s="279"/>
      <c r="CE1405" s="279"/>
      <c r="CF1405" s="279"/>
      <c r="CG1405" s="279"/>
      <c r="CH1405" s="279"/>
      <c r="CI1405" s="279"/>
      <c r="CJ1405" s="279"/>
      <c r="CK1405" s="279"/>
      <c r="CL1405" s="279"/>
      <c r="CM1405" s="279"/>
      <c r="CN1405" s="279"/>
      <c r="CO1405" s="279"/>
      <c r="CP1405" s="279"/>
      <c r="CQ1405" s="279"/>
      <c r="CR1405" s="279"/>
      <c r="CS1405" s="279"/>
      <c r="CT1405" s="279"/>
      <c r="CU1405" s="279"/>
      <c r="CV1405" s="279"/>
      <c r="CW1405" s="279"/>
      <c r="CX1405" s="279"/>
      <c r="CY1405" s="279"/>
      <c r="CZ1405" s="279"/>
      <c r="DA1405" s="279"/>
      <c r="DB1405" s="279"/>
      <c r="DC1405" s="279"/>
      <c r="DD1405" s="279"/>
      <c r="DE1405" s="279"/>
      <c r="DF1405" s="279"/>
      <c r="DG1405" s="279"/>
      <c r="DH1405" s="279"/>
      <c r="DI1405" s="279"/>
      <c r="DJ1405" s="279"/>
      <c r="DK1405" s="279"/>
      <c r="DL1405" s="279"/>
      <c r="DM1405" s="279"/>
      <c r="DN1405" s="279"/>
      <c r="DO1405" s="279"/>
      <c r="DP1405" s="279"/>
      <c r="DQ1405" s="279"/>
      <c r="DR1405" s="279"/>
      <c r="DS1405" s="279"/>
      <c r="DT1405" s="279"/>
      <c r="DU1405" s="279"/>
    </row>
    <row r="1406" spans="40:125">
      <c r="AN1406" s="203" t="str">
        <f t="shared" si="57"/>
        <v>EMA--</v>
      </c>
      <c r="AO1406" s="279"/>
      <c r="AP1406" s="279"/>
      <c r="AQ1406" s="279"/>
      <c r="AR1406" s="279"/>
      <c r="AS1406" s="279"/>
      <c r="AT1406" s="279"/>
      <c r="AU1406" s="279"/>
      <c r="AV1406" s="279"/>
      <c r="AW1406" s="279"/>
      <c r="AX1406" s="279"/>
      <c r="AY1406" s="279"/>
      <c r="AZ1406" s="279"/>
      <c r="BA1406" s="279"/>
      <c r="BB1406" s="279"/>
      <c r="BC1406" s="279"/>
      <c r="BD1406" s="279"/>
      <c r="BE1406" s="279"/>
      <c r="BF1406" s="279"/>
      <c r="BG1406" s="279"/>
      <c r="BH1406" s="279"/>
      <c r="BI1406" s="279"/>
      <c r="BJ1406" s="279"/>
      <c r="BK1406" s="279"/>
      <c r="BL1406" s="279"/>
      <c r="BM1406" s="279"/>
      <c r="BN1406" s="279"/>
      <c r="BO1406" s="279"/>
      <c r="BP1406" s="279"/>
      <c r="BQ1406" s="279"/>
      <c r="BR1406" s="279"/>
      <c r="BS1406" s="279"/>
      <c r="BT1406" s="279"/>
      <c r="BU1406" s="279"/>
      <c r="BV1406" s="279"/>
      <c r="BW1406" s="279"/>
      <c r="BX1406" s="279"/>
      <c r="BY1406" s="279"/>
      <c r="BZ1406" s="279"/>
      <c r="CA1406" s="279"/>
      <c r="CB1406" s="279"/>
      <c r="CC1406" s="279"/>
      <c r="CD1406" s="279"/>
      <c r="CE1406" s="279"/>
      <c r="CF1406" s="279"/>
      <c r="CG1406" s="279"/>
      <c r="CH1406" s="279"/>
      <c r="CI1406" s="279"/>
      <c r="CJ1406" s="279"/>
      <c r="CK1406" s="279"/>
      <c r="CL1406" s="279"/>
      <c r="CM1406" s="279"/>
      <c r="CN1406" s="279"/>
      <c r="CO1406" s="279"/>
      <c r="CP1406" s="279"/>
      <c r="CQ1406" s="279"/>
      <c r="CR1406" s="279"/>
      <c r="CS1406" s="279"/>
      <c r="CT1406" s="279"/>
      <c r="CU1406" s="279"/>
      <c r="CV1406" s="279"/>
      <c r="CW1406" s="279"/>
      <c r="CX1406" s="279"/>
      <c r="CY1406" s="279"/>
      <c r="CZ1406" s="279"/>
      <c r="DA1406" s="279"/>
      <c r="DB1406" s="279"/>
      <c r="DC1406" s="279"/>
      <c r="DD1406" s="279"/>
      <c r="DE1406" s="279"/>
      <c r="DF1406" s="279"/>
      <c r="DG1406" s="279"/>
      <c r="DH1406" s="279"/>
      <c r="DI1406" s="279"/>
      <c r="DJ1406" s="279"/>
      <c r="DK1406" s="279"/>
      <c r="DL1406" s="279"/>
      <c r="DM1406" s="279"/>
      <c r="DN1406" s="279"/>
      <c r="DO1406" s="279"/>
      <c r="DP1406" s="279"/>
      <c r="DQ1406" s="279"/>
      <c r="DR1406" s="279"/>
      <c r="DS1406" s="279"/>
      <c r="DT1406" s="279"/>
      <c r="DU1406" s="279"/>
    </row>
    <row r="1407" spans="40:125">
      <c r="AN1407" s="203" t="str">
        <f t="shared" si="57"/>
        <v>EMA--</v>
      </c>
      <c r="AO1407" s="279"/>
      <c r="AP1407" s="279"/>
      <c r="AQ1407" s="279"/>
      <c r="AR1407" s="279"/>
      <c r="AS1407" s="279"/>
      <c r="AT1407" s="279"/>
      <c r="AU1407" s="279"/>
      <c r="AV1407" s="279"/>
      <c r="AW1407" s="279"/>
      <c r="AX1407" s="279"/>
      <c r="AY1407" s="279"/>
      <c r="AZ1407" s="279"/>
      <c r="BA1407" s="279"/>
      <c r="BB1407" s="279"/>
      <c r="BC1407" s="279"/>
      <c r="BD1407" s="279"/>
      <c r="BE1407" s="279"/>
      <c r="BF1407" s="279"/>
      <c r="BG1407" s="279"/>
      <c r="BH1407" s="279"/>
      <c r="BI1407" s="279"/>
      <c r="BJ1407" s="279"/>
      <c r="BK1407" s="279"/>
      <c r="BL1407" s="279"/>
      <c r="BM1407" s="279"/>
      <c r="BN1407" s="279"/>
      <c r="BO1407" s="279"/>
      <c r="BP1407" s="279"/>
      <c r="BQ1407" s="279"/>
      <c r="BR1407" s="279"/>
      <c r="BS1407" s="279"/>
      <c r="BT1407" s="279"/>
      <c r="BU1407" s="279"/>
      <c r="BV1407" s="279"/>
      <c r="BW1407" s="279"/>
      <c r="BX1407" s="279"/>
      <c r="BY1407" s="279"/>
      <c r="BZ1407" s="279"/>
      <c r="CA1407" s="279"/>
      <c r="CB1407" s="279"/>
      <c r="CC1407" s="279"/>
      <c r="CD1407" s="279"/>
      <c r="CE1407" s="279"/>
      <c r="CF1407" s="279"/>
      <c r="CG1407" s="279"/>
      <c r="CH1407" s="279"/>
      <c r="CI1407" s="279"/>
      <c r="CJ1407" s="279"/>
      <c r="CK1407" s="279"/>
      <c r="CL1407" s="279"/>
      <c r="CM1407" s="279"/>
      <c r="CN1407" s="279"/>
      <c r="CO1407" s="279"/>
      <c r="CP1407" s="279"/>
      <c r="CQ1407" s="279"/>
      <c r="CR1407" s="279"/>
      <c r="CS1407" s="279"/>
      <c r="CT1407" s="279"/>
      <c r="CU1407" s="279"/>
      <c r="CV1407" s="279"/>
      <c r="CW1407" s="279"/>
      <c r="CX1407" s="279"/>
      <c r="CY1407" s="279"/>
      <c r="CZ1407" s="279"/>
      <c r="DA1407" s="279"/>
      <c r="DB1407" s="279"/>
      <c r="DC1407" s="279"/>
      <c r="DD1407" s="279"/>
      <c r="DE1407" s="279"/>
      <c r="DF1407" s="279"/>
      <c r="DG1407" s="279"/>
      <c r="DH1407" s="279"/>
      <c r="DI1407" s="279"/>
      <c r="DJ1407" s="279"/>
      <c r="DK1407" s="279"/>
      <c r="DL1407" s="279"/>
      <c r="DM1407" s="279"/>
      <c r="DN1407" s="279"/>
      <c r="DO1407" s="279"/>
      <c r="DP1407" s="279"/>
      <c r="DQ1407" s="279"/>
      <c r="DR1407" s="279"/>
      <c r="DS1407" s="279"/>
      <c r="DT1407" s="279"/>
      <c r="DU1407" s="279"/>
    </row>
    <row r="1408" spans="40:125">
      <c r="AN1408" s="203" t="str">
        <f t="shared" si="57"/>
        <v>EMA--</v>
      </c>
      <c r="AO1408" s="279"/>
      <c r="AP1408" s="279"/>
      <c r="AQ1408" s="279"/>
      <c r="AR1408" s="279"/>
      <c r="AS1408" s="279"/>
      <c r="AT1408" s="279"/>
      <c r="AU1408" s="279"/>
      <c r="AV1408" s="279"/>
      <c r="AW1408" s="279"/>
      <c r="AX1408" s="279"/>
      <c r="AY1408" s="279"/>
      <c r="AZ1408" s="279"/>
      <c r="BA1408" s="279"/>
      <c r="BB1408" s="279"/>
      <c r="BC1408" s="279"/>
      <c r="BD1408" s="279"/>
      <c r="BE1408" s="279"/>
      <c r="BF1408" s="279"/>
      <c r="BG1408" s="279"/>
      <c r="BH1408" s="279"/>
      <c r="BI1408" s="279"/>
      <c r="BJ1408" s="279"/>
      <c r="BK1408" s="279"/>
      <c r="BL1408" s="279"/>
      <c r="BM1408" s="279"/>
      <c r="BN1408" s="279"/>
      <c r="BO1408" s="279"/>
      <c r="BP1408" s="279"/>
      <c r="BQ1408" s="279"/>
      <c r="BR1408" s="279"/>
      <c r="BS1408" s="279"/>
      <c r="BT1408" s="279"/>
      <c r="BU1408" s="279"/>
      <c r="BV1408" s="279"/>
      <c r="BW1408" s="279"/>
      <c r="BX1408" s="279"/>
      <c r="BY1408" s="279"/>
      <c r="BZ1408" s="279"/>
      <c r="CA1408" s="279"/>
      <c r="CB1408" s="279"/>
      <c r="CC1408" s="279"/>
      <c r="CD1408" s="279"/>
      <c r="CE1408" s="279"/>
      <c r="CF1408" s="279"/>
      <c r="CG1408" s="279"/>
      <c r="CH1408" s="279"/>
      <c r="CI1408" s="279"/>
      <c r="CJ1408" s="279"/>
      <c r="CK1408" s="279"/>
      <c r="CL1408" s="279"/>
      <c r="CM1408" s="279"/>
      <c r="CN1408" s="279"/>
      <c r="CO1408" s="279"/>
      <c r="CP1408" s="279"/>
      <c r="CQ1408" s="279"/>
      <c r="CR1408" s="279"/>
      <c r="CS1408" s="279"/>
      <c r="CT1408" s="279"/>
      <c r="CU1408" s="279"/>
      <c r="CV1408" s="279"/>
      <c r="CW1408" s="279"/>
      <c r="CX1408" s="279"/>
      <c r="CY1408" s="279"/>
      <c r="CZ1408" s="279"/>
      <c r="DA1408" s="279"/>
      <c r="DB1408" s="279"/>
      <c r="DC1408" s="279"/>
      <c r="DD1408" s="279"/>
      <c r="DE1408" s="279"/>
      <c r="DF1408" s="279"/>
      <c r="DG1408" s="279"/>
      <c r="DH1408" s="279"/>
      <c r="DI1408" s="279"/>
      <c r="DJ1408" s="279"/>
      <c r="DK1408" s="279"/>
      <c r="DL1408" s="279"/>
      <c r="DM1408" s="279"/>
      <c r="DN1408" s="279"/>
      <c r="DO1408" s="279"/>
      <c r="DP1408" s="279"/>
      <c r="DQ1408" s="279"/>
      <c r="DR1408" s="279"/>
      <c r="DS1408" s="279"/>
      <c r="DT1408" s="279"/>
      <c r="DU1408" s="279"/>
    </row>
    <row r="1409" spans="40:125">
      <c r="AN1409" s="203" t="str">
        <f t="shared" si="57"/>
        <v>EMA--</v>
      </c>
      <c r="AO1409" s="279"/>
      <c r="AP1409" s="279"/>
      <c r="AQ1409" s="279"/>
      <c r="AR1409" s="279"/>
      <c r="AS1409" s="279"/>
      <c r="AT1409" s="279"/>
      <c r="AU1409" s="279"/>
      <c r="AV1409" s="279"/>
      <c r="AW1409" s="279"/>
      <c r="AX1409" s="279"/>
      <c r="AY1409" s="279"/>
      <c r="AZ1409" s="279"/>
      <c r="BA1409" s="279"/>
      <c r="BB1409" s="279"/>
      <c r="BC1409" s="279"/>
      <c r="BD1409" s="279"/>
      <c r="BE1409" s="279"/>
      <c r="BF1409" s="279"/>
      <c r="BG1409" s="279"/>
      <c r="BH1409" s="279"/>
      <c r="BI1409" s="279"/>
      <c r="BJ1409" s="279"/>
      <c r="BK1409" s="279"/>
      <c r="BL1409" s="279"/>
      <c r="BM1409" s="279"/>
      <c r="BN1409" s="279"/>
      <c r="BO1409" s="279"/>
      <c r="BP1409" s="279"/>
      <c r="BQ1409" s="279"/>
      <c r="BR1409" s="279"/>
      <c r="BS1409" s="279"/>
      <c r="BT1409" s="279"/>
      <c r="BU1409" s="279"/>
      <c r="BV1409" s="279"/>
      <c r="BW1409" s="279"/>
      <c r="BX1409" s="279"/>
      <c r="BY1409" s="279"/>
      <c r="BZ1409" s="279"/>
      <c r="CA1409" s="279"/>
      <c r="CB1409" s="279"/>
      <c r="CC1409" s="279"/>
      <c r="CD1409" s="279"/>
      <c r="CE1409" s="279"/>
      <c r="CF1409" s="279"/>
      <c r="CG1409" s="279"/>
      <c r="CH1409" s="279"/>
      <c r="CI1409" s="279"/>
      <c r="CJ1409" s="279"/>
      <c r="CK1409" s="279"/>
      <c r="CL1409" s="279"/>
      <c r="CM1409" s="279"/>
      <c r="CN1409" s="279"/>
      <c r="CO1409" s="279"/>
      <c r="CP1409" s="279"/>
      <c r="CQ1409" s="279"/>
      <c r="CR1409" s="279"/>
      <c r="CS1409" s="279"/>
      <c r="CT1409" s="279"/>
      <c r="CU1409" s="279"/>
      <c r="CV1409" s="279"/>
      <c r="CW1409" s="279"/>
      <c r="CX1409" s="279"/>
      <c r="CY1409" s="279"/>
      <c r="CZ1409" s="279"/>
      <c r="DA1409" s="279"/>
      <c r="DB1409" s="279"/>
      <c r="DC1409" s="279"/>
      <c r="DD1409" s="279"/>
      <c r="DE1409" s="279"/>
      <c r="DF1409" s="279"/>
      <c r="DG1409" s="279"/>
      <c r="DH1409" s="279"/>
      <c r="DI1409" s="279"/>
      <c r="DJ1409" s="279"/>
      <c r="DK1409" s="279"/>
      <c r="DL1409" s="279"/>
      <c r="DM1409" s="279"/>
      <c r="DN1409" s="279"/>
      <c r="DO1409" s="279"/>
      <c r="DP1409" s="279"/>
      <c r="DQ1409" s="279"/>
      <c r="DR1409" s="279"/>
      <c r="DS1409" s="279"/>
      <c r="DT1409" s="279"/>
      <c r="DU1409" s="279"/>
    </row>
    <row r="1410" spans="40:125">
      <c r="AN1410" s="203" t="str">
        <f t="shared" si="57"/>
        <v>EMA--</v>
      </c>
      <c r="AO1410" s="279"/>
      <c r="AP1410" s="279"/>
      <c r="AQ1410" s="279"/>
      <c r="AR1410" s="279"/>
      <c r="AS1410" s="279"/>
      <c r="AT1410" s="279"/>
      <c r="AU1410" s="279"/>
      <c r="AV1410" s="279"/>
      <c r="AW1410" s="279"/>
      <c r="AX1410" s="279"/>
      <c r="AY1410" s="279"/>
      <c r="AZ1410" s="279"/>
      <c r="BA1410" s="279"/>
      <c r="BB1410" s="279"/>
      <c r="BC1410" s="279"/>
      <c r="BD1410" s="279"/>
      <c r="BE1410" s="279"/>
      <c r="BF1410" s="279"/>
      <c r="BG1410" s="279"/>
      <c r="BH1410" s="279"/>
      <c r="BI1410" s="279"/>
      <c r="BJ1410" s="279"/>
      <c r="BK1410" s="279"/>
      <c r="BL1410" s="279"/>
      <c r="BM1410" s="279"/>
      <c r="BN1410" s="279"/>
      <c r="BO1410" s="279"/>
      <c r="BP1410" s="279"/>
      <c r="BQ1410" s="279"/>
      <c r="BR1410" s="279"/>
      <c r="BS1410" s="279"/>
      <c r="BT1410" s="279"/>
      <c r="BU1410" s="279"/>
      <c r="BV1410" s="279"/>
      <c r="BW1410" s="279"/>
      <c r="BX1410" s="279"/>
      <c r="BY1410" s="279"/>
      <c r="BZ1410" s="279"/>
      <c r="CA1410" s="279"/>
      <c r="CB1410" s="279"/>
      <c r="CC1410" s="279"/>
      <c r="CD1410" s="279"/>
      <c r="CE1410" s="279"/>
      <c r="CF1410" s="279"/>
      <c r="CG1410" s="279"/>
      <c r="CH1410" s="279"/>
      <c r="CI1410" s="279"/>
      <c r="CJ1410" s="279"/>
      <c r="CK1410" s="279"/>
      <c r="CL1410" s="279"/>
      <c r="CM1410" s="279"/>
      <c r="CN1410" s="279"/>
      <c r="CO1410" s="279"/>
      <c r="CP1410" s="279"/>
      <c r="CQ1410" s="279"/>
      <c r="CR1410" s="279"/>
      <c r="CS1410" s="279"/>
      <c r="CT1410" s="279"/>
      <c r="CU1410" s="279"/>
      <c r="CV1410" s="279"/>
      <c r="CW1410" s="279"/>
      <c r="CX1410" s="279"/>
      <c r="CY1410" s="279"/>
      <c r="CZ1410" s="279"/>
      <c r="DA1410" s="279"/>
      <c r="DB1410" s="279"/>
      <c r="DC1410" s="279"/>
      <c r="DD1410" s="279"/>
      <c r="DE1410" s="279"/>
      <c r="DF1410" s="279"/>
      <c r="DG1410" s="279"/>
      <c r="DH1410" s="279"/>
      <c r="DI1410" s="279"/>
      <c r="DJ1410" s="279"/>
      <c r="DK1410" s="279"/>
      <c r="DL1410" s="279"/>
      <c r="DM1410" s="279"/>
      <c r="DN1410" s="279"/>
      <c r="DO1410" s="279"/>
      <c r="DP1410" s="279"/>
      <c r="DQ1410" s="279"/>
      <c r="DR1410" s="279"/>
      <c r="DS1410" s="279"/>
      <c r="DT1410" s="279"/>
      <c r="DU1410" s="279"/>
    </row>
    <row r="1411" spans="40:125">
      <c r="AN1411" s="203" t="str">
        <f t="shared" si="57"/>
        <v>EMA--</v>
      </c>
      <c r="AO1411" s="279"/>
      <c r="AP1411" s="279"/>
      <c r="AQ1411" s="279"/>
      <c r="AR1411" s="279"/>
      <c r="AS1411" s="279"/>
      <c r="AT1411" s="279"/>
      <c r="AU1411" s="279"/>
      <c r="AV1411" s="279"/>
      <c r="AW1411" s="279"/>
      <c r="AX1411" s="279"/>
      <c r="AY1411" s="279"/>
      <c r="AZ1411" s="279"/>
      <c r="BA1411" s="279"/>
      <c r="BB1411" s="279"/>
      <c r="BC1411" s="279"/>
      <c r="BD1411" s="279"/>
      <c r="BE1411" s="279"/>
      <c r="BF1411" s="279"/>
      <c r="BG1411" s="279"/>
      <c r="BH1411" s="279"/>
      <c r="BI1411" s="279"/>
      <c r="BJ1411" s="279"/>
      <c r="BK1411" s="279"/>
      <c r="BL1411" s="279"/>
      <c r="BM1411" s="279"/>
      <c r="BN1411" s="279"/>
      <c r="BO1411" s="279"/>
      <c r="BP1411" s="279"/>
      <c r="BQ1411" s="279"/>
      <c r="BR1411" s="279"/>
      <c r="BS1411" s="279"/>
      <c r="BT1411" s="279"/>
      <c r="BU1411" s="279"/>
      <c r="BV1411" s="279"/>
      <c r="BW1411" s="279"/>
      <c r="BX1411" s="279"/>
      <c r="BY1411" s="279"/>
      <c r="BZ1411" s="279"/>
      <c r="CA1411" s="279"/>
      <c r="CB1411" s="279"/>
      <c r="CC1411" s="279"/>
      <c r="CD1411" s="279"/>
      <c r="CE1411" s="279"/>
      <c r="CF1411" s="279"/>
      <c r="CG1411" s="279"/>
      <c r="CH1411" s="279"/>
      <c r="CI1411" s="279"/>
      <c r="CJ1411" s="279"/>
      <c r="CK1411" s="279"/>
      <c r="CL1411" s="279"/>
      <c r="CM1411" s="279"/>
      <c r="CN1411" s="279"/>
      <c r="CO1411" s="279"/>
      <c r="CP1411" s="279"/>
      <c r="CQ1411" s="279"/>
      <c r="CR1411" s="279"/>
      <c r="CS1411" s="279"/>
      <c r="CT1411" s="279"/>
      <c r="CU1411" s="279"/>
      <c r="CV1411" s="279"/>
      <c r="CW1411" s="279"/>
      <c r="CX1411" s="279"/>
      <c r="CY1411" s="279"/>
      <c r="CZ1411" s="279"/>
      <c r="DA1411" s="279"/>
      <c r="DB1411" s="279"/>
      <c r="DC1411" s="279"/>
      <c r="DD1411" s="279"/>
      <c r="DE1411" s="279"/>
      <c r="DF1411" s="279"/>
      <c r="DG1411" s="279"/>
      <c r="DH1411" s="279"/>
      <c r="DI1411" s="279"/>
      <c r="DJ1411" s="279"/>
      <c r="DK1411" s="279"/>
      <c r="DL1411" s="279"/>
      <c r="DM1411" s="279"/>
      <c r="DN1411" s="279"/>
      <c r="DO1411" s="279"/>
      <c r="DP1411" s="279"/>
      <c r="DQ1411" s="279"/>
      <c r="DR1411" s="279"/>
      <c r="DS1411" s="279"/>
      <c r="DT1411" s="279"/>
      <c r="DU1411" s="279"/>
    </row>
    <row r="1412" spans="40:125">
      <c r="AN1412" s="203" t="str">
        <f t="shared" si="57"/>
        <v>EMA--</v>
      </c>
      <c r="AO1412" s="279"/>
      <c r="AP1412" s="279"/>
      <c r="AQ1412" s="279"/>
      <c r="AR1412" s="279"/>
      <c r="AS1412" s="279"/>
      <c r="AT1412" s="279"/>
      <c r="AU1412" s="279"/>
      <c r="AV1412" s="279"/>
      <c r="AW1412" s="279"/>
      <c r="AX1412" s="279"/>
      <c r="AY1412" s="279"/>
      <c r="AZ1412" s="279"/>
      <c r="BA1412" s="279"/>
      <c r="BB1412" s="279"/>
      <c r="BC1412" s="279"/>
      <c r="BD1412" s="279"/>
      <c r="BE1412" s="279"/>
      <c r="BF1412" s="279"/>
      <c r="BG1412" s="279"/>
      <c r="BH1412" s="279"/>
      <c r="BI1412" s="279"/>
      <c r="BJ1412" s="279"/>
      <c r="BK1412" s="279"/>
      <c r="BL1412" s="279"/>
      <c r="BM1412" s="279"/>
      <c r="BN1412" s="279"/>
      <c r="BO1412" s="279"/>
      <c r="BP1412" s="279"/>
      <c r="BQ1412" s="279"/>
      <c r="BR1412" s="279"/>
      <c r="BS1412" s="279"/>
      <c r="BT1412" s="279"/>
      <c r="BU1412" s="279"/>
      <c r="BV1412" s="279"/>
      <c r="BW1412" s="279"/>
      <c r="BX1412" s="279"/>
      <c r="BY1412" s="279"/>
      <c r="BZ1412" s="279"/>
      <c r="CA1412" s="279"/>
      <c r="CB1412" s="279"/>
      <c r="CC1412" s="279"/>
      <c r="CD1412" s="279"/>
      <c r="CE1412" s="279"/>
      <c r="CF1412" s="279"/>
      <c r="CG1412" s="279"/>
      <c r="CH1412" s="279"/>
      <c r="CI1412" s="279"/>
      <c r="CJ1412" s="279"/>
      <c r="CK1412" s="279"/>
      <c r="CL1412" s="279"/>
      <c r="CM1412" s="279"/>
      <c r="CN1412" s="279"/>
      <c r="CO1412" s="279"/>
      <c r="CP1412" s="279"/>
      <c r="CQ1412" s="279"/>
      <c r="CR1412" s="279"/>
      <c r="CS1412" s="279"/>
      <c r="CT1412" s="279"/>
      <c r="CU1412" s="279"/>
      <c r="CV1412" s="279"/>
      <c r="CW1412" s="279"/>
      <c r="CX1412" s="279"/>
      <c r="CY1412" s="279"/>
      <c r="CZ1412" s="279"/>
      <c r="DA1412" s="279"/>
      <c r="DB1412" s="279"/>
      <c r="DC1412" s="279"/>
      <c r="DD1412" s="279"/>
      <c r="DE1412" s="279"/>
      <c r="DF1412" s="279"/>
      <c r="DG1412" s="279"/>
      <c r="DH1412" s="279"/>
      <c r="DI1412" s="279"/>
      <c r="DJ1412" s="279"/>
      <c r="DK1412" s="279"/>
      <c r="DL1412" s="279"/>
      <c r="DM1412" s="279"/>
      <c r="DN1412" s="279"/>
      <c r="DO1412" s="279"/>
      <c r="DP1412" s="279"/>
      <c r="DQ1412" s="279"/>
      <c r="DR1412" s="279"/>
      <c r="DS1412" s="279"/>
      <c r="DT1412" s="279"/>
      <c r="DU1412" s="279"/>
    </row>
    <row r="1413" spans="40:125">
      <c r="AN1413" s="203" t="str">
        <f t="shared" si="57"/>
        <v>EMA--</v>
      </c>
      <c r="AO1413" s="279"/>
      <c r="AP1413" s="279"/>
      <c r="AQ1413" s="279"/>
      <c r="AR1413" s="279"/>
      <c r="AS1413" s="279"/>
      <c r="AT1413" s="279"/>
      <c r="AU1413" s="279"/>
      <c r="AV1413" s="279"/>
      <c r="AW1413" s="279"/>
      <c r="AX1413" s="279"/>
      <c r="AY1413" s="279"/>
      <c r="AZ1413" s="279"/>
      <c r="BA1413" s="279"/>
      <c r="BB1413" s="279"/>
      <c r="BC1413" s="279"/>
      <c r="BD1413" s="279"/>
      <c r="BE1413" s="279"/>
      <c r="BF1413" s="279"/>
      <c r="BG1413" s="279"/>
      <c r="BH1413" s="279"/>
      <c r="BI1413" s="279"/>
      <c r="BJ1413" s="279"/>
      <c r="BK1413" s="279"/>
      <c r="BL1413" s="279"/>
      <c r="BM1413" s="279"/>
      <c r="BN1413" s="279"/>
      <c r="BO1413" s="279"/>
      <c r="BP1413" s="279"/>
      <c r="BQ1413" s="279"/>
      <c r="BR1413" s="279"/>
      <c r="BS1413" s="279"/>
      <c r="BT1413" s="279"/>
      <c r="BU1413" s="279"/>
      <c r="BV1413" s="279"/>
      <c r="BW1413" s="279"/>
      <c r="BX1413" s="279"/>
      <c r="BY1413" s="279"/>
      <c r="BZ1413" s="279"/>
      <c r="CA1413" s="279"/>
      <c r="CB1413" s="279"/>
      <c r="CC1413" s="279"/>
      <c r="CD1413" s="279"/>
      <c r="CE1413" s="279"/>
      <c r="CF1413" s="279"/>
      <c r="CG1413" s="279"/>
      <c r="CH1413" s="279"/>
      <c r="CI1413" s="279"/>
      <c r="CJ1413" s="279"/>
      <c r="CK1413" s="279"/>
      <c r="CL1413" s="279"/>
      <c r="CM1413" s="279"/>
      <c r="CN1413" s="279"/>
      <c r="CO1413" s="279"/>
      <c r="CP1413" s="279"/>
      <c r="CQ1413" s="279"/>
      <c r="CR1413" s="279"/>
      <c r="CS1413" s="279"/>
      <c r="CT1413" s="279"/>
      <c r="CU1413" s="279"/>
      <c r="CV1413" s="279"/>
      <c r="CW1413" s="279"/>
      <c r="CX1413" s="279"/>
      <c r="CY1413" s="279"/>
      <c r="CZ1413" s="279"/>
      <c r="DA1413" s="279"/>
      <c r="DB1413" s="279"/>
      <c r="DC1413" s="279"/>
      <c r="DD1413" s="279"/>
      <c r="DE1413" s="279"/>
      <c r="DF1413" s="279"/>
      <c r="DG1413" s="279"/>
      <c r="DH1413" s="279"/>
      <c r="DI1413" s="279"/>
      <c r="DJ1413" s="279"/>
      <c r="DK1413" s="279"/>
      <c r="DL1413" s="279"/>
      <c r="DM1413" s="279"/>
      <c r="DN1413" s="279"/>
      <c r="DO1413" s="279"/>
      <c r="DP1413" s="279"/>
      <c r="DQ1413" s="279"/>
      <c r="DR1413" s="279"/>
      <c r="DS1413" s="279"/>
      <c r="DT1413" s="279"/>
      <c r="DU1413" s="279"/>
    </row>
    <row r="1414" spans="40:125">
      <c r="AN1414" s="203" t="str">
        <f t="shared" si="57"/>
        <v>EMA--</v>
      </c>
      <c r="AO1414" s="279"/>
      <c r="AP1414" s="279"/>
      <c r="AQ1414" s="279"/>
      <c r="AR1414" s="279"/>
      <c r="AS1414" s="279"/>
      <c r="AT1414" s="279"/>
      <c r="AU1414" s="279"/>
      <c r="AV1414" s="279"/>
      <c r="AW1414" s="279"/>
      <c r="AX1414" s="279"/>
      <c r="AY1414" s="279"/>
      <c r="AZ1414" s="279"/>
      <c r="BA1414" s="279"/>
      <c r="BB1414" s="279"/>
      <c r="BC1414" s="279"/>
      <c r="BD1414" s="279"/>
      <c r="BE1414" s="279"/>
      <c r="BF1414" s="279"/>
      <c r="BG1414" s="279"/>
      <c r="BH1414" s="279"/>
      <c r="BI1414" s="279"/>
      <c r="BJ1414" s="279"/>
      <c r="BK1414" s="279"/>
      <c r="BL1414" s="279"/>
      <c r="BM1414" s="279"/>
      <c r="BN1414" s="279"/>
      <c r="BO1414" s="279"/>
      <c r="BP1414" s="279"/>
      <c r="BQ1414" s="279"/>
      <c r="BR1414" s="279"/>
      <c r="BS1414" s="279"/>
      <c r="BT1414" s="279"/>
      <c r="BU1414" s="279"/>
      <c r="BV1414" s="279"/>
      <c r="BW1414" s="279"/>
      <c r="BX1414" s="279"/>
      <c r="BY1414" s="279"/>
      <c r="BZ1414" s="279"/>
      <c r="CA1414" s="279"/>
      <c r="CB1414" s="279"/>
      <c r="CC1414" s="279"/>
      <c r="CD1414" s="279"/>
      <c r="CE1414" s="279"/>
      <c r="CF1414" s="279"/>
      <c r="CG1414" s="279"/>
      <c r="CH1414" s="279"/>
      <c r="CI1414" s="279"/>
      <c r="CJ1414" s="279"/>
      <c r="CK1414" s="279"/>
      <c r="CL1414" s="279"/>
      <c r="CM1414" s="279"/>
      <c r="CN1414" s="279"/>
      <c r="CO1414" s="279"/>
      <c r="CP1414" s="279"/>
      <c r="CQ1414" s="279"/>
      <c r="CR1414" s="279"/>
      <c r="CS1414" s="279"/>
      <c r="CT1414" s="279"/>
      <c r="CU1414" s="279"/>
      <c r="CV1414" s="279"/>
      <c r="CW1414" s="279"/>
      <c r="CX1414" s="279"/>
      <c r="CY1414" s="279"/>
      <c r="CZ1414" s="279"/>
      <c r="DA1414" s="279"/>
      <c r="DB1414" s="279"/>
      <c r="DC1414" s="279"/>
      <c r="DD1414" s="279"/>
      <c r="DE1414" s="279"/>
      <c r="DF1414" s="279"/>
      <c r="DG1414" s="279"/>
      <c r="DH1414" s="279"/>
      <c r="DI1414" s="279"/>
      <c r="DJ1414" s="279"/>
      <c r="DK1414" s="279"/>
      <c r="DL1414" s="279"/>
      <c r="DM1414" s="279"/>
      <c r="DN1414" s="279"/>
      <c r="DO1414" s="279"/>
      <c r="DP1414" s="279"/>
      <c r="DQ1414" s="279"/>
      <c r="DR1414" s="279"/>
      <c r="DS1414" s="279"/>
      <c r="DT1414" s="279"/>
      <c r="DU1414" s="279"/>
    </row>
    <row r="1415" spans="40:125">
      <c r="AN1415" s="203" t="str">
        <f t="shared" si="57"/>
        <v>EMA--</v>
      </c>
      <c r="AO1415" s="279"/>
      <c r="AP1415" s="279"/>
      <c r="AQ1415" s="279"/>
      <c r="AR1415" s="279"/>
      <c r="AS1415" s="279"/>
      <c r="AT1415" s="279"/>
      <c r="AU1415" s="279"/>
      <c r="AV1415" s="279"/>
      <c r="AW1415" s="279"/>
      <c r="AX1415" s="279"/>
      <c r="AY1415" s="279"/>
      <c r="AZ1415" s="279"/>
      <c r="BA1415" s="279"/>
      <c r="BB1415" s="279"/>
      <c r="BC1415" s="279"/>
      <c r="BD1415" s="279"/>
      <c r="BE1415" s="279"/>
      <c r="BF1415" s="279"/>
      <c r="BG1415" s="279"/>
      <c r="BH1415" s="279"/>
      <c r="BI1415" s="279"/>
      <c r="BJ1415" s="279"/>
      <c r="BK1415" s="279"/>
      <c r="BL1415" s="279"/>
      <c r="BM1415" s="279"/>
      <c r="BN1415" s="279"/>
      <c r="BO1415" s="279"/>
      <c r="BP1415" s="279"/>
      <c r="BQ1415" s="279"/>
      <c r="BR1415" s="279"/>
      <c r="BS1415" s="279"/>
      <c r="BT1415" s="279"/>
      <c r="BU1415" s="279"/>
      <c r="BV1415" s="279"/>
      <c r="BW1415" s="279"/>
      <c r="BX1415" s="279"/>
      <c r="BY1415" s="279"/>
      <c r="BZ1415" s="279"/>
      <c r="CA1415" s="279"/>
      <c r="CB1415" s="279"/>
      <c r="CC1415" s="279"/>
      <c r="CD1415" s="279"/>
      <c r="CE1415" s="279"/>
      <c r="CF1415" s="279"/>
      <c r="CG1415" s="279"/>
      <c r="CH1415" s="279"/>
      <c r="CI1415" s="279"/>
      <c r="CJ1415" s="279"/>
      <c r="CK1415" s="279"/>
      <c r="CL1415" s="279"/>
      <c r="CM1415" s="279"/>
      <c r="CN1415" s="279"/>
      <c r="CO1415" s="279"/>
      <c r="CP1415" s="279"/>
      <c r="CQ1415" s="279"/>
      <c r="CR1415" s="279"/>
      <c r="CS1415" s="279"/>
      <c r="CT1415" s="279"/>
      <c r="CU1415" s="279"/>
      <c r="CV1415" s="279"/>
      <c r="CW1415" s="279"/>
      <c r="CX1415" s="279"/>
      <c r="CY1415" s="279"/>
      <c r="CZ1415" s="279"/>
      <c r="DA1415" s="279"/>
      <c r="DB1415" s="279"/>
      <c r="DC1415" s="279"/>
      <c r="DD1415" s="279"/>
      <c r="DE1415" s="279"/>
      <c r="DF1415" s="279"/>
      <c r="DG1415" s="279"/>
      <c r="DH1415" s="279"/>
      <c r="DI1415" s="279"/>
      <c r="DJ1415" s="279"/>
      <c r="DK1415" s="279"/>
      <c r="DL1415" s="279"/>
      <c r="DM1415" s="279"/>
      <c r="DN1415" s="279"/>
      <c r="DO1415" s="279"/>
      <c r="DP1415" s="279"/>
      <c r="DQ1415" s="279"/>
      <c r="DR1415" s="279"/>
      <c r="DS1415" s="279"/>
      <c r="DT1415" s="279"/>
      <c r="DU1415" s="279"/>
    </row>
    <row r="1416" spans="40:125">
      <c r="AN1416" s="203" t="str">
        <f t="shared" si="57"/>
        <v>EMA--</v>
      </c>
      <c r="AO1416" s="279"/>
      <c r="AP1416" s="279"/>
      <c r="AQ1416" s="279"/>
      <c r="AR1416" s="279"/>
      <c r="AS1416" s="279"/>
      <c r="AT1416" s="279"/>
      <c r="AU1416" s="279"/>
      <c r="AV1416" s="279"/>
      <c r="AW1416" s="279"/>
      <c r="AX1416" s="279"/>
      <c r="AY1416" s="279"/>
      <c r="AZ1416" s="279"/>
      <c r="BA1416" s="279"/>
      <c r="BB1416" s="279"/>
      <c r="BC1416" s="279"/>
      <c r="BD1416" s="279"/>
      <c r="BE1416" s="279"/>
      <c r="BF1416" s="279"/>
      <c r="BG1416" s="279"/>
      <c r="BH1416" s="279"/>
      <c r="BI1416" s="279"/>
      <c r="BJ1416" s="279"/>
      <c r="BK1416" s="279"/>
      <c r="BL1416" s="279"/>
      <c r="BM1416" s="279"/>
      <c r="BN1416" s="279"/>
      <c r="BO1416" s="279"/>
      <c r="BP1416" s="279"/>
      <c r="BQ1416" s="279"/>
      <c r="BR1416" s="279"/>
      <c r="BS1416" s="279"/>
      <c r="BT1416" s="279"/>
      <c r="BU1416" s="279"/>
      <c r="BV1416" s="279"/>
      <c r="BW1416" s="279"/>
      <c r="BX1416" s="279"/>
      <c r="BY1416" s="279"/>
      <c r="BZ1416" s="279"/>
      <c r="CA1416" s="279"/>
      <c r="CB1416" s="279"/>
      <c r="CC1416" s="279"/>
      <c r="CD1416" s="279"/>
      <c r="CE1416" s="279"/>
      <c r="CF1416" s="279"/>
      <c r="CG1416" s="279"/>
      <c r="CH1416" s="279"/>
      <c r="CI1416" s="279"/>
      <c r="CJ1416" s="279"/>
      <c r="CK1416" s="279"/>
      <c r="CL1416" s="279"/>
      <c r="CM1416" s="279"/>
      <c r="CN1416" s="279"/>
      <c r="CO1416" s="279"/>
      <c r="CP1416" s="279"/>
      <c r="CQ1416" s="279"/>
      <c r="CR1416" s="279"/>
      <c r="CS1416" s="279"/>
      <c r="CT1416" s="279"/>
      <c r="CU1416" s="279"/>
      <c r="CV1416" s="279"/>
      <c r="CW1416" s="279"/>
      <c r="CX1416" s="279"/>
      <c r="CY1416" s="279"/>
      <c r="CZ1416" s="279"/>
      <c r="DA1416" s="279"/>
      <c r="DB1416" s="279"/>
      <c r="DC1416" s="279"/>
      <c r="DD1416" s="279"/>
      <c r="DE1416" s="279"/>
      <c r="DF1416" s="279"/>
      <c r="DG1416" s="279"/>
      <c r="DH1416" s="279"/>
      <c r="DI1416" s="279"/>
      <c r="DJ1416" s="279"/>
      <c r="DK1416" s="279"/>
      <c r="DL1416" s="279"/>
      <c r="DM1416" s="279"/>
      <c r="DN1416" s="279"/>
      <c r="DO1416" s="279"/>
      <c r="DP1416" s="279"/>
      <c r="DQ1416" s="279"/>
      <c r="DR1416" s="279"/>
      <c r="DS1416" s="279"/>
      <c r="DT1416" s="279"/>
      <c r="DU1416" s="279"/>
    </row>
    <row r="1417" spans="40:125">
      <c r="AN1417" s="203" t="str">
        <f t="shared" si="57"/>
        <v>EMA--</v>
      </c>
      <c r="AO1417" s="279"/>
      <c r="AP1417" s="279"/>
      <c r="AQ1417" s="279"/>
      <c r="AR1417" s="279"/>
      <c r="AS1417" s="279"/>
      <c r="AT1417" s="279"/>
      <c r="AU1417" s="279"/>
      <c r="AV1417" s="279"/>
      <c r="AW1417" s="279"/>
      <c r="AX1417" s="279"/>
      <c r="AY1417" s="279"/>
      <c r="AZ1417" s="279"/>
      <c r="BA1417" s="279"/>
      <c r="BB1417" s="279"/>
      <c r="BC1417" s="279"/>
      <c r="BD1417" s="279"/>
      <c r="BE1417" s="279"/>
      <c r="BF1417" s="279"/>
      <c r="BG1417" s="279"/>
      <c r="BH1417" s="279"/>
      <c r="BI1417" s="279"/>
      <c r="BJ1417" s="279"/>
      <c r="BK1417" s="279"/>
      <c r="BL1417" s="279"/>
      <c r="BM1417" s="279"/>
      <c r="BN1417" s="279"/>
      <c r="BO1417" s="279"/>
      <c r="BP1417" s="279"/>
      <c r="BQ1417" s="279"/>
      <c r="BR1417" s="279"/>
      <c r="BS1417" s="279"/>
      <c r="BT1417" s="279"/>
      <c r="BU1417" s="279"/>
      <c r="BV1417" s="279"/>
      <c r="BW1417" s="279"/>
      <c r="BX1417" s="279"/>
      <c r="BY1417" s="279"/>
      <c r="BZ1417" s="279"/>
      <c r="CA1417" s="279"/>
      <c r="CB1417" s="279"/>
      <c r="CC1417" s="279"/>
      <c r="CD1417" s="279"/>
      <c r="CE1417" s="279"/>
      <c r="CF1417" s="279"/>
      <c r="CG1417" s="279"/>
      <c r="CH1417" s="279"/>
      <c r="CI1417" s="279"/>
      <c r="CJ1417" s="279"/>
      <c r="CK1417" s="279"/>
      <c r="CL1417" s="279"/>
      <c r="CM1417" s="279"/>
      <c r="CN1417" s="279"/>
      <c r="CO1417" s="279"/>
      <c r="CP1417" s="279"/>
      <c r="CQ1417" s="279"/>
      <c r="CR1417" s="279"/>
      <c r="CS1417" s="279"/>
      <c r="CT1417" s="279"/>
      <c r="CU1417" s="279"/>
      <c r="CV1417" s="279"/>
      <c r="CW1417" s="279"/>
      <c r="CX1417" s="279"/>
      <c r="CY1417" s="279"/>
      <c r="CZ1417" s="279"/>
      <c r="DA1417" s="279"/>
      <c r="DB1417" s="279"/>
      <c r="DC1417" s="279"/>
      <c r="DD1417" s="279"/>
      <c r="DE1417" s="279"/>
      <c r="DF1417" s="279"/>
      <c r="DG1417" s="279"/>
      <c r="DH1417" s="279"/>
      <c r="DI1417" s="279"/>
      <c r="DJ1417" s="279"/>
      <c r="DK1417" s="279"/>
      <c r="DL1417" s="279"/>
      <c r="DM1417" s="279"/>
      <c r="DN1417" s="279"/>
      <c r="DO1417" s="279"/>
      <c r="DP1417" s="279"/>
      <c r="DQ1417" s="279"/>
      <c r="DR1417" s="279"/>
      <c r="DS1417" s="279"/>
      <c r="DT1417" s="279"/>
      <c r="DU1417" s="279"/>
    </row>
    <row r="1418" spans="40:125">
      <c r="AN1418" s="203" t="str">
        <f t="shared" si="57"/>
        <v>EMA--</v>
      </c>
      <c r="AO1418" s="279"/>
      <c r="AP1418" s="279"/>
      <c r="AQ1418" s="279"/>
      <c r="AR1418" s="279"/>
      <c r="AS1418" s="279"/>
      <c r="AT1418" s="279"/>
      <c r="AU1418" s="279"/>
      <c r="AV1418" s="279"/>
      <c r="AW1418" s="279"/>
      <c r="AX1418" s="279"/>
      <c r="AY1418" s="279"/>
      <c r="AZ1418" s="279"/>
      <c r="BA1418" s="279"/>
      <c r="BB1418" s="279"/>
      <c r="BC1418" s="279"/>
      <c r="BD1418" s="279"/>
      <c r="BE1418" s="279"/>
      <c r="BF1418" s="279"/>
      <c r="BG1418" s="279"/>
      <c r="BH1418" s="279"/>
      <c r="BI1418" s="279"/>
      <c r="BJ1418" s="279"/>
      <c r="BK1418" s="279"/>
      <c r="BL1418" s="279"/>
      <c r="BM1418" s="279"/>
      <c r="BN1418" s="279"/>
      <c r="BO1418" s="279"/>
      <c r="BP1418" s="279"/>
      <c r="BQ1418" s="279"/>
      <c r="BR1418" s="279"/>
      <c r="BS1418" s="279"/>
      <c r="BT1418" s="279"/>
      <c r="BU1418" s="279"/>
      <c r="BV1418" s="279"/>
      <c r="BW1418" s="279"/>
      <c r="BX1418" s="279"/>
      <c r="BY1418" s="279"/>
      <c r="BZ1418" s="279"/>
      <c r="CA1418" s="279"/>
      <c r="CB1418" s="279"/>
      <c r="CC1418" s="279"/>
      <c r="CD1418" s="279"/>
      <c r="CE1418" s="279"/>
      <c r="CF1418" s="279"/>
      <c r="CG1418" s="279"/>
      <c r="CH1418" s="279"/>
      <c r="CI1418" s="279"/>
      <c r="CJ1418" s="279"/>
      <c r="CK1418" s="279"/>
      <c r="CL1418" s="279"/>
      <c r="CM1418" s="279"/>
      <c r="CN1418" s="279"/>
      <c r="CO1418" s="279"/>
      <c r="CP1418" s="279"/>
      <c r="CQ1418" s="279"/>
      <c r="CR1418" s="279"/>
      <c r="CS1418" s="279"/>
      <c r="CT1418" s="279"/>
      <c r="CU1418" s="279"/>
      <c r="CV1418" s="279"/>
      <c r="CW1418" s="279"/>
      <c r="CX1418" s="279"/>
      <c r="CY1418" s="279"/>
      <c r="CZ1418" s="279"/>
      <c r="DA1418" s="279"/>
      <c r="DB1418" s="279"/>
      <c r="DC1418" s="279"/>
      <c r="DD1418" s="279"/>
      <c r="DE1418" s="279"/>
      <c r="DF1418" s="279"/>
      <c r="DG1418" s="279"/>
      <c r="DH1418" s="279"/>
      <c r="DI1418" s="279"/>
      <c r="DJ1418" s="279"/>
      <c r="DK1418" s="279"/>
      <c r="DL1418" s="279"/>
      <c r="DM1418" s="279"/>
      <c r="DN1418" s="279"/>
      <c r="DO1418" s="279"/>
      <c r="DP1418" s="279"/>
      <c r="DQ1418" s="279"/>
      <c r="DR1418" s="279"/>
      <c r="DS1418" s="279"/>
      <c r="DT1418" s="279"/>
      <c r="DU1418" s="279"/>
    </row>
    <row r="1419" spans="40:125">
      <c r="AN1419" s="203" t="str">
        <f t="shared" si="57"/>
        <v>EMA--</v>
      </c>
      <c r="AO1419" s="279"/>
      <c r="AP1419" s="279"/>
      <c r="AQ1419" s="279"/>
      <c r="AR1419" s="279"/>
      <c r="AS1419" s="279"/>
      <c r="AT1419" s="279"/>
      <c r="AU1419" s="279"/>
      <c r="AV1419" s="279"/>
      <c r="AW1419" s="279"/>
      <c r="AX1419" s="279"/>
      <c r="AY1419" s="279"/>
      <c r="AZ1419" s="279"/>
      <c r="BA1419" s="279"/>
      <c r="BB1419" s="279"/>
      <c r="BC1419" s="279"/>
      <c r="BD1419" s="279"/>
      <c r="BE1419" s="279"/>
      <c r="BF1419" s="279"/>
      <c r="BG1419" s="279"/>
      <c r="BH1419" s="279"/>
      <c r="BI1419" s="279"/>
      <c r="BJ1419" s="279"/>
      <c r="BK1419" s="279"/>
      <c r="BL1419" s="279"/>
      <c r="BM1419" s="279"/>
      <c r="BN1419" s="279"/>
      <c r="BO1419" s="279"/>
      <c r="BP1419" s="279"/>
      <c r="BQ1419" s="279"/>
      <c r="BR1419" s="279"/>
      <c r="BS1419" s="279"/>
      <c r="BT1419" s="279"/>
      <c r="BU1419" s="279"/>
      <c r="BV1419" s="279"/>
      <c r="BW1419" s="279"/>
      <c r="BX1419" s="279"/>
      <c r="BY1419" s="279"/>
      <c r="BZ1419" s="279"/>
      <c r="CA1419" s="279"/>
      <c r="CB1419" s="279"/>
      <c r="CC1419" s="279"/>
      <c r="CD1419" s="279"/>
      <c r="CE1419" s="279"/>
      <c r="CF1419" s="279"/>
      <c r="CG1419" s="279"/>
      <c r="CH1419" s="279"/>
      <c r="CI1419" s="279"/>
      <c r="CJ1419" s="279"/>
      <c r="CK1419" s="279"/>
      <c r="CL1419" s="279"/>
      <c r="CM1419" s="279"/>
      <c r="CN1419" s="279"/>
      <c r="CO1419" s="279"/>
      <c r="CP1419" s="279"/>
      <c r="CQ1419" s="279"/>
      <c r="CR1419" s="279"/>
      <c r="CS1419" s="279"/>
      <c r="CT1419" s="279"/>
      <c r="CU1419" s="279"/>
      <c r="CV1419" s="279"/>
      <c r="CW1419" s="279"/>
      <c r="CX1419" s="279"/>
      <c r="CY1419" s="279"/>
      <c r="CZ1419" s="279"/>
      <c r="DA1419" s="279"/>
      <c r="DB1419" s="279"/>
      <c r="DC1419" s="279"/>
      <c r="DD1419" s="279"/>
      <c r="DE1419" s="279"/>
      <c r="DF1419" s="279"/>
      <c r="DG1419" s="279"/>
      <c r="DH1419" s="279"/>
      <c r="DI1419" s="279"/>
      <c r="DJ1419" s="279"/>
      <c r="DK1419" s="279"/>
      <c r="DL1419" s="279"/>
      <c r="DM1419" s="279"/>
      <c r="DN1419" s="279"/>
      <c r="DO1419" s="279"/>
      <c r="DP1419" s="279"/>
      <c r="DQ1419" s="279"/>
      <c r="DR1419" s="279"/>
      <c r="DS1419" s="279"/>
      <c r="DT1419" s="279"/>
      <c r="DU1419" s="279"/>
    </row>
    <row r="1420" spans="40:125">
      <c r="AN1420" s="203" t="str">
        <f t="shared" si="57"/>
        <v>EMA--</v>
      </c>
      <c r="AO1420" s="279"/>
      <c r="AP1420" s="279"/>
      <c r="AQ1420" s="279"/>
      <c r="AR1420" s="279"/>
      <c r="AS1420" s="279"/>
      <c r="AT1420" s="279"/>
      <c r="AU1420" s="279"/>
      <c r="AV1420" s="279"/>
      <c r="AW1420" s="279"/>
      <c r="AX1420" s="279"/>
      <c r="AY1420" s="279"/>
      <c r="AZ1420" s="279"/>
      <c r="BA1420" s="279"/>
      <c r="BB1420" s="279"/>
      <c r="BC1420" s="279"/>
      <c r="BD1420" s="279"/>
      <c r="BE1420" s="279"/>
      <c r="BF1420" s="279"/>
      <c r="BG1420" s="279"/>
      <c r="BH1420" s="279"/>
      <c r="BI1420" s="279"/>
      <c r="BJ1420" s="279"/>
      <c r="BK1420" s="279"/>
      <c r="BL1420" s="279"/>
      <c r="BM1420" s="279"/>
      <c r="BN1420" s="279"/>
      <c r="BO1420" s="279"/>
      <c r="BP1420" s="279"/>
      <c r="BQ1420" s="279"/>
      <c r="BR1420" s="279"/>
      <c r="BS1420" s="279"/>
      <c r="BT1420" s="279"/>
      <c r="BU1420" s="279"/>
      <c r="BV1420" s="279"/>
      <c r="BW1420" s="279"/>
      <c r="BX1420" s="279"/>
      <c r="BY1420" s="279"/>
      <c r="BZ1420" s="279"/>
      <c r="CA1420" s="279"/>
      <c r="CB1420" s="279"/>
      <c r="CC1420" s="279"/>
      <c r="CD1420" s="279"/>
      <c r="CE1420" s="279"/>
      <c r="CF1420" s="279"/>
      <c r="CG1420" s="279"/>
      <c r="CH1420" s="279"/>
      <c r="CI1420" s="279"/>
      <c r="CJ1420" s="279"/>
      <c r="CK1420" s="279"/>
      <c r="CL1420" s="279"/>
      <c r="CM1420" s="279"/>
      <c r="CN1420" s="279"/>
      <c r="CO1420" s="279"/>
      <c r="CP1420" s="279"/>
      <c r="CQ1420" s="279"/>
      <c r="CR1420" s="279"/>
      <c r="CS1420" s="279"/>
      <c r="CT1420" s="279"/>
      <c r="CU1420" s="279"/>
      <c r="CV1420" s="279"/>
      <c r="CW1420" s="279"/>
      <c r="CX1420" s="279"/>
      <c r="CY1420" s="279"/>
      <c r="CZ1420" s="279"/>
      <c r="DA1420" s="279"/>
      <c r="DB1420" s="279"/>
      <c r="DC1420" s="279"/>
      <c r="DD1420" s="279"/>
      <c r="DE1420" s="279"/>
      <c r="DF1420" s="279"/>
      <c r="DG1420" s="279"/>
      <c r="DH1420" s="279"/>
      <c r="DI1420" s="279"/>
      <c r="DJ1420" s="279"/>
      <c r="DK1420" s="279"/>
      <c r="DL1420" s="279"/>
      <c r="DM1420" s="279"/>
      <c r="DN1420" s="279"/>
      <c r="DO1420" s="279"/>
      <c r="DP1420" s="279"/>
      <c r="DQ1420" s="279"/>
      <c r="DR1420" s="279"/>
      <c r="DS1420" s="279"/>
      <c r="DT1420" s="279"/>
      <c r="DU1420" s="279"/>
    </row>
    <row r="1421" spans="40:125">
      <c r="AN1421" s="203" t="str">
        <f t="shared" si="57"/>
        <v>EMA--</v>
      </c>
      <c r="AO1421" s="279"/>
      <c r="AP1421" s="279"/>
      <c r="AQ1421" s="279"/>
      <c r="AR1421" s="279"/>
      <c r="AS1421" s="279"/>
      <c r="AT1421" s="279"/>
      <c r="AU1421" s="279"/>
      <c r="AV1421" s="279"/>
      <c r="AW1421" s="279"/>
      <c r="AX1421" s="279"/>
      <c r="AY1421" s="279"/>
      <c r="AZ1421" s="279"/>
      <c r="BA1421" s="279"/>
      <c r="BB1421" s="279"/>
      <c r="BC1421" s="279"/>
      <c r="BD1421" s="279"/>
      <c r="BE1421" s="279"/>
      <c r="BF1421" s="279"/>
      <c r="BG1421" s="279"/>
      <c r="BH1421" s="279"/>
      <c r="BI1421" s="279"/>
      <c r="BJ1421" s="279"/>
      <c r="BK1421" s="279"/>
      <c r="BL1421" s="279"/>
      <c r="BM1421" s="279"/>
      <c r="BN1421" s="279"/>
      <c r="BO1421" s="279"/>
      <c r="BP1421" s="279"/>
      <c r="BQ1421" s="279"/>
      <c r="BR1421" s="279"/>
      <c r="BS1421" s="279"/>
      <c r="BT1421" s="279"/>
      <c r="BU1421" s="279"/>
      <c r="BV1421" s="279"/>
      <c r="BW1421" s="279"/>
      <c r="BX1421" s="279"/>
      <c r="BY1421" s="279"/>
      <c r="BZ1421" s="279"/>
      <c r="CA1421" s="279"/>
      <c r="CB1421" s="279"/>
      <c r="CC1421" s="279"/>
      <c r="CD1421" s="279"/>
      <c r="CE1421" s="279"/>
      <c r="CF1421" s="279"/>
      <c r="CG1421" s="279"/>
      <c r="CH1421" s="279"/>
      <c r="CI1421" s="279"/>
      <c r="CJ1421" s="279"/>
      <c r="CK1421" s="279"/>
      <c r="CL1421" s="279"/>
      <c r="CM1421" s="279"/>
      <c r="CN1421" s="279"/>
      <c r="CO1421" s="279"/>
      <c r="CP1421" s="279"/>
      <c r="CQ1421" s="279"/>
      <c r="CR1421" s="279"/>
      <c r="CS1421" s="279"/>
      <c r="CT1421" s="279"/>
      <c r="CU1421" s="279"/>
      <c r="CV1421" s="279"/>
      <c r="CW1421" s="279"/>
      <c r="CX1421" s="279"/>
      <c r="CY1421" s="279"/>
      <c r="CZ1421" s="279"/>
      <c r="DA1421" s="279"/>
      <c r="DB1421" s="279"/>
      <c r="DC1421" s="279"/>
      <c r="DD1421" s="279"/>
      <c r="DE1421" s="279"/>
      <c r="DF1421" s="279"/>
      <c r="DG1421" s="279"/>
      <c r="DH1421" s="279"/>
      <c r="DI1421" s="279"/>
      <c r="DJ1421" s="279"/>
      <c r="DK1421" s="279"/>
      <c r="DL1421" s="279"/>
      <c r="DM1421" s="279"/>
      <c r="DN1421" s="279"/>
      <c r="DO1421" s="279"/>
      <c r="DP1421" s="279"/>
      <c r="DQ1421" s="279"/>
      <c r="DR1421" s="279"/>
      <c r="DS1421" s="279"/>
      <c r="DT1421" s="279"/>
      <c r="DU1421" s="279"/>
    </row>
    <row r="1422" spans="40:125">
      <c r="AN1422" s="203" t="str">
        <f t="shared" si="57"/>
        <v>EMA--</v>
      </c>
      <c r="AO1422" s="279"/>
      <c r="AP1422" s="279"/>
      <c r="AQ1422" s="279"/>
      <c r="AR1422" s="279"/>
      <c r="AS1422" s="279"/>
      <c r="AT1422" s="279"/>
      <c r="AU1422" s="279"/>
      <c r="AV1422" s="279"/>
      <c r="AW1422" s="279"/>
      <c r="AX1422" s="279"/>
      <c r="AY1422" s="279"/>
      <c r="AZ1422" s="279"/>
      <c r="BA1422" s="279"/>
      <c r="BB1422" s="279"/>
      <c r="BC1422" s="279"/>
      <c r="BD1422" s="279"/>
      <c r="BE1422" s="279"/>
      <c r="BF1422" s="279"/>
      <c r="BG1422" s="279"/>
      <c r="BH1422" s="279"/>
      <c r="BI1422" s="279"/>
      <c r="BJ1422" s="279"/>
      <c r="BK1422" s="279"/>
      <c r="BL1422" s="279"/>
      <c r="BM1422" s="279"/>
      <c r="BN1422" s="279"/>
      <c r="BO1422" s="279"/>
      <c r="BP1422" s="279"/>
      <c r="BQ1422" s="279"/>
      <c r="BR1422" s="279"/>
      <c r="BS1422" s="279"/>
      <c r="BT1422" s="279"/>
      <c r="BU1422" s="279"/>
      <c r="BV1422" s="279"/>
      <c r="BW1422" s="279"/>
      <c r="BX1422" s="279"/>
      <c r="BY1422" s="279"/>
      <c r="BZ1422" s="279"/>
      <c r="CA1422" s="279"/>
      <c r="CB1422" s="279"/>
      <c r="CC1422" s="279"/>
      <c r="CD1422" s="279"/>
      <c r="CE1422" s="279"/>
      <c r="CF1422" s="279"/>
      <c r="CG1422" s="279"/>
      <c r="CH1422" s="279"/>
      <c r="CI1422" s="279"/>
      <c r="CJ1422" s="279"/>
      <c r="CK1422" s="279"/>
      <c r="CL1422" s="279"/>
      <c r="CM1422" s="279"/>
      <c r="CN1422" s="279"/>
      <c r="CO1422" s="279"/>
      <c r="CP1422" s="279"/>
      <c r="CQ1422" s="279"/>
      <c r="CR1422" s="279"/>
      <c r="CS1422" s="279"/>
      <c r="CT1422" s="279"/>
      <c r="CU1422" s="279"/>
      <c r="CV1422" s="279"/>
      <c r="CW1422" s="279"/>
      <c r="CX1422" s="279"/>
      <c r="CY1422" s="279"/>
      <c r="CZ1422" s="279"/>
      <c r="DA1422" s="279"/>
      <c r="DB1422" s="279"/>
      <c r="DC1422" s="279"/>
      <c r="DD1422" s="279"/>
      <c r="DE1422" s="279"/>
      <c r="DF1422" s="279"/>
      <c r="DG1422" s="279"/>
      <c r="DH1422" s="279"/>
      <c r="DI1422" s="279"/>
      <c r="DJ1422" s="279"/>
      <c r="DK1422" s="279"/>
      <c r="DL1422" s="279"/>
      <c r="DM1422" s="279"/>
      <c r="DN1422" s="279"/>
      <c r="DO1422" s="279"/>
      <c r="DP1422" s="279"/>
      <c r="DQ1422" s="279"/>
      <c r="DR1422" s="279"/>
      <c r="DS1422" s="279"/>
      <c r="DT1422" s="279"/>
      <c r="DU1422" s="279"/>
    </row>
    <row r="1423" spans="40:125">
      <c r="AN1423" s="203" t="str">
        <f t="shared" si="57"/>
        <v>EMA--</v>
      </c>
      <c r="AO1423" s="279"/>
      <c r="AP1423" s="279"/>
      <c r="AQ1423" s="279"/>
      <c r="AR1423" s="279"/>
      <c r="AS1423" s="279"/>
      <c r="AT1423" s="279"/>
      <c r="AU1423" s="279"/>
      <c r="AV1423" s="279"/>
      <c r="AW1423" s="279"/>
      <c r="AX1423" s="279"/>
      <c r="AY1423" s="279"/>
      <c r="AZ1423" s="279"/>
      <c r="BA1423" s="279"/>
      <c r="BB1423" s="279"/>
      <c r="BC1423" s="279"/>
      <c r="BD1423" s="279"/>
      <c r="BE1423" s="279"/>
      <c r="BF1423" s="279"/>
      <c r="BG1423" s="279"/>
      <c r="BH1423" s="279"/>
      <c r="BI1423" s="279"/>
      <c r="BJ1423" s="279"/>
      <c r="BK1423" s="279"/>
      <c r="BL1423" s="279"/>
      <c r="BM1423" s="279"/>
      <c r="BN1423" s="279"/>
      <c r="BO1423" s="279"/>
      <c r="BP1423" s="279"/>
      <c r="BQ1423" s="279"/>
      <c r="BR1423" s="279"/>
      <c r="BS1423" s="279"/>
      <c r="BT1423" s="279"/>
      <c r="BU1423" s="279"/>
      <c r="BV1423" s="279"/>
      <c r="BW1423" s="279"/>
      <c r="BX1423" s="279"/>
      <c r="BY1423" s="279"/>
      <c r="BZ1423" s="279"/>
      <c r="CA1423" s="279"/>
      <c r="CB1423" s="279"/>
      <c r="CC1423" s="279"/>
      <c r="CD1423" s="279"/>
      <c r="CE1423" s="279"/>
      <c r="CF1423" s="279"/>
      <c r="CG1423" s="279"/>
      <c r="CH1423" s="279"/>
      <c r="CI1423" s="279"/>
      <c r="CJ1423" s="279"/>
      <c r="CK1423" s="279"/>
      <c r="CL1423" s="279"/>
      <c r="CM1423" s="279"/>
      <c r="CN1423" s="279"/>
      <c r="CO1423" s="279"/>
      <c r="CP1423" s="279"/>
      <c r="CQ1423" s="279"/>
      <c r="CR1423" s="279"/>
      <c r="CS1423" s="279"/>
      <c r="CT1423" s="279"/>
      <c r="CU1423" s="279"/>
      <c r="CV1423" s="279"/>
      <c r="CW1423" s="279"/>
      <c r="CX1423" s="279"/>
      <c r="CY1423" s="279"/>
      <c r="CZ1423" s="279"/>
      <c r="DA1423" s="279"/>
      <c r="DB1423" s="279"/>
      <c r="DC1423" s="279"/>
      <c r="DD1423" s="279"/>
      <c r="DE1423" s="279"/>
      <c r="DF1423" s="279"/>
      <c r="DG1423" s="279"/>
      <c r="DH1423" s="279"/>
      <c r="DI1423" s="279"/>
      <c r="DJ1423" s="279"/>
      <c r="DK1423" s="279"/>
      <c r="DL1423" s="279"/>
      <c r="DM1423" s="279"/>
      <c r="DN1423" s="279"/>
      <c r="DO1423" s="279"/>
      <c r="DP1423" s="279"/>
      <c r="DQ1423" s="279"/>
      <c r="DR1423" s="279"/>
      <c r="DS1423" s="279"/>
      <c r="DT1423" s="279"/>
      <c r="DU1423" s="279"/>
    </row>
    <row r="1424" spans="40:125">
      <c r="AN1424" s="203" t="str">
        <f t="shared" si="57"/>
        <v>EMA--</v>
      </c>
      <c r="AO1424" s="279"/>
      <c r="AP1424" s="279"/>
      <c r="AQ1424" s="279"/>
      <c r="AR1424" s="279"/>
      <c r="AS1424" s="279"/>
      <c r="AT1424" s="279"/>
      <c r="AU1424" s="279"/>
      <c r="AV1424" s="279"/>
      <c r="AW1424" s="279"/>
      <c r="AX1424" s="279"/>
      <c r="AY1424" s="279"/>
      <c r="AZ1424" s="279"/>
      <c r="BA1424" s="279"/>
      <c r="BB1424" s="279"/>
      <c r="BC1424" s="279"/>
      <c r="BD1424" s="279"/>
      <c r="BE1424" s="279"/>
      <c r="BF1424" s="279"/>
      <c r="BG1424" s="279"/>
      <c r="BH1424" s="279"/>
      <c r="BI1424" s="279"/>
      <c r="BJ1424" s="279"/>
      <c r="BK1424" s="279"/>
      <c r="BL1424" s="279"/>
      <c r="BM1424" s="279"/>
      <c r="BN1424" s="279"/>
      <c r="BO1424" s="279"/>
      <c r="BP1424" s="279"/>
      <c r="BQ1424" s="279"/>
      <c r="BR1424" s="279"/>
      <c r="BS1424" s="279"/>
      <c r="BT1424" s="279"/>
      <c r="BU1424" s="279"/>
      <c r="BV1424" s="279"/>
      <c r="BW1424" s="279"/>
      <c r="BX1424" s="279"/>
      <c r="BY1424" s="279"/>
      <c r="BZ1424" s="279"/>
      <c r="CA1424" s="279"/>
      <c r="CB1424" s="279"/>
      <c r="CC1424" s="279"/>
      <c r="CD1424" s="279"/>
      <c r="CE1424" s="279"/>
      <c r="CF1424" s="279"/>
      <c r="CG1424" s="279"/>
      <c r="CH1424" s="279"/>
      <c r="CI1424" s="279"/>
      <c r="CJ1424" s="279"/>
      <c r="CK1424" s="279"/>
      <c r="CL1424" s="279"/>
      <c r="CM1424" s="279"/>
      <c r="CN1424" s="279"/>
      <c r="CO1424" s="279"/>
      <c r="CP1424" s="279"/>
      <c r="CQ1424" s="279"/>
      <c r="CR1424" s="279"/>
      <c r="CS1424" s="279"/>
      <c r="CT1424" s="279"/>
      <c r="CU1424" s="279"/>
      <c r="CV1424" s="279"/>
      <c r="CW1424" s="279"/>
      <c r="CX1424" s="279"/>
      <c r="CY1424" s="279"/>
      <c r="CZ1424" s="279"/>
      <c r="DA1424" s="279"/>
      <c r="DB1424" s="279"/>
      <c r="DC1424" s="279"/>
      <c r="DD1424" s="279"/>
      <c r="DE1424" s="279"/>
      <c r="DF1424" s="279"/>
      <c r="DG1424" s="279"/>
      <c r="DH1424" s="279"/>
      <c r="DI1424" s="279"/>
      <c r="DJ1424" s="279"/>
      <c r="DK1424" s="279"/>
      <c r="DL1424" s="279"/>
      <c r="DM1424" s="279"/>
      <c r="DN1424" s="279"/>
      <c r="DO1424" s="279"/>
      <c r="DP1424" s="279"/>
      <c r="DQ1424" s="279"/>
      <c r="DR1424" s="279"/>
      <c r="DS1424" s="279"/>
      <c r="DT1424" s="279"/>
      <c r="DU1424" s="279"/>
    </row>
    <row r="1425" spans="40:125">
      <c r="AN1425" s="203" t="str">
        <f t="shared" si="57"/>
        <v>EMA--</v>
      </c>
      <c r="AO1425" s="279"/>
      <c r="AP1425" s="279"/>
      <c r="AQ1425" s="279"/>
      <c r="AR1425" s="279"/>
      <c r="AS1425" s="279"/>
      <c r="AT1425" s="279"/>
      <c r="AU1425" s="279"/>
      <c r="AV1425" s="279"/>
      <c r="AW1425" s="279"/>
      <c r="AX1425" s="279"/>
      <c r="AY1425" s="279"/>
      <c r="AZ1425" s="279"/>
      <c r="BA1425" s="279"/>
      <c r="BB1425" s="279"/>
      <c r="BC1425" s="279"/>
      <c r="BD1425" s="279"/>
      <c r="BE1425" s="279"/>
      <c r="BF1425" s="279"/>
      <c r="BG1425" s="279"/>
      <c r="BH1425" s="279"/>
      <c r="BI1425" s="279"/>
      <c r="BJ1425" s="279"/>
      <c r="BK1425" s="279"/>
      <c r="BL1425" s="279"/>
      <c r="BM1425" s="279"/>
      <c r="BN1425" s="279"/>
      <c r="BO1425" s="279"/>
      <c r="BP1425" s="279"/>
      <c r="BQ1425" s="279"/>
      <c r="BR1425" s="279"/>
      <c r="BS1425" s="279"/>
      <c r="BT1425" s="279"/>
      <c r="BU1425" s="279"/>
      <c r="BV1425" s="279"/>
      <c r="BW1425" s="279"/>
      <c r="BX1425" s="279"/>
      <c r="BY1425" s="279"/>
      <c r="BZ1425" s="279"/>
      <c r="CA1425" s="279"/>
      <c r="CB1425" s="279"/>
      <c r="CC1425" s="279"/>
      <c r="CD1425" s="279"/>
      <c r="CE1425" s="279"/>
      <c r="CF1425" s="279"/>
      <c r="CG1425" s="279"/>
      <c r="CH1425" s="279"/>
      <c r="CI1425" s="279"/>
      <c r="CJ1425" s="279"/>
      <c r="CK1425" s="279"/>
      <c r="CL1425" s="279"/>
      <c r="CM1425" s="279"/>
      <c r="CN1425" s="279"/>
      <c r="CO1425" s="279"/>
      <c r="CP1425" s="279"/>
      <c r="CQ1425" s="279"/>
      <c r="CR1425" s="279"/>
      <c r="CS1425" s="279"/>
      <c r="CT1425" s="279"/>
      <c r="CU1425" s="279"/>
      <c r="CV1425" s="279"/>
      <c r="CW1425" s="279"/>
      <c r="CX1425" s="279"/>
      <c r="CY1425" s="279"/>
      <c r="CZ1425" s="279"/>
      <c r="DA1425" s="279"/>
      <c r="DB1425" s="279"/>
      <c r="DC1425" s="279"/>
      <c r="DD1425" s="279"/>
      <c r="DE1425" s="279"/>
      <c r="DF1425" s="279"/>
      <c r="DG1425" s="279"/>
      <c r="DH1425" s="279"/>
      <c r="DI1425" s="279"/>
      <c r="DJ1425" s="279"/>
      <c r="DK1425" s="279"/>
      <c r="DL1425" s="279"/>
      <c r="DM1425" s="279"/>
      <c r="DN1425" s="279"/>
      <c r="DO1425" s="279"/>
      <c r="DP1425" s="279"/>
      <c r="DQ1425" s="279"/>
      <c r="DR1425" s="279"/>
      <c r="DS1425" s="279"/>
      <c r="DT1425" s="279"/>
      <c r="DU1425" s="279"/>
    </row>
    <row r="1426" spans="40:125">
      <c r="AN1426" s="203" t="str">
        <f t="shared" si="57"/>
        <v>EMA--</v>
      </c>
      <c r="AO1426" s="279"/>
      <c r="AP1426" s="279"/>
      <c r="AQ1426" s="279"/>
      <c r="AR1426" s="279"/>
      <c r="AS1426" s="279"/>
      <c r="AT1426" s="279"/>
      <c r="AU1426" s="279"/>
      <c r="AV1426" s="279"/>
      <c r="AW1426" s="279"/>
      <c r="AX1426" s="279"/>
      <c r="AY1426" s="279"/>
      <c r="AZ1426" s="279"/>
      <c r="BA1426" s="279"/>
      <c r="BB1426" s="279"/>
      <c r="BC1426" s="279"/>
      <c r="BD1426" s="279"/>
      <c r="BE1426" s="279"/>
      <c r="BF1426" s="279"/>
      <c r="BG1426" s="279"/>
      <c r="BH1426" s="279"/>
      <c r="BI1426" s="279"/>
      <c r="BJ1426" s="279"/>
      <c r="BK1426" s="279"/>
      <c r="BL1426" s="279"/>
      <c r="BM1426" s="279"/>
      <c r="BN1426" s="279"/>
      <c r="BO1426" s="279"/>
      <c r="BP1426" s="279"/>
      <c r="BQ1426" s="279"/>
      <c r="BR1426" s="279"/>
      <c r="BS1426" s="279"/>
      <c r="BT1426" s="279"/>
      <c r="BU1426" s="279"/>
      <c r="BV1426" s="279"/>
      <c r="BW1426" s="279"/>
      <c r="BX1426" s="279"/>
      <c r="BY1426" s="279"/>
      <c r="BZ1426" s="279"/>
      <c r="CA1426" s="279"/>
      <c r="CB1426" s="279"/>
      <c r="CC1426" s="279"/>
      <c r="CD1426" s="279"/>
      <c r="CE1426" s="279"/>
      <c r="CF1426" s="279"/>
      <c r="CG1426" s="279"/>
      <c r="CH1426" s="279"/>
      <c r="CI1426" s="279"/>
      <c r="CJ1426" s="279"/>
      <c r="CK1426" s="279"/>
      <c r="CL1426" s="279"/>
      <c r="CM1426" s="279"/>
      <c r="CN1426" s="279"/>
      <c r="CO1426" s="279"/>
      <c r="CP1426" s="279"/>
      <c r="CQ1426" s="279"/>
      <c r="CR1426" s="279"/>
      <c r="CS1426" s="279"/>
      <c r="CT1426" s="279"/>
      <c r="CU1426" s="279"/>
      <c r="CV1426" s="279"/>
      <c r="CW1426" s="279"/>
      <c r="CX1426" s="279"/>
      <c r="CY1426" s="279"/>
      <c r="CZ1426" s="279"/>
      <c r="DA1426" s="279"/>
      <c r="DB1426" s="279"/>
      <c r="DC1426" s="279"/>
      <c r="DD1426" s="279"/>
      <c r="DE1426" s="279"/>
      <c r="DF1426" s="279"/>
      <c r="DG1426" s="279"/>
      <c r="DH1426" s="279"/>
      <c r="DI1426" s="279"/>
      <c r="DJ1426" s="279"/>
      <c r="DK1426" s="279"/>
      <c r="DL1426" s="279"/>
      <c r="DM1426" s="279"/>
      <c r="DN1426" s="279"/>
      <c r="DO1426" s="279"/>
      <c r="DP1426" s="279"/>
      <c r="DQ1426" s="279"/>
      <c r="DR1426" s="279"/>
      <c r="DS1426" s="279"/>
      <c r="DT1426" s="279"/>
      <c r="DU1426" s="279"/>
    </row>
    <row r="1427" spans="40:125">
      <c r="AN1427" s="203" t="str">
        <f t="shared" si="57"/>
        <v>EMA--</v>
      </c>
      <c r="AO1427" s="279"/>
      <c r="AP1427" s="279"/>
      <c r="AQ1427" s="279"/>
      <c r="AR1427" s="279"/>
      <c r="AS1427" s="279"/>
      <c r="AT1427" s="279"/>
      <c r="AU1427" s="279"/>
      <c r="AV1427" s="279"/>
      <c r="AW1427" s="279"/>
      <c r="AX1427" s="279"/>
      <c r="AY1427" s="279"/>
      <c r="AZ1427" s="279"/>
      <c r="BA1427" s="279"/>
      <c r="BB1427" s="279"/>
      <c r="BC1427" s="279"/>
      <c r="BD1427" s="279"/>
      <c r="BE1427" s="279"/>
      <c r="BF1427" s="279"/>
      <c r="BG1427" s="279"/>
      <c r="BH1427" s="279"/>
      <c r="BI1427" s="279"/>
      <c r="BJ1427" s="279"/>
      <c r="BK1427" s="279"/>
      <c r="BL1427" s="279"/>
      <c r="BM1427" s="279"/>
      <c r="BN1427" s="279"/>
      <c r="BO1427" s="279"/>
      <c r="BP1427" s="279"/>
      <c r="BQ1427" s="279"/>
      <c r="BR1427" s="279"/>
      <c r="BS1427" s="279"/>
      <c r="BT1427" s="279"/>
      <c r="BU1427" s="279"/>
      <c r="BV1427" s="279"/>
      <c r="BW1427" s="279"/>
      <c r="BX1427" s="279"/>
      <c r="BY1427" s="279"/>
      <c r="BZ1427" s="279"/>
      <c r="CA1427" s="279"/>
      <c r="CB1427" s="279"/>
      <c r="CC1427" s="279"/>
      <c r="CD1427" s="279"/>
      <c r="CE1427" s="279"/>
      <c r="CF1427" s="279"/>
      <c r="CG1427" s="279"/>
      <c r="CH1427" s="279"/>
      <c r="CI1427" s="279"/>
      <c r="CJ1427" s="279"/>
      <c r="CK1427" s="279"/>
      <c r="CL1427" s="279"/>
      <c r="CM1427" s="279"/>
      <c r="CN1427" s="279"/>
      <c r="CO1427" s="279"/>
      <c r="CP1427" s="279"/>
      <c r="CQ1427" s="279"/>
      <c r="CR1427" s="279"/>
      <c r="CS1427" s="279"/>
      <c r="CT1427" s="279"/>
      <c r="CU1427" s="279"/>
      <c r="CV1427" s="279"/>
      <c r="CW1427" s="279"/>
      <c r="CX1427" s="279"/>
      <c r="CY1427" s="279"/>
      <c r="CZ1427" s="279"/>
      <c r="DA1427" s="279"/>
      <c r="DB1427" s="279"/>
      <c r="DC1427" s="279"/>
      <c r="DD1427" s="279"/>
      <c r="DE1427" s="279"/>
      <c r="DF1427" s="279"/>
      <c r="DG1427" s="279"/>
      <c r="DH1427" s="279"/>
      <c r="DI1427" s="279"/>
      <c r="DJ1427" s="279"/>
      <c r="DK1427" s="279"/>
      <c r="DL1427" s="279"/>
      <c r="DM1427" s="279"/>
      <c r="DN1427" s="279"/>
      <c r="DO1427" s="279"/>
      <c r="DP1427" s="279"/>
      <c r="DQ1427" s="279"/>
      <c r="DR1427" s="279"/>
      <c r="DS1427" s="279"/>
      <c r="DT1427" s="279"/>
      <c r="DU1427" s="279"/>
    </row>
    <row r="1428" spans="40:125">
      <c r="AN1428" s="203" t="str">
        <f t="shared" si="57"/>
        <v>EMA--</v>
      </c>
      <c r="AO1428" s="279"/>
      <c r="AP1428" s="279"/>
      <c r="AQ1428" s="279"/>
      <c r="AR1428" s="279"/>
      <c r="AS1428" s="279"/>
      <c r="AT1428" s="279"/>
      <c r="AU1428" s="279"/>
      <c r="AV1428" s="279"/>
      <c r="AW1428" s="279"/>
      <c r="AX1428" s="279"/>
      <c r="AY1428" s="279"/>
      <c r="AZ1428" s="279"/>
      <c r="BA1428" s="279"/>
      <c r="BB1428" s="279"/>
      <c r="BC1428" s="279"/>
      <c r="BD1428" s="279"/>
      <c r="BE1428" s="279"/>
      <c r="BF1428" s="279"/>
      <c r="BG1428" s="279"/>
      <c r="BH1428" s="279"/>
      <c r="BI1428" s="279"/>
      <c r="BJ1428" s="279"/>
      <c r="BK1428" s="279"/>
      <c r="BL1428" s="279"/>
      <c r="BM1428" s="279"/>
      <c r="BN1428" s="279"/>
      <c r="BO1428" s="279"/>
      <c r="BP1428" s="279"/>
      <c r="BQ1428" s="279"/>
      <c r="BR1428" s="279"/>
      <c r="BS1428" s="279"/>
      <c r="BT1428" s="279"/>
      <c r="BU1428" s="279"/>
      <c r="BV1428" s="279"/>
      <c r="BW1428" s="279"/>
      <c r="BX1428" s="279"/>
      <c r="BY1428" s="279"/>
      <c r="BZ1428" s="279"/>
      <c r="CA1428" s="279"/>
      <c r="CB1428" s="279"/>
      <c r="CC1428" s="279"/>
      <c r="CD1428" s="279"/>
      <c r="CE1428" s="279"/>
      <c r="CF1428" s="279"/>
      <c r="CG1428" s="279"/>
      <c r="CH1428" s="279"/>
      <c r="CI1428" s="279"/>
      <c r="CJ1428" s="279"/>
      <c r="CK1428" s="279"/>
      <c r="CL1428" s="279"/>
      <c r="CM1428" s="279"/>
      <c r="CN1428" s="279"/>
      <c r="CO1428" s="279"/>
      <c r="CP1428" s="279"/>
      <c r="CQ1428" s="279"/>
      <c r="CR1428" s="279"/>
      <c r="CS1428" s="279"/>
      <c r="CT1428" s="279"/>
      <c r="CU1428" s="279"/>
      <c r="CV1428" s="279"/>
      <c r="CW1428" s="279"/>
      <c r="CX1428" s="279"/>
      <c r="CY1428" s="279"/>
      <c r="CZ1428" s="279"/>
      <c r="DA1428" s="279"/>
      <c r="DB1428" s="279"/>
      <c r="DC1428" s="279"/>
      <c r="DD1428" s="279"/>
      <c r="DE1428" s="279"/>
      <c r="DF1428" s="279"/>
      <c r="DG1428" s="279"/>
      <c r="DH1428" s="279"/>
      <c r="DI1428" s="279"/>
      <c r="DJ1428" s="279"/>
      <c r="DK1428" s="279"/>
      <c r="DL1428" s="279"/>
      <c r="DM1428" s="279"/>
      <c r="DN1428" s="279"/>
      <c r="DO1428" s="279"/>
      <c r="DP1428" s="279"/>
      <c r="DQ1428" s="279"/>
      <c r="DR1428" s="279"/>
      <c r="DS1428" s="279"/>
      <c r="DT1428" s="279"/>
      <c r="DU1428" s="279"/>
    </row>
    <row r="1429" spans="40:125">
      <c r="AN1429" s="203" t="str">
        <f t="shared" si="57"/>
        <v>EMA--</v>
      </c>
      <c r="AO1429" s="279"/>
      <c r="AP1429" s="279"/>
      <c r="AQ1429" s="279"/>
      <c r="AR1429" s="279"/>
      <c r="AS1429" s="279"/>
      <c r="AT1429" s="279"/>
      <c r="AU1429" s="279"/>
      <c r="AV1429" s="279"/>
      <c r="AW1429" s="279"/>
      <c r="AX1429" s="279"/>
      <c r="AY1429" s="279"/>
      <c r="AZ1429" s="279"/>
      <c r="BA1429" s="279"/>
      <c r="BB1429" s="279"/>
      <c r="BC1429" s="279"/>
      <c r="BD1429" s="279"/>
      <c r="BE1429" s="279"/>
      <c r="BF1429" s="279"/>
      <c r="BG1429" s="279"/>
      <c r="BH1429" s="279"/>
      <c r="BI1429" s="279"/>
      <c r="BJ1429" s="279"/>
      <c r="BK1429" s="279"/>
      <c r="BL1429" s="279"/>
      <c r="BM1429" s="279"/>
      <c r="BN1429" s="279"/>
      <c r="BO1429" s="279"/>
      <c r="BP1429" s="279"/>
      <c r="BQ1429" s="279"/>
      <c r="BR1429" s="279"/>
      <c r="BS1429" s="279"/>
      <c r="BT1429" s="279"/>
      <c r="BU1429" s="279"/>
      <c r="BV1429" s="279"/>
      <c r="BW1429" s="279"/>
      <c r="BX1429" s="279"/>
      <c r="BY1429" s="279"/>
      <c r="BZ1429" s="279"/>
      <c r="CA1429" s="279"/>
      <c r="CB1429" s="279"/>
      <c r="CC1429" s="279"/>
      <c r="CD1429" s="279"/>
      <c r="CE1429" s="279"/>
      <c r="CF1429" s="279"/>
      <c r="CG1429" s="279"/>
      <c r="CH1429" s="279"/>
      <c r="CI1429" s="279"/>
      <c r="CJ1429" s="279"/>
      <c r="CK1429" s="279"/>
      <c r="CL1429" s="279"/>
      <c r="CM1429" s="279"/>
      <c r="CN1429" s="279"/>
      <c r="CO1429" s="279"/>
      <c r="CP1429" s="279"/>
      <c r="CQ1429" s="279"/>
      <c r="CR1429" s="279"/>
      <c r="CS1429" s="279"/>
      <c r="CT1429" s="279"/>
      <c r="CU1429" s="279"/>
      <c r="CV1429" s="279"/>
      <c r="CW1429" s="279"/>
      <c r="CX1429" s="279"/>
      <c r="CY1429" s="279"/>
      <c r="CZ1429" s="279"/>
      <c r="DA1429" s="279"/>
      <c r="DB1429" s="279"/>
      <c r="DC1429" s="279"/>
      <c r="DD1429" s="279"/>
      <c r="DE1429" s="279"/>
      <c r="DF1429" s="279"/>
      <c r="DG1429" s="279"/>
      <c r="DH1429" s="279"/>
      <c r="DI1429" s="279"/>
      <c r="DJ1429" s="279"/>
      <c r="DK1429" s="279"/>
      <c r="DL1429" s="279"/>
      <c r="DM1429" s="279"/>
      <c r="DN1429" s="279"/>
      <c r="DO1429" s="279"/>
      <c r="DP1429" s="279"/>
      <c r="DQ1429" s="279"/>
      <c r="DR1429" s="279"/>
      <c r="DS1429" s="279"/>
      <c r="DT1429" s="279"/>
      <c r="DU1429" s="279"/>
    </row>
    <row r="1430" spans="40:125">
      <c r="AN1430" s="203" t="str">
        <f t="shared" si="57"/>
        <v>EMA--</v>
      </c>
      <c r="AO1430" s="279"/>
      <c r="AP1430" s="279"/>
      <c r="AQ1430" s="279"/>
      <c r="AR1430" s="279"/>
      <c r="AS1430" s="279"/>
      <c r="AT1430" s="279"/>
      <c r="AU1430" s="279"/>
      <c r="AV1430" s="279"/>
      <c r="AW1430" s="279"/>
      <c r="AX1430" s="279"/>
      <c r="AY1430" s="279"/>
      <c r="AZ1430" s="279"/>
      <c r="BA1430" s="279"/>
      <c r="BB1430" s="279"/>
      <c r="BC1430" s="279"/>
      <c r="BD1430" s="279"/>
      <c r="BE1430" s="279"/>
      <c r="BF1430" s="279"/>
      <c r="BG1430" s="279"/>
      <c r="BH1430" s="279"/>
      <c r="BI1430" s="279"/>
      <c r="BJ1430" s="279"/>
      <c r="BK1430" s="279"/>
      <c r="BL1430" s="279"/>
      <c r="BM1430" s="279"/>
      <c r="BN1430" s="279"/>
      <c r="BO1430" s="279"/>
      <c r="BP1430" s="279"/>
      <c r="BQ1430" s="279"/>
      <c r="BR1430" s="279"/>
      <c r="BS1430" s="279"/>
      <c r="BT1430" s="279"/>
      <c r="BU1430" s="279"/>
      <c r="BV1430" s="279"/>
      <c r="BW1430" s="279"/>
      <c r="BX1430" s="279"/>
      <c r="BY1430" s="279"/>
      <c r="BZ1430" s="279"/>
      <c r="CA1430" s="279"/>
      <c r="CB1430" s="279"/>
      <c r="CC1430" s="279"/>
      <c r="CD1430" s="279"/>
      <c r="CE1430" s="279"/>
      <c r="CF1430" s="279"/>
      <c r="CG1430" s="279"/>
      <c r="CH1430" s="279"/>
      <c r="CI1430" s="279"/>
      <c r="CJ1430" s="279"/>
      <c r="CK1430" s="279"/>
      <c r="CL1430" s="279"/>
      <c r="CM1430" s="279"/>
      <c r="CN1430" s="279"/>
      <c r="CO1430" s="279"/>
      <c r="CP1430" s="279"/>
      <c r="CQ1430" s="279"/>
      <c r="CR1430" s="279"/>
      <c r="CS1430" s="279"/>
      <c r="CT1430" s="279"/>
      <c r="CU1430" s="279"/>
      <c r="CV1430" s="279"/>
      <c r="CW1430" s="279"/>
      <c r="CX1430" s="279"/>
      <c r="CY1430" s="279"/>
      <c r="CZ1430" s="279"/>
      <c r="DA1430" s="279"/>
      <c r="DB1430" s="279"/>
      <c r="DC1430" s="279"/>
      <c r="DD1430" s="279"/>
      <c r="DE1430" s="279"/>
      <c r="DF1430" s="279"/>
      <c r="DG1430" s="279"/>
      <c r="DH1430" s="279"/>
      <c r="DI1430" s="279"/>
      <c r="DJ1430" s="279"/>
      <c r="DK1430" s="279"/>
      <c r="DL1430" s="279"/>
      <c r="DM1430" s="279"/>
      <c r="DN1430" s="279"/>
      <c r="DO1430" s="279"/>
      <c r="DP1430" s="279"/>
      <c r="DQ1430" s="279"/>
      <c r="DR1430" s="279"/>
      <c r="DS1430" s="279"/>
      <c r="DT1430" s="279"/>
      <c r="DU1430" s="279"/>
    </row>
    <row r="1431" spans="40:125">
      <c r="AN1431" s="203" t="str">
        <f t="shared" si="57"/>
        <v>EMA--</v>
      </c>
      <c r="AO1431" s="279"/>
      <c r="AP1431" s="279"/>
      <c r="AQ1431" s="279"/>
      <c r="AR1431" s="279"/>
      <c r="AS1431" s="279"/>
      <c r="AT1431" s="279"/>
      <c r="AU1431" s="279"/>
      <c r="AV1431" s="279"/>
      <c r="AW1431" s="279"/>
      <c r="AX1431" s="279"/>
      <c r="AY1431" s="279"/>
      <c r="AZ1431" s="279"/>
      <c r="BA1431" s="279"/>
      <c r="BB1431" s="279"/>
      <c r="BC1431" s="279"/>
      <c r="BD1431" s="279"/>
      <c r="BE1431" s="279"/>
      <c r="BF1431" s="279"/>
      <c r="BG1431" s="279"/>
      <c r="BH1431" s="279"/>
      <c r="BI1431" s="279"/>
      <c r="BJ1431" s="279"/>
      <c r="BK1431" s="279"/>
      <c r="BL1431" s="279"/>
      <c r="BM1431" s="279"/>
      <c r="BN1431" s="279"/>
      <c r="BO1431" s="279"/>
      <c r="BP1431" s="279"/>
      <c r="BQ1431" s="279"/>
      <c r="BR1431" s="279"/>
      <c r="BS1431" s="279"/>
      <c r="BT1431" s="279"/>
      <c r="BU1431" s="279"/>
      <c r="BV1431" s="279"/>
      <c r="BW1431" s="279"/>
      <c r="BX1431" s="279"/>
      <c r="BY1431" s="279"/>
      <c r="BZ1431" s="279"/>
      <c r="CA1431" s="279"/>
      <c r="CB1431" s="279"/>
      <c r="CC1431" s="279"/>
      <c r="CD1431" s="279"/>
      <c r="CE1431" s="279"/>
      <c r="CF1431" s="279"/>
      <c r="CG1431" s="279"/>
      <c r="CH1431" s="279"/>
      <c r="CI1431" s="279"/>
      <c r="CJ1431" s="279"/>
      <c r="CK1431" s="279"/>
      <c r="CL1431" s="279"/>
      <c r="CM1431" s="279"/>
      <c r="CN1431" s="279"/>
      <c r="CO1431" s="279"/>
      <c r="CP1431" s="279"/>
      <c r="CQ1431" s="279"/>
      <c r="CR1431" s="279"/>
      <c r="CS1431" s="279"/>
      <c r="CT1431" s="279"/>
      <c r="CU1431" s="279"/>
      <c r="CV1431" s="279"/>
      <c r="CW1431" s="279"/>
      <c r="CX1431" s="279"/>
      <c r="CY1431" s="279"/>
      <c r="CZ1431" s="279"/>
      <c r="DA1431" s="279"/>
      <c r="DB1431" s="279"/>
      <c r="DC1431" s="279"/>
      <c r="DD1431" s="279"/>
      <c r="DE1431" s="279"/>
      <c r="DF1431" s="279"/>
      <c r="DG1431" s="279"/>
      <c r="DH1431" s="279"/>
      <c r="DI1431" s="279"/>
      <c r="DJ1431" s="279"/>
      <c r="DK1431" s="279"/>
      <c r="DL1431" s="279"/>
      <c r="DM1431" s="279"/>
      <c r="DN1431" s="279"/>
      <c r="DO1431" s="279"/>
      <c r="DP1431" s="279"/>
      <c r="DQ1431" s="279"/>
      <c r="DR1431" s="279"/>
      <c r="DS1431" s="279"/>
      <c r="DT1431" s="279"/>
      <c r="DU1431" s="279"/>
    </row>
    <row r="1432" spans="40:125">
      <c r="AN1432" s="203" t="str">
        <f t="shared" si="57"/>
        <v>EMA--</v>
      </c>
      <c r="AO1432" s="279"/>
      <c r="AP1432" s="279"/>
      <c r="AQ1432" s="279"/>
      <c r="AR1432" s="279"/>
      <c r="AS1432" s="279"/>
      <c r="AT1432" s="279"/>
      <c r="AU1432" s="279"/>
      <c r="AV1432" s="279"/>
      <c r="AW1432" s="279"/>
      <c r="AX1432" s="279"/>
      <c r="AY1432" s="279"/>
      <c r="AZ1432" s="279"/>
      <c r="BA1432" s="279"/>
      <c r="BB1432" s="279"/>
      <c r="BC1432" s="279"/>
      <c r="BD1432" s="279"/>
      <c r="BE1432" s="279"/>
      <c r="BF1432" s="279"/>
      <c r="BG1432" s="279"/>
      <c r="BH1432" s="279"/>
      <c r="BI1432" s="279"/>
      <c r="BJ1432" s="279"/>
      <c r="BK1432" s="279"/>
      <c r="BL1432" s="279"/>
      <c r="BM1432" s="279"/>
      <c r="BN1432" s="279"/>
      <c r="BO1432" s="279"/>
      <c r="BP1432" s="279"/>
      <c r="BQ1432" s="279"/>
      <c r="BR1432" s="279"/>
      <c r="BS1432" s="279"/>
      <c r="BT1432" s="279"/>
      <c r="BU1432" s="279"/>
      <c r="BV1432" s="279"/>
      <c r="BW1432" s="279"/>
      <c r="BX1432" s="279"/>
      <c r="BY1432" s="279"/>
      <c r="BZ1432" s="279"/>
      <c r="CA1432" s="279"/>
      <c r="CB1432" s="279"/>
      <c r="CC1432" s="279"/>
      <c r="CD1432" s="279"/>
      <c r="CE1432" s="279"/>
      <c r="CF1432" s="279"/>
      <c r="CG1432" s="279"/>
      <c r="CH1432" s="279"/>
      <c r="CI1432" s="279"/>
      <c r="CJ1432" s="279"/>
      <c r="CK1432" s="279"/>
      <c r="CL1432" s="279"/>
      <c r="CM1432" s="279"/>
      <c r="CN1432" s="279"/>
      <c r="CO1432" s="279"/>
      <c r="CP1432" s="279"/>
      <c r="CQ1432" s="279"/>
      <c r="CR1432" s="279"/>
      <c r="CS1432" s="279"/>
      <c r="CT1432" s="279"/>
      <c r="CU1432" s="279"/>
      <c r="CV1432" s="279"/>
      <c r="CW1432" s="279"/>
      <c r="CX1432" s="279"/>
      <c r="CY1432" s="279"/>
      <c r="CZ1432" s="279"/>
      <c r="DA1432" s="279"/>
      <c r="DB1432" s="279"/>
      <c r="DC1432" s="279"/>
      <c r="DD1432" s="279"/>
      <c r="DE1432" s="279"/>
      <c r="DF1432" s="279"/>
      <c r="DG1432" s="279"/>
      <c r="DH1432" s="279"/>
      <c r="DI1432" s="279"/>
      <c r="DJ1432" s="279"/>
      <c r="DK1432" s="279"/>
      <c r="DL1432" s="279"/>
      <c r="DM1432" s="279"/>
      <c r="DN1432" s="279"/>
      <c r="DO1432" s="279"/>
      <c r="DP1432" s="279"/>
      <c r="DQ1432" s="279"/>
      <c r="DR1432" s="279"/>
      <c r="DS1432" s="279"/>
      <c r="DT1432" s="279"/>
      <c r="DU1432" s="279"/>
    </row>
    <row r="1433" spans="40:125">
      <c r="AN1433" s="203" t="str">
        <f t="shared" si="57"/>
        <v>EMA--</v>
      </c>
      <c r="AO1433" s="279"/>
      <c r="AP1433" s="279"/>
      <c r="AQ1433" s="279"/>
      <c r="AR1433" s="279"/>
      <c r="AS1433" s="279"/>
      <c r="AT1433" s="279"/>
      <c r="AU1433" s="279"/>
      <c r="AV1433" s="279"/>
      <c r="AW1433" s="279"/>
      <c r="AX1433" s="279"/>
      <c r="AY1433" s="279"/>
      <c r="AZ1433" s="279"/>
      <c r="BA1433" s="279"/>
      <c r="BB1433" s="279"/>
      <c r="BC1433" s="279"/>
      <c r="BD1433" s="279"/>
      <c r="BE1433" s="279"/>
      <c r="BF1433" s="279"/>
      <c r="BG1433" s="279"/>
      <c r="BH1433" s="279"/>
      <c r="BI1433" s="279"/>
      <c r="BJ1433" s="279"/>
      <c r="BK1433" s="279"/>
      <c r="BL1433" s="279"/>
      <c r="BM1433" s="279"/>
      <c r="BN1433" s="279"/>
      <c r="BO1433" s="279"/>
      <c r="BP1433" s="279"/>
      <c r="BQ1433" s="279"/>
      <c r="BR1433" s="279"/>
      <c r="BS1433" s="279"/>
      <c r="BT1433" s="279"/>
      <c r="BU1433" s="279"/>
      <c r="BV1433" s="279"/>
      <c r="BW1433" s="279"/>
      <c r="BX1433" s="279"/>
      <c r="BY1433" s="279"/>
      <c r="BZ1433" s="279"/>
      <c r="CA1433" s="279"/>
      <c r="CB1433" s="279"/>
      <c r="CC1433" s="279"/>
      <c r="CD1433" s="279"/>
      <c r="CE1433" s="279"/>
      <c r="CF1433" s="279"/>
      <c r="CG1433" s="279"/>
      <c r="CH1433" s="279"/>
      <c r="CI1433" s="279"/>
      <c r="CJ1433" s="279"/>
      <c r="CK1433" s="279"/>
      <c r="CL1433" s="279"/>
      <c r="CM1433" s="279"/>
      <c r="CN1433" s="279"/>
      <c r="CO1433" s="279"/>
      <c r="CP1433" s="279"/>
      <c r="CQ1433" s="279"/>
      <c r="CR1433" s="279"/>
      <c r="CS1433" s="279"/>
      <c r="CT1433" s="279"/>
      <c r="CU1433" s="279"/>
      <c r="CV1433" s="279"/>
      <c r="CW1433" s="279"/>
      <c r="CX1433" s="279"/>
      <c r="CY1433" s="279"/>
      <c r="CZ1433" s="279"/>
      <c r="DA1433" s="279"/>
      <c r="DB1433" s="279"/>
      <c r="DC1433" s="279"/>
      <c r="DD1433" s="279"/>
      <c r="DE1433" s="279"/>
      <c r="DF1433" s="279"/>
      <c r="DG1433" s="279"/>
      <c r="DH1433" s="279"/>
      <c r="DI1433" s="279"/>
      <c r="DJ1433" s="279"/>
      <c r="DK1433" s="279"/>
      <c r="DL1433" s="279"/>
      <c r="DM1433" s="279"/>
      <c r="DN1433" s="279"/>
      <c r="DO1433" s="279"/>
      <c r="DP1433" s="279"/>
      <c r="DQ1433" s="279"/>
      <c r="DR1433" s="279"/>
      <c r="DS1433" s="279"/>
      <c r="DT1433" s="279"/>
      <c r="DU1433" s="279"/>
    </row>
    <row r="1434" spans="40:125">
      <c r="AN1434" s="203" t="str">
        <f t="shared" si="57"/>
        <v>EMA--</v>
      </c>
      <c r="AO1434" s="279"/>
      <c r="AP1434" s="279"/>
      <c r="AQ1434" s="279"/>
      <c r="AR1434" s="279"/>
      <c r="AS1434" s="279"/>
      <c r="AT1434" s="279"/>
      <c r="AU1434" s="279"/>
      <c r="AV1434" s="279"/>
      <c r="AW1434" s="279"/>
      <c r="AX1434" s="279"/>
      <c r="AY1434" s="279"/>
      <c r="AZ1434" s="279"/>
      <c r="BA1434" s="279"/>
      <c r="BB1434" s="279"/>
      <c r="BC1434" s="279"/>
      <c r="BD1434" s="279"/>
      <c r="BE1434" s="279"/>
      <c r="BF1434" s="279"/>
      <c r="BG1434" s="279"/>
      <c r="BH1434" s="279"/>
      <c r="BI1434" s="279"/>
      <c r="BJ1434" s="279"/>
      <c r="BK1434" s="279"/>
      <c r="BL1434" s="279"/>
      <c r="BM1434" s="279"/>
      <c r="BN1434" s="279"/>
      <c r="BO1434" s="279"/>
      <c r="BP1434" s="279"/>
      <c r="BQ1434" s="279"/>
      <c r="BR1434" s="279"/>
      <c r="BS1434" s="279"/>
      <c r="BT1434" s="279"/>
      <c r="BU1434" s="279"/>
      <c r="BV1434" s="279"/>
      <c r="BW1434" s="279"/>
      <c r="BX1434" s="279"/>
      <c r="BY1434" s="279"/>
      <c r="BZ1434" s="279"/>
      <c r="CA1434" s="279"/>
      <c r="CB1434" s="279"/>
      <c r="CC1434" s="279"/>
      <c r="CD1434" s="279"/>
      <c r="CE1434" s="279"/>
      <c r="CF1434" s="279"/>
      <c r="CG1434" s="279"/>
      <c r="CH1434" s="279"/>
      <c r="CI1434" s="279"/>
      <c r="CJ1434" s="279"/>
      <c r="CK1434" s="279"/>
      <c r="CL1434" s="279"/>
      <c r="CM1434" s="279"/>
      <c r="CN1434" s="279"/>
      <c r="CO1434" s="279"/>
      <c r="CP1434" s="279"/>
      <c r="CQ1434" s="279"/>
      <c r="CR1434" s="279"/>
      <c r="CS1434" s="279"/>
      <c r="CT1434" s="279"/>
      <c r="CU1434" s="279"/>
      <c r="CV1434" s="279"/>
      <c r="CW1434" s="279"/>
      <c r="CX1434" s="279"/>
      <c r="CY1434" s="279"/>
      <c r="CZ1434" s="279"/>
      <c r="DA1434" s="279"/>
      <c r="DB1434" s="279"/>
      <c r="DC1434" s="279"/>
      <c r="DD1434" s="279"/>
      <c r="DE1434" s="279"/>
      <c r="DF1434" s="279"/>
      <c r="DG1434" s="279"/>
      <c r="DH1434" s="279"/>
      <c r="DI1434" s="279"/>
      <c r="DJ1434" s="279"/>
      <c r="DK1434" s="279"/>
      <c r="DL1434" s="279"/>
      <c r="DM1434" s="279"/>
      <c r="DN1434" s="279"/>
      <c r="DO1434" s="279"/>
      <c r="DP1434" s="279"/>
      <c r="DQ1434" s="279"/>
      <c r="DR1434" s="279"/>
      <c r="DS1434" s="279"/>
      <c r="DT1434" s="279"/>
      <c r="DU1434" s="279"/>
    </row>
    <row r="1435" spans="40:125">
      <c r="AN1435" s="203" t="str">
        <f t="shared" si="57"/>
        <v>EMA--</v>
      </c>
      <c r="AO1435" s="279"/>
      <c r="AP1435" s="279"/>
      <c r="AQ1435" s="279"/>
      <c r="AR1435" s="279"/>
      <c r="AS1435" s="279"/>
      <c r="AT1435" s="279"/>
      <c r="AU1435" s="279"/>
      <c r="AV1435" s="279"/>
      <c r="AW1435" s="279"/>
      <c r="AX1435" s="279"/>
      <c r="AY1435" s="279"/>
      <c r="AZ1435" s="279"/>
      <c r="BA1435" s="279"/>
      <c r="BB1435" s="279"/>
      <c r="BC1435" s="279"/>
      <c r="BD1435" s="279"/>
      <c r="BE1435" s="279"/>
      <c r="BF1435" s="279"/>
      <c r="BG1435" s="279"/>
      <c r="BH1435" s="279"/>
      <c r="BI1435" s="279"/>
      <c r="BJ1435" s="279"/>
      <c r="BK1435" s="279"/>
      <c r="BL1435" s="279"/>
      <c r="BM1435" s="279"/>
      <c r="BN1435" s="279"/>
      <c r="BO1435" s="279"/>
      <c r="BP1435" s="279"/>
      <c r="BQ1435" s="279"/>
      <c r="BR1435" s="279"/>
      <c r="BS1435" s="279"/>
      <c r="BT1435" s="279"/>
      <c r="BU1435" s="279"/>
      <c r="BV1435" s="279"/>
      <c r="BW1435" s="279"/>
      <c r="BX1435" s="279"/>
      <c r="BY1435" s="279"/>
      <c r="BZ1435" s="279"/>
      <c r="CA1435" s="279"/>
      <c r="CB1435" s="279"/>
      <c r="CC1435" s="279"/>
      <c r="CD1435" s="279"/>
      <c r="CE1435" s="279"/>
      <c r="CF1435" s="279"/>
      <c r="CG1435" s="279"/>
      <c r="CH1435" s="279"/>
      <c r="CI1435" s="279"/>
      <c r="CJ1435" s="279"/>
      <c r="CK1435" s="279"/>
      <c r="CL1435" s="279"/>
      <c r="CM1435" s="279"/>
      <c r="CN1435" s="279"/>
      <c r="CO1435" s="279"/>
      <c r="CP1435" s="279"/>
      <c r="CQ1435" s="279"/>
      <c r="CR1435" s="279"/>
      <c r="CS1435" s="279"/>
      <c r="CT1435" s="279"/>
      <c r="CU1435" s="279"/>
      <c r="CV1435" s="279"/>
      <c r="CW1435" s="279"/>
      <c r="CX1435" s="279"/>
      <c r="CY1435" s="279"/>
      <c r="CZ1435" s="279"/>
      <c r="DA1435" s="279"/>
      <c r="DB1435" s="279"/>
      <c r="DC1435" s="279"/>
      <c r="DD1435" s="279"/>
      <c r="DE1435" s="279"/>
      <c r="DF1435" s="279"/>
      <c r="DG1435" s="279"/>
      <c r="DH1435" s="279"/>
      <c r="DI1435" s="279"/>
      <c r="DJ1435" s="279"/>
      <c r="DK1435" s="279"/>
      <c r="DL1435" s="279"/>
      <c r="DM1435" s="279"/>
      <c r="DN1435" s="279"/>
      <c r="DO1435" s="279"/>
      <c r="DP1435" s="279"/>
      <c r="DQ1435" s="279"/>
      <c r="DR1435" s="279"/>
      <c r="DS1435" s="279"/>
      <c r="DT1435" s="279"/>
      <c r="DU1435" s="279"/>
    </row>
    <row r="1436" spans="40:125">
      <c r="AN1436" s="203" t="str">
        <f t="shared" si="57"/>
        <v>EMA--</v>
      </c>
      <c r="AO1436" s="279"/>
      <c r="AP1436" s="279"/>
      <c r="AQ1436" s="279"/>
      <c r="AR1436" s="279"/>
      <c r="AS1436" s="279"/>
      <c r="AT1436" s="279"/>
      <c r="AU1436" s="279"/>
      <c r="AV1436" s="279"/>
      <c r="AW1436" s="279"/>
      <c r="AX1436" s="279"/>
      <c r="AY1436" s="279"/>
      <c r="AZ1436" s="279"/>
      <c r="BA1436" s="279"/>
      <c r="BB1436" s="279"/>
      <c r="BC1436" s="279"/>
      <c r="BD1436" s="279"/>
      <c r="BE1436" s="279"/>
      <c r="BF1436" s="279"/>
      <c r="BG1436" s="279"/>
      <c r="BH1436" s="279"/>
      <c r="BI1436" s="279"/>
      <c r="BJ1436" s="279"/>
      <c r="BK1436" s="279"/>
      <c r="BL1436" s="279"/>
      <c r="BM1436" s="279"/>
      <c r="BN1436" s="279"/>
      <c r="BO1436" s="279"/>
      <c r="BP1436" s="279"/>
      <c r="BQ1436" s="279"/>
      <c r="BR1436" s="279"/>
      <c r="BS1436" s="279"/>
      <c r="BT1436" s="279"/>
      <c r="BU1436" s="279"/>
      <c r="BV1436" s="279"/>
      <c r="BW1436" s="279"/>
      <c r="BX1436" s="279"/>
      <c r="BY1436" s="279"/>
      <c r="BZ1436" s="279"/>
      <c r="CA1436" s="279"/>
      <c r="CB1436" s="279"/>
      <c r="CC1436" s="279"/>
      <c r="CD1436" s="279"/>
      <c r="CE1436" s="279"/>
      <c r="CF1436" s="279"/>
      <c r="CG1436" s="279"/>
      <c r="CH1436" s="279"/>
      <c r="CI1436" s="279"/>
      <c r="CJ1436" s="279"/>
      <c r="CK1436" s="279"/>
      <c r="CL1436" s="279"/>
      <c r="CM1436" s="279"/>
      <c r="CN1436" s="279"/>
      <c r="CO1436" s="279"/>
      <c r="CP1436" s="279"/>
      <c r="CQ1436" s="279"/>
      <c r="CR1436" s="279"/>
      <c r="CS1436" s="279"/>
      <c r="CT1436" s="279"/>
      <c r="CU1436" s="279"/>
      <c r="CV1436" s="279"/>
      <c r="CW1436" s="279"/>
      <c r="CX1436" s="279"/>
      <c r="CY1436" s="279"/>
      <c r="CZ1436" s="279"/>
      <c r="DA1436" s="279"/>
      <c r="DB1436" s="279"/>
      <c r="DC1436" s="279"/>
      <c r="DD1436" s="279"/>
      <c r="DE1436" s="279"/>
      <c r="DF1436" s="279"/>
      <c r="DG1436" s="279"/>
      <c r="DH1436" s="279"/>
      <c r="DI1436" s="279"/>
      <c r="DJ1436" s="279"/>
      <c r="DK1436" s="279"/>
      <c r="DL1436" s="279"/>
      <c r="DM1436" s="279"/>
      <c r="DN1436" s="279"/>
      <c r="DO1436" s="279"/>
      <c r="DP1436" s="279"/>
      <c r="DQ1436" s="279"/>
      <c r="DR1436" s="279"/>
      <c r="DS1436" s="279"/>
      <c r="DT1436" s="279"/>
      <c r="DU1436" s="279"/>
    </row>
    <row r="1437" spans="40:125">
      <c r="AN1437" s="203" t="str">
        <f t="shared" si="57"/>
        <v>EMA--</v>
      </c>
      <c r="AO1437" s="279"/>
      <c r="AP1437" s="279"/>
      <c r="AQ1437" s="279"/>
      <c r="AR1437" s="279"/>
      <c r="AS1437" s="279"/>
      <c r="AT1437" s="279"/>
      <c r="AU1437" s="279"/>
      <c r="AV1437" s="279"/>
      <c r="AW1437" s="279"/>
      <c r="AX1437" s="279"/>
      <c r="AY1437" s="279"/>
      <c r="AZ1437" s="279"/>
      <c r="BA1437" s="279"/>
      <c r="BB1437" s="279"/>
      <c r="BC1437" s="279"/>
      <c r="BD1437" s="279"/>
      <c r="BE1437" s="279"/>
      <c r="BF1437" s="279"/>
      <c r="BG1437" s="279"/>
      <c r="BH1437" s="279"/>
      <c r="BI1437" s="279"/>
      <c r="BJ1437" s="279"/>
      <c r="BK1437" s="279"/>
      <c r="BL1437" s="279"/>
      <c r="BM1437" s="279"/>
      <c r="BN1437" s="279"/>
      <c r="BO1437" s="279"/>
      <c r="BP1437" s="279"/>
      <c r="BQ1437" s="279"/>
      <c r="BR1437" s="279"/>
      <c r="BS1437" s="279"/>
      <c r="BT1437" s="279"/>
      <c r="BU1437" s="279"/>
      <c r="BV1437" s="279"/>
      <c r="BW1437" s="279"/>
      <c r="BX1437" s="279"/>
      <c r="BY1437" s="279"/>
      <c r="BZ1437" s="279"/>
      <c r="CA1437" s="279"/>
      <c r="CB1437" s="279"/>
      <c r="CC1437" s="279"/>
      <c r="CD1437" s="279"/>
      <c r="CE1437" s="279"/>
      <c r="CF1437" s="279"/>
      <c r="CG1437" s="279"/>
      <c r="CH1437" s="279"/>
      <c r="CI1437" s="279"/>
      <c r="CJ1437" s="279"/>
      <c r="CK1437" s="279"/>
      <c r="CL1437" s="279"/>
      <c r="CM1437" s="279"/>
      <c r="CN1437" s="279"/>
      <c r="CO1437" s="279"/>
      <c r="CP1437" s="279"/>
      <c r="CQ1437" s="279"/>
      <c r="CR1437" s="279"/>
      <c r="CS1437" s="279"/>
      <c r="CT1437" s="279"/>
      <c r="CU1437" s="279"/>
      <c r="CV1437" s="279"/>
      <c r="CW1437" s="279"/>
      <c r="CX1437" s="279"/>
      <c r="CY1437" s="279"/>
      <c r="CZ1437" s="279"/>
      <c r="DA1437" s="279"/>
      <c r="DB1437" s="279"/>
      <c r="DC1437" s="279"/>
      <c r="DD1437" s="279"/>
      <c r="DE1437" s="279"/>
      <c r="DF1437" s="279"/>
      <c r="DG1437" s="279"/>
      <c r="DH1437" s="279"/>
      <c r="DI1437" s="279"/>
      <c r="DJ1437" s="279"/>
      <c r="DK1437" s="279"/>
      <c r="DL1437" s="279"/>
      <c r="DM1437" s="279"/>
      <c r="DN1437" s="279"/>
      <c r="DO1437" s="279"/>
      <c r="DP1437" s="279"/>
      <c r="DQ1437" s="279"/>
      <c r="DR1437" s="279"/>
      <c r="DS1437" s="279"/>
      <c r="DT1437" s="279"/>
      <c r="DU1437" s="279"/>
    </row>
    <row r="1438" spans="40:125">
      <c r="AN1438" s="203" t="str">
        <f t="shared" si="57"/>
        <v>EMA--</v>
      </c>
      <c r="AO1438" s="279"/>
      <c r="AP1438" s="279"/>
      <c r="AQ1438" s="279"/>
      <c r="AR1438" s="279"/>
      <c r="AS1438" s="279"/>
      <c r="AT1438" s="279"/>
      <c r="AU1438" s="279"/>
      <c r="AV1438" s="279"/>
      <c r="AW1438" s="279"/>
      <c r="AX1438" s="279"/>
      <c r="AY1438" s="279"/>
      <c r="AZ1438" s="279"/>
      <c r="BA1438" s="279"/>
      <c r="BB1438" s="279"/>
      <c r="BC1438" s="279"/>
      <c r="BD1438" s="279"/>
      <c r="BE1438" s="279"/>
      <c r="BF1438" s="279"/>
      <c r="BG1438" s="279"/>
      <c r="BH1438" s="279"/>
      <c r="BI1438" s="279"/>
      <c r="BJ1438" s="279"/>
      <c r="BK1438" s="279"/>
      <c r="BL1438" s="279"/>
      <c r="BM1438" s="279"/>
      <c r="BN1438" s="279"/>
      <c r="BO1438" s="279"/>
      <c r="BP1438" s="279"/>
      <c r="BQ1438" s="279"/>
      <c r="BR1438" s="279"/>
      <c r="BS1438" s="279"/>
      <c r="BT1438" s="279"/>
      <c r="BU1438" s="279"/>
      <c r="BV1438" s="279"/>
      <c r="BW1438" s="279"/>
      <c r="BX1438" s="279"/>
      <c r="BY1438" s="279"/>
      <c r="BZ1438" s="279"/>
      <c r="CA1438" s="279"/>
      <c r="CB1438" s="279"/>
      <c r="CC1438" s="279"/>
      <c r="CD1438" s="279"/>
      <c r="CE1438" s="279"/>
      <c r="CF1438" s="279"/>
      <c r="CG1438" s="279"/>
      <c r="CH1438" s="279"/>
      <c r="CI1438" s="279"/>
      <c r="CJ1438" s="279"/>
      <c r="CK1438" s="279"/>
      <c r="CL1438" s="279"/>
      <c r="CM1438" s="279"/>
      <c r="CN1438" s="279"/>
      <c r="CO1438" s="279"/>
      <c r="CP1438" s="279"/>
      <c r="CQ1438" s="279"/>
      <c r="CR1438" s="279"/>
      <c r="CS1438" s="279"/>
      <c r="CT1438" s="279"/>
      <c r="CU1438" s="279"/>
      <c r="CV1438" s="279"/>
      <c r="CW1438" s="279"/>
      <c r="CX1438" s="279"/>
      <c r="CY1438" s="279"/>
      <c r="CZ1438" s="279"/>
      <c r="DA1438" s="279"/>
      <c r="DB1438" s="279"/>
      <c r="DC1438" s="279"/>
      <c r="DD1438" s="279"/>
      <c r="DE1438" s="279"/>
      <c r="DF1438" s="279"/>
      <c r="DG1438" s="279"/>
      <c r="DH1438" s="279"/>
      <c r="DI1438" s="279"/>
      <c r="DJ1438" s="279"/>
      <c r="DK1438" s="279"/>
      <c r="DL1438" s="279"/>
      <c r="DM1438" s="279"/>
      <c r="DN1438" s="279"/>
      <c r="DO1438" s="279"/>
      <c r="DP1438" s="279"/>
      <c r="DQ1438" s="279"/>
      <c r="DR1438" s="279"/>
      <c r="DS1438" s="279"/>
      <c r="DT1438" s="279"/>
      <c r="DU1438" s="279"/>
    </row>
    <row r="1439" spans="40:125">
      <c r="AN1439" s="203" t="str">
        <f t="shared" si="57"/>
        <v>EMA--</v>
      </c>
      <c r="AO1439" s="279"/>
      <c r="AP1439" s="279"/>
      <c r="AQ1439" s="279"/>
      <c r="AR1439" s="279"/>
      <c r="AS1439" s="279"/>
      <c r="AT1439" s="279"/>
      <c r="AU1439" s="279"/>
      <c r="AV1439" s="279"/>
      <c r="AW1439" s="279"/>
      <c r="AX1439" s="279"/>
      <c r="AY1439" s="279"/>
      <c r="AZ1439" s="279"/>
      <c r="BA1439" s="279"/>
      <c r="BB1439" s="279"/>
      <c r="BC1439" s="279"/>
      <c r="BD1439" s="279"/>
      <c r="BE1439" s="279"/>
      <c r="BF1439" s="279"/>
      <c r="BG1439" s="279"/>
      <c r="BH1439" s="279"/>
      <c r="BI1439" s="279"/>
      <c r="BJ1439" s="279"/>
      <c r="BK1439" s="279"/>
      <c r="BL1439" s="279"/>
      <c r="BM1439" s="279"/>
      <c r="BN1439" s="279"/>
      <c r="BO1439" s="279"/>
      <c r="BP1439" s="279"/>
      <c r="BQ1439" s="279"/>
      <c r="BR1439" s="279"/>
      <c r="BS1439" s="279"/>
      <c r="BT1439" s="279"/>
      <c r="BU1439" s="279"/>
      <c r="BV1439" s="279"/>
      <c r="BW1439" s="279"/>
      <c r="BX1439" s="279"/>
      <c r="BY1439" s="279"/>
      <c r="BZ1439" s="279"/>
      <c r="CA1439" s="279"/>
      <c r="CB1439" s="279"/>
      <c r="CC1439" s="279"/>
      <c r="CD1439" s="279"/>
      <c r="CE1439" s="279"/>
      <c r="CF1439" s="279"/>
      <c r="CG1439" s="279"/>
      <c r="CH1439" s="279"/>
      <c r="CI1439" s="279"/>
      <c r="CJ1439" s="279"/>
      <c r="CK1439" s="279"/>
      <c r="CL1439" s="279"/>
      <c r="CM1439" s="279"/>
      <c r="CN1439" s="279"/>
      <c r="CO1439" s="279"/>
      <c r="CP1439" s="279"/>
      <c r="CQ1439" s="279"/>
      <c r="CR1439" s="279"/>
      <c r="CS1439" s="279"/>
      <c r="CT1439" s="279"/>
      <c r="CU1439" s="279"/>
      <c r="CV1439" s="279"/>
      <c r="CW1439" s="279"/>
      <c r="CX1439" s="279"/>
      <c r="CY1439" s="279"/>
      <c r="CZ1439" s="279"/>
      <c r="DA1439" s="279"/>
      <c r="DB1439" s="279"/>
      <c r="DC1439" s="279"/>
      <c r="DD1439" s="279"/>
      <c r="DE1439" s="279"/>
      <c r="DF1439" s="279"/>
      <c r="DG1439" s="279"/>
      <c r="DH1439" s="279"/>
      <c r="DI1439" s="279"/>
      <c r="DJ1439" s="279"/>
      <c r="DK1439" s="279"/>
      <c r="DL1439" s="279"/>
      <c r="DM1439" s="279"/>
      <c r="DN1439" s="279"/>
      <c r="DO1439" s="279"/>
      <c r="DP1439" s="279"/>
      <c r="DQ1439" s="279"/>
      <c r="DR1439" s="279"/>
      <c r="DS1439" s="279"/>
      <c r="DT1439" s="279"/>
      <c r="DU1439" s="279"/>
    </row>
    <row r="1440" spans="40:125">
      <c r="AN1440" s="203" t="str">
        <f t="shared" si="57"/>
        <v>EMA--</v>
      </c>
      <c r="AO1440" s="279"/>
      <c r="AP1440" s="279"/>
      <c r="AQ1440" s="279"/>
      <c r="AR1440" s="279"/>
      <c r="AS1440" s="279"/>
      <c r="AT1440" s="279"/>
      <c r="AU1440" s="279"/>
      <c r="AV1440" s="279"/>
      <c r="AW1440" s="279"/>
      <c r="AX1440" s="279"/>
      <c r="AY1440" s="279"/>
      <c r="AZ1440" s="279"/>
      <c r="BA1440" s="279"/>
      <c r="BB1440" s="279"/>
      <c r="BC1440" s="279"/>
      <c r="BD1440" s="279"/>
      <c r="BE1440" s="279"/>
      <c r="BF1440" s="279"/>
      <c r="BG1440" s="279"/>
      <c r="BH1440" s="279"/>
      <c r="BI1440" s="279"/>
      <c r="BJ1440" s="279"/>
      <c r="BK1440" s="279"/>
      <c r="BL1440" s="279"/>
      <c r="BM1440" s="279"/>
      <c r="BN1440" s="279"/>
      <c r="BO1440" s="279"/>
      <c r="BP1440" s="279"/>
      <c r="BQ1440" s="279"/>
      <c r="BR1440" s="279"/>
      <c r="BS1440" s="279"/>
      <c r="BT1440" s="279"/>
      <c r="BU1440" s="279"/>
      <c r="BV1440" s="279"/>
      <c r="BW1440" s="279"/>
      <c r="BX1440" s="279"/>
      <c r="BY1440" s="279"/>
      <c r="BZ1440" s="279"/>
      <c r="CA1440" s="279"/>
      <c r="CB1440" s="279"/>
      <c r="CC1440" s="279"/>
      <c r="CD1440" s="279"/>
      <c r="CE1440" s="279"/>
      <c r="CF1440" s="279"/>
      <c r="CG1440" s="279"/>
      <c r="CH1440" s="279"/>
      <c r="CI1440" s="279"/>
      <c r="CJ1440" s="279"/>
      <c r="CK1440" s="279"/>
      <c r="CL1440" s="279"/>
      <c r="CM1440" s="279"/>
      <c r="CN1440" s="279"/>
      <c r="CO1440" s="279"/>
      <c r="CP1440" s="279"/>
      <c r="CQ1440" s="279"/>
      <c r="CR1440" s="279"/>
      <c r="CS1440" s="279"/>
      <c r="CT1440" s="279"/>
      <c r="CU1440" s="279"/>
      <c r="CV1440" s="279"/>
      <c r="CW1440" s="279"/>
      <c r="CX1440" s="279"/>
      <c r="CY1440" s="279"/>
      <c r="CZ1440" s="279"/>
      <c r="DA1440" s="279"/>
      <c r="DB1440" s="279"/>
      <c r="DC1440" s="279"/>
      <c r="DD1440" s="279"/>
      <c r="DE1440" s="279"/>
      <c r="DF1440" s="279"/>
      <c r="DG1440" s="279"/>
      <c r="DH1440" s="279"/>
      <c r="DI1440" s="279"/>
      <c r="DJ1440" s="279"/>
      <c r="DK1440" s="279"/>
      <c r="DL1440" s="279"/>
      <c r="DM1440" s="279"/>
      <c r="DN1440" s="279"/>
      <c r="DO1440" s="279"/>
      <c r="DP1440" s="279"/>
      <c r="DQ1440" s="279"/>
      <c r="DR1440" s="279"/>
      <c r="DS1440" s="279"/>
      <c r="DT1440" s="279"/>
      <c r="DU1440" s="279"/>
    </row>
    <row r="1441" spans="40:125">
      <c r="AN1441" s="203" t="str">
        <f t="shared" si="57"/>
        <v>EMA--</v>
      </c>
      <c r="AO1441" s="279"/>
      <c r="AP1441" s="279"/>
      <c r="AQ1441" s="279"/>
      <c r="AR1441" s="279"/>
      <c r="AS1441" s="279"/>
      <c r="AT1441" s="279"/>
      <c r="AU1441" s="279"/>
      <c r="AV1441" s="279"/>
      <c r="AW1441" s="279"/>
      <c r="AX1441" s="279"/>
      <c r="AY1441" s="279"/>
      <c r="AZ1441" s="279"/>
      <c r="BA1441" s="279"/>
      <c r="BB1441" s="279"/>
      <c r="BC1441" s="279"/>
      <c r="BD1441" s="279"/>
      <c r="BE1441" s="279"/>
      <c r="BF1441" s="279"/>
      <c r="BG1441" s="279"/>
      <c r="BH1441" s="279"/>
      <c r="BI1441" s="279"/>
      <c r="BJ1441" s="279"/>
      <c r="BK1441" s="279"/>
      <c r="BL1441" s="279"/>
      <c r="BM1441" s="279"/>
      <c r="BN1441" s="279"/>
      <c r="BO1441" s="279"/>
      <c r="BP1441" s="279"/>
      <c r="BQ1441" s="279"/>
      <c r="BR1441" s="279"/>
      <c r="BS1441" s="279"/>
      <c r="BT1441" s="279"/>
      <c r="BU1441" s="279"/>
      <c r="BV1441" s="279"/>
      <c r="BW1441" s="279"/>
      <c r="BX1441" s="279"/>
      <c r="BY1441" s="279"/>
      <c r="BZ1441" s="279"/>
      <c r="CA1441" s="279"/>
      <c r="CB1441" s="279"/>
      <c r="CC1441" s="279"/>
      <c r="CD1441" s="279"/>
      <c r="CE1441" s="279"/>
      <c r="CF1441" s="279"/>
      <c r="CG1441" s="279"/>
      <c r="CH1441" s="279"/>
      <c r="CI1441" s="279"/>
      <c r="CJ1441" s="279"/>
      <c r="CK1441" s="279"/>
      <c r="CL1441" s="279"/>
      <c r="CM1441" s="279"/>
      <c r="CN1441" s="279"/>
      <c r="CO1441" s="279"/>
      <c r="CP1441" s="279"/>
      <c r="CQ1441" s="279"/>
      <c r="CR1441" s="279"/>
      <c r="CS1441" s="279"/>
      <c r="CT1441" s="279"/>
      <c r="CU1441" s="279"/>
      <c r="CV1441" s="279"/>
      <c r="CW1441" s="279"/>
      <c r="CX1441" s="279"/>
      <c r="CY1441" s="279"/>
      <c r="CZ1441" s="279"/>
      <c r="DA1441" s="279"/>
      <c r="DB1441" s="279"/>
      <c r="DC1441" s="279"/>
      <c r="DD1441" s="279"/>
      <c r="DE1441" s="279"/>
      <c r="DF1441" s="279"/>
      <c r="DG1441" s="279"/>
      <c r="DH1441" s="279"/>
      <c r="DI1441" s="279"/>
      <c r="DJ1441" s="279"/>
      <c r="DK1441" s="279"/>
      <c r="DL1441" s="279"/>
      <c r="DM1441" s="279"/>
      <c r="DN1441" s="279"/>
      <c r="DO1441" s="279"/>
      <c r="DP1441" s="279"/>
      <c r="DQ1441" s="279"/>
      <c r="DR1441" s="279"/>
      <c r="DS1441" s="279"/>
      <c r="DT1441" s="279"/>
      <c r="DU1441" s="279"/>
    </row>
    <row r="1442" spans="40:125">
      <c r="AN1442" s="203" t="str">
        <f t="shared" si="57"/>
        <v>EMA--</v>
      </c>
      <c r="AO1442" s="279"/>
      <c r="AP1442" s="279"/>
      <c r="AQ1442" s="279"/>
      <c r="AR1442" s="279"/>
      <c r="AS1442" s="279"/>
      <c r="AT1442" s="279"/>
      <c r="AU1442" s="279"/>
      <c r="AV1442" s="279"/>
      <c r="AW1442" s="279"/>
      <c r="AX1442" s="279"/>
      <c r="AY1442" s="279"/>
      <c r="AZ1442" s="279"/>
      <c r="BA1442" s="279"/>
      <c r="BB1442" s="279"/>
      <c r="BC1442" s="279"/>
      <c r="BD1442" s="279"/>
      <c r="BE1442" s="279"/>
      <c r="BF1442" s="279"/>
      <c r="BG1442" s="279"/>
      <c r="BH1442" s="279"/>
      <c r="BI1442" s="279"/>
      <c r="BJ1442" s="279"/>
      <c r="BK1442" s="279"/>
      <c r="BL1442" s="279"/>
      <c r="BM1442" s="279"/>
      <c r="BN1442" s="279"/>
      <c r="BO1442" s="279"/>
      <c r="BP1442" s="279"/>
      <c r="BQ1442" s="279"/>
      <c r="BR1442" s="279"/>
      <c r="BS1442" s="279"/>
      <c r="BT1442" s="279"/>
      <c r="BU1442" s="279"/>
      <c r="BV1442" s="279"/>
      <c r="BW1442" s="279"/>
      <c r="BX1442" s="279"/>
      <c r="BY1442" s="279"/>
      <c r="BZ1442" s="279"/>
      <c r="CA1442" s="279"/>
      <c r="CB1442" s="279"/>
      <c r="CC1442" s="279"/>
      <c r="CD1442" s="279"/>
      <c r="CE1442" s="279"/>
      <c r="CF1442" s="279"/>
      <c r="CG1442" s="279"/>
      <c r="CH1442" s="279"/>
      <c r="CI1442" s="279"/>
      <c r="CJ1442" s="279"/>
      <c r="CK1442" s="279"/>
      <c r="CL1442" s="279"/>
      <c r="CM1442" s="279"/>
      <c r="CN1442" s="279"/>
      <c r="CO1442" s="279"/>
      <c r="CP1442" s="279"/>
      <c r="CQ1442" s="279"/>
      <c r="CR1442" s="279"/>
      <c r="CS1442" s="279"/>
      <c r="CT1442" s="279"/>
      <c r="CU1442" s="279"/>
      <c r="CV1442" s="279"/>
      <c r="CW1442" s="279"/>
      <c r="CX1442" s="279"/>
      <c r="CY1442" s="279"/>
      <c r="CZ1442" s="279"/>
      <c r="DA1442" s="279"/>
      <c r="DB1442" s="279"/>
      <c r="DC1442" s="279"/>
      <c r="DD1442" s="279"/>
      <c r="DE1442" s="279"/>
      <c r="DF1442" s="279"/>
      <c r="DG1442" s="279"/>
      <c r="DH1442" s="279"/>
      <c r="DI1442" s="279"/>
      <c r="DJ1442" s="279"/>
      <c r="DK1442" s="279"/>
      <c r="DL1442" s="279"/>
      <c r="DM1442" s="279"/>
      <c r="DN1442" s="279"/>
      <c r="DO1442" s="279"/>
      <c r="DP1442" s="279"/>
      <c r="DQ1442" s="279"/>
      <c r="DR1442" s="279"/>
      <c r="DS1442" s="279"/>
      <c r="DT1442" s="279"/>
      <c r="DU1442" s="279"/>
    </row>
    <row r="1443" spans="40:125">
      <c r="AN1443" s="203" t="str">
        <f t="shared" si="57"/>
        <v>EMA--</v>
      </c>
      <c r="AO1443" s="279"/>
      <c r="AP1443" s="279"/>
      <c r="AQ1443" s="279"/>
      <c r="AR1443" s="279"/>
      <c r="AS1443" s="279"/>
      <c r="AT1443" s="279"/>
      <c r="AU1443" s="279"/>
      <c r="AV1443" s="279"/>
      <c r="AW1443" s="279"/>
      <c r="AX1443" s="279"/>
      <c r="AY1443" s="279"/>
      <c r="AZ1443" s="279"/>
      <c r="BA1443" s="279"/>
      <c r="BB1443" s="279"/>
      <c r="BC1443" s="279"/>
      <c r="BD1443" s="279"/>
      <c r="BE1443" s="279"/>
      <c r="BF1443" s="279"/>
      <c r="BG1443" s="279"/>
      <c r="BH1443" s="279"/>
      <c r="BI1443" s="279"/>
      <c r="BJ1443" s="279"/>
      <c r="BK1443" s="279"/>
      <c r="BL1443" s="279"/>
      <c r="BM1443" s="279"/>
      <c r="BN1443" s="279"/>
      <c r="BO1443" s="279"/>
      <c r="BP1443" s="279"/>
      <c r="BQ1443" s="279"/>
      <c r="BR1443" s="279"/>
      <c r="BS1443" s="279"/>
      <c r="BT1443" s="279"/>
      <c r="BU1443" s="279"/>
      <c r="BV1443" s="279"/>
      <c r="BW1443" s="279"/>
      <c r="BX1443" s="279"/>
      <c r="BY1443" s="279"/>
      <c r="BZ1443" s="279"/>
      <c r="CA1443" s="279"/>
      <c r="CB1443" s="279"/>
      <c r="CC1443" s="279"/>
      <c r="CD1443" s="279"/>
      <c r="CE1443" s="279"/>
      <c r="CF1443" s="279"/>
      <c r="CG1443" s="279"/>
      <c r="CH1443" s="279"/>
      <c r="CI1443" s="279"/>
      <c r="CJ1443" s="279"/>
      <c r="CK1443" s="279"/>
      <c r="CL1443" s="279"/>
      <c r="CM1443" s="279"/>
      <c r="CN1443" s="279"/>
      <c r="CO1443" s="279"/>
      <c r="CP1443" s="279"/>
      <c r="CQ1443" s="279"/>
      <c r="CR1443" s="279"/>
      <c r="CS1443" s="279"/>
      <c r="CT1443" s="279"/>
      <c r="CU1443" s="279"/>
      <c r="CV1443" s="279"/>
      <c r="CW1443" s="279"/>
      <c r="CX1443" s="279"/>
      <c r="CY1443" s="279"/>
      <c r="CZ1443" s="279"/>
      <c r="DA1443" s="279"/>
      <c r="DB1443" s="279"/>
      <c r="DC1443" s="279"/>
      <c r="DD1443" s="279"/>
      <c r="DE1443" s="279"/>
      <c r="DF1443" s="279"/>
      <c r="DG1443" s="279"/>
      <c r="DH1443" s="279"/>
      <c r="DI1443" s="279"/>
      <c r="DJ1443" s="279"/>
      <c r="DK1443" s="279"/>
      <c r="DL1443" s="279"/>
      <c r="DM1443" s="279"/>
      <c r="DN1443" s="279"/>
      <c r="DO1443" s="279"/>
      <c r="DP1443" s="279"/>
      <c r="DQ1443" s="279"/>
      <c r="DR1443" s="279"/>
      <c r="DS1443" s="279"/>
      <c r="DT1443" s="279"/>
      <c r="DU1443" s="279"/>
    </row>
    <row r="1444" spans="40:125">
      <c r="AN1444" s="203" t="str">
        <f t="shared" si="57"/>
        <v>EMA--</v>
      </c>
      <c r="AO1444" s="279"/>
      <c r="AP1444" s="279"/>
      <c r="AQ1444" s="279"/>
      <c r="AR1444" s="279"/>
      <c r="AS1444" s="279"/>
      <c r="AT1444" s="279"/>
      <c r="AU1444" s="279"/>
      <c r="AV1444" s="279"/>
      <c r="AW1444" s="279"/>
      <c r="AX1444" s="279"/>
      <c r="AY1444" s="279"/>
      <c r="AZ1444" s="279"/>
      <c r="BA1444" s="279"/>
      <c r="BB1444" s="279"/>
      <c r="BC1444" s="279"/>
      <c r="BD1444" s="279"/>
      <c r="BE1444" s="279"/>
      <c r="BF1444" s="279"/>
      <c r="BG1444" s="279"/>
      <c r="BH1444" s="279"/>
      <c r="BI1444" s="279"/>
      <c r="BJ1444" s="279"/>
      <c r="BK1444" s="279"/>
      <c r="BL1444" s="279"/>
      <c r="BM1444" s="279"/>
      <c r="BN1444" s="279"/>
      <c r="BO1444" s="279"/>
      <c r="BP1444" s="279"/>
      <c r="BQ1444" s="279"/>
      <c r="BR1444" s="279"/>
      <c r="BS1444" s="279"/>
      <c r="BT1444" s="279"/>
      <c r="BU1444" s="279"/>
      <c r="BV1444" s="279"/>
      <c r="BW1444" s="279"/>
      <c r="BX1444" s="279"/>
      <c r="BY1444" s="279"/>
      <c r="BZ1444" s="279"/>
      <c r="CA1444" s="279"/>
      <c r="CB1444" s="279"/>
      <c r="CC1444" s="279"/>
      <c r="CD1444" s="279"/>
      <c r="CE1444" s="279"/>
      <c r="CF1444" s="279"/>
      <c r="CG1444" s="279"/>
      <c r="CH1444" s="279"/>
      <c r="CI1444" s="279"/>
      <c r="CJ1444" s="279"/>
      <c r="CK1444" s="279"/>
      <c r="CL1444" s="279"/>
      <c r="CM1444" s="279"/>
      <c r="CN1444" s="279"/>
      <c r="CO1444" s="279"/>
      <c r="CP1444" s="279"/>
      <c r="CQ1444" s="279"/>
      <c r="CR1444" s="279"/>
      <c r="CS1444" s="279"/>
      <c r="CT1444" s="279"/>
      <c r="CU1444" s="279"/>
      <c r="CV1444" s="279"/>
      <c r="CW1444" s="279"/>
      <c r="CX1444" s="279"/>
      <c r="CY1444" s="279"/>
      <c r="CZ1444" s="279"/>
      <c r="DA1444" s="279"/>
      <c r="DB1444" s="279"/>
      <c r="DC1444" s="279"/>
      <c r="DD1444" s="279"/>
      <c r="DE1444" s="279"/>
      <c r="DF1444" s="279"/>
      <c r="DG1444" s="279"/>
      <c r="DH1444" s="279"/>
      <c r="DI1444" s="279"/>
      <c r="DJ1444" s="279"/>
      <c r="DK1444" s="279"/>
      <c r="DL1444" s="279"/>
      <c r="DM1444" s="279"/>
      <c r="DN1444" s="279"/>
      <c r="DO1444" s="279"/>
      <c r="DP1444" s="279"/>
      <c r="DQ1444" s="279"/>
      <c r="DR1444" s="279"/>
      <c r="DS1444" s="279"/>
      <c r="DT1444" s="279"/>
      <c r="DU1444" s="279"/>
    </row>
    <row r="1445" spans="40:125">
      <c r="AN1445" s="203" t="str">
        <f t="shared" si="57"/>
        <v>EMA--</v>
      </c>
      <c r="AO1445" s="279"/>
      <c r="AP1445" s="279"/>
      <c r="AQ1445" s="279"/>
      <c r="AR1445" s="279"/>
      <c r="AS1445" s="279"/>
      <c r="AT1445" s="279"/>
      <c r="AU1445" s="279"/>
      <c r="AV1445" s="279"/>
      <c r="AW1445" s="279"/>
      <c r="AX1445" s="279"/>
      <c r="AY1445" s="279"/>
      <c r="AZ1445" s="279"/>
      <c r="BA1445" s="279"/>
      <c r="BB1445" s="279"/>
      <c r="BC1445" s="279"/>
      <c r="BD1445" s="279"/>
      <c r="BE1445" s="279"/>
      <c r="BF1445" s="279"/>
      <c r="BG1445" s="279"/>
      <c r="BH1445" s="279"/>
      <c r="BI1445" s="279"/>
      <c r="BJ1445" s="279"/>
      <c r="BK1445" s="279"/>
      <c r="BL1445" s="279"/>
      <c r="BM1445" s="279"/>
      <c r="BN1445" s="279"/>
      <c r="BO1445" s="279"/>
      <c r="BP1445" s="279"/>
      <c r="BQ1445" s="279"/>
      <c r="BR1445" s="279"/>
      <c r="BS1445" s="279"/>
      <c r="BT1445" s="279"/>
      <c r="BU1445" s="279"/>
      <c r="BV1445" s="279"/>
      <c r="BW1445" s="279"/>
      <c r="BX1445" s="279"/>
      <c r="BY1445" s="279"/>
      <c r="BZ1445" s="279"/>
      <c r="CA1445" s="279"/>
      <c r="CB1445" s="279"/>
      <c r="CC1445" s="279"/>
      <c r="CD1445" s="279"/>
      <c r="CE1445" s="279"/>
      <c r="CF1445" s="279"/>
      <c r="CG1445" s="279"/>
      <c r="CH1445" s="279"/>
      <c r="CI1445" s="279"/>
      <c r="CJ1445" s="279"/>
      <c r="CK1445" s="279"/>
      <c r="CL1445" s="279"/>
      <c r="CM1445" s="279"/>
      <c r="CN1445" s="279"/>
      <c r="CO1445" s="279"/>
      <c r="CP1445" s="279"/>
      <c r="CQ1445" s="279"/>
      <c r="CR1445" s="279"/>
      <c r="CS1445" s="279"/>
      <c r="CT1445" s="279"/>
      <c r="CU1445" s="279"/>
      <c r="CV1445" s="279"/>
      <c r="CW1445" s="279"/>
      <c r="CX1445" s="279"/>
      <c r="CY1445" s="279"/>
      <c r="CZ1445" s="279"/>
      <c r="DA1445" s="279"/>
      <c r="DB1445" s="279"/>
      <c r="DC1445" s="279"/>
      <c r="DD1445" s="279"/>
      <c r="DE1445" s="279"/>
      <c r="DF1445" s="279"/>
      <c r="DG1445" s="279"/>
      <c r="DH1445" s="279"/>
      <c r="DI1445" s="279"/>
      <c r="DJ1445" s="279"/>
      <c r="DK1445" s="279"/>
      <c r="DL1445" s="279"/>
      <c r="DM1445" s="279"/>
      <c r="DN1445" s="279"/>
      <c r="DO1445" s="279"/>
      <c r="DP1445" s="279"/>
      <c r="DQ1445" s="279"/>
      <c r="DR1445" s="279"/>
      <c r="DS1445" s="279"/>
      <c r="DT1445" s="279"/>
      <c r="DU1445" s="279"/>
    </row>
    <row r="1446" spans="40:125">
      <c r="AN1446" s="203" t="str">
        <f t="shared" si="57"/>
        <v>EMA--</v>
      </c>
      <c r="AO1446" s="279"/>
      <c r="AP1446" s="279"/>
      <c r="AQ1446" s="279"/>
      <c r="AR1446" s="279"/>
      <c r="AS1446" s="279"/>
      <c r="AT1446" s="279"/>
      <c r="AU1446" s="279"/>
      <c r="AV1446" s="279"/>
      <c r="AW1446" s="279"/>
      <c r="AX1446" s="279"/>
      <c r="AY1446" s="279"/>
      <c r="AZ1446" s="279"/>
      <c r="BA1446" s="279"/>
      <c r="BB1446" s="279"/>
      <c r="BC1446" s="279"/>
      <c r="BD1446" s="279"/>
      <c r="BE1446" s="279"/>
      <c r="BF1446" s="279"/>
      <c r="BG1446" s="279"/>
      <c r="BH1446" s="279"/>
      <c r="BI1446" s="279"/>
      <c r="BJ1446" s="279"/>
      <c r="BK1446" s="279"/>
      <c r="BL1446" s="279"/>
      <c r="BM1446" s="279"/>
      <c r="BN1446" s="279"/>
      <c r="BO1446" s="279"/>
      <c r="BP1446" s="279"/>
      <c r="BQ1446" s="279"/>
      <c r="BR1446" s="279"/>
      <c r="BS1446" s="279"/>
      <c r="BT1446" s="279"/>
      <c r="BU1446" s="279"/>
      <c r="BV1446" s="279"/>
      <c r="BW1446" s="279"/>
      <c r="BX1446" s="279"/>
      <c r="BY1446" s="279"/>
      <c r="BZ1446" s="279"/>
      <c r="CA1446" s="279"/>
      <c r="CB1446" s="279"/>
      <c r="CC1446" s="279"/>
      <c r="CD1446" s="279"/>
      <c r="CE1446" s="279"/>
      <c r="CF1446" s="279"/>
      <c r="CG1446" s="279"/>
      <c r="CH1446" s="279"/>
      <c r="CI1446" s="279"/>
      <c r="CJ1446" s="279"/>
      <c r="CK1446" s="279"/>
      <c r="CL1446" s="279"/>
      <c r="CM1446" s="279"/>
      <c r="CN1446" s="279"/>
      <c r="CO1446" s="279"/>
      <c r="CP1446" s="279"/>
      <c r="CQ1446" s="279"/>
      <c r="CR1446" s="279"/>
      <c r="CS1446" s="279"/>
      <c r="CT1446" s="279"/>
      <c r="CU1446" s="279"/>
      <c r="CV1446" s="279"/>
      <c r="CW1446" s="279"/>
      <c r="CX1446" s="279"/>
      <c r="CY1446" s="279"/>
      <c r="CZ1446" s="279"/>
      <c r="DA1446" s="279"/>
      <c r="DB1446" s="279"/>
      <c r="DC1446" s="279"/>
      <c r="DD1446" s="279"/>
      <c r="DE1446" s="279"/>
      <c r="DF1446" s="279"/>
      <c r="DG1446" s="279"/>
      <c r="DH1446" s="279"/>
      <c r="DI1446" s="279"/>
      <c r="DJ1446" s="279"/>
      <c r="DK1446" s="279"/>
      <c r="DL1446" s="279"/>
      <c r="DM1446" s="279"/>
      <c r="DN1446" s="279"/>
      <c r="DO1446" s="279"/>
      <c r="DP1446" s="279"/>
      <c r="DQ1446" s="279"/>
      <c r="DR1446" s="279"/>
      <c r="DS1446" s="279"/>
      <c r="DT1446" s="279"/>
      <c r="DU1446" s="279"/>
    </row>
    <row r="1447" spans="40:125">
      <c r="AN1447" s="203" t="str">
        <f t="shared" si="57"/>
        <v>EMA--</v>
      </c>
      <c r="AO1447" s="279"/>
      <c r="AP1447" s="279"/>
      <c r="AQ1447" s="279"/>
      <c r="AR1447" s="279"/>
      <c r="AS1447" s="279"/>
      <c r="AT1447" s="279"/>
      <c r="AU1447" s="279"/>
      <c r="AV1447" s="279"/>
      <c r="AW1447" s="279"/>
      <c r="AX1447" s="279"/>
      <c r="AY1447" s="279"/>
      <c r="AZ1447" s="279"/>
      <c r="BA1447" s="279"/>
      <c r="BB1447" s="279"/>
      <c r="BC1447" s="279"/>
      <c r="BD1447" s="279"/>
      <c r="BE1447" s="279"/>
      <c r="BF1447" s="279"/>
      <c r="BG1447" s="279"/>
      <c r="BH1447" s="279"/>
      <c r="BI1447" s="279"/>
      <c r="BJ1447" s="279"/>
      <c r="BK1447" s="279"/>
      <c r="BL1447" s="279"/>
      <c r="BM1447" s="279"/>
      <c r="BN1447" s="279"/>
      <c r="BO1447" s="279"/>
      <c r="BP1447" s="279"/>
      <c r="BQ1447" s="279"/>
      <c r="BR1447" s="279"/>
      <c r="BS1447" s="279"/>
      <c r="BT1447" s="279"/>
      <c r="BU1447" s="279"/>
      <c r="BV1447" s="279"/>
      <c r="BW1447" s="279"/>
      <c r="BX1447" s="279"/>
      <c r="BY1447" s="279"/>
      <c r="BZ1447" s="279"/>
      <c r="CA1447" s="279"/>
      <c r="CB1447" s="279"/>
      <c r="CC1447" s="279"/>
      <c r="CD1447" s="279"/>
      <c r="CE1447" s="279"/>
      <c r="CF1447" s="279"/>
      <c r="CG1447" s="279"/>
      <c r="CH1447" s="279"/>
      <c r="CI1447" s="279"/>
      <c r="CJ1447" s="279"/>
      <c r="CK1447" s="279"/>
      <c r="CL1447" s="279"/>
      <c r="CM1447" s="279"/>
      <c r="CN1447" s="279"/>
      <c r="CO1447" s="279"/>
      <c r="CP1447" s="279"/>
      <c r="CQ1447" s="279"/>
      <c r="CR1447" s="279"/>
      <c r="CS1447" s="279"/>
      <c r="CT1447" s="279"/>
      <c r="CU1447" s="279"/>
      <c r="CV1447" s="279"/>
      <c r="CW1447" s="279"/>
      <c r="CX1447" s="279"/>
      <c r="CY1447" s="279"/>
      <c r="CZ1447" s="279"/>
      <c r="DA1447" s="279"/>
      <c r="DB1447" s="279"/>
      <c r="DC1447" s="279"/>
      <c r="DD1447" s="279"/>
      <c r="DE1447" s="279"/>
      <c r="DF1447" s="279"/>
      <c r="DG1447" s="279"/>
      <c r="DH1447" s="279"/>
      <c r="DI1447" s="279"/>
      <c r="DJ1447" s="279"/>
      <c r="DK1447" s="279"/>
      <c r="DL1447" s="279"/>
      <c r="DM1447" s="279"/>
      <c r="DN1447" s="279"/>
      <c r="DO1447" s="279"/>
      <c r="DP1447" s="279"/>
      <c r="DQ1447" s="279"/>
      <c r="DR1447" s="279"/>
      <c r="DS1447" s="279"/>
      <c r="DT1447" s="279"/>
      <c r="DU1447" s="279"/>
    </row>
    <row r="1448" spans="40:125">
      <c r="AN1448" s="203" t="str">
        <f t="shared" si="57"/>
        <v>EMA--</v>
      </c>
      <c r="AO1448" s="279"/>
      <c r="AP1448" s="279"/>
      <c r="AQ1448" s="279"/>
      <c r="AR1448" s="279"/>
      <c r="AS1448" s="279"/>
      <c r="AT1448" s="279"/>
      <c r="AU1448" s="279"/>
      <c r="AV1448" s="279"/>
      <c r="AW1448" s="279"/>
      <c r="AX1448" s="279"/>
      <c r="AY1448" s="279"/>
      <c r="AZ1448" s="279"/>
      <c r="BA1448" s="279"/>
      <c r="BB1448" s="279"/>
      <c r="BC1448" s="279"/>
      <c r="BD1448" s="279"/>
      <c r="BE1448" s="279"/>
      <c r="BF1448" s="279"/>
      <c r="BG1448" s="279"/>
      <c r="BH1448" s="279"/>
      <c r="BI1448" s="279"/>
      <c r="BJ1448" s="279"/>
      <c r="BK1448" s="279"/>
      <c r="BL1448" s="279"/>
      <c r="BM1448" s="279"/>
      <c r="BN1448" s="279"/>
      <c r="BO1448" s="279"/>
      <c r="BP1448" s="279"/>
      <c r="BQ1448" s="279"/>
      <c r="BR1448" s="279"/>
      <c r="BS1448" s="279"/>
      <c r="BT1448" s="279"/>
      <c r="BU1448" s="279"/>
      <c r="BV1448" s="279"/>
      <c r="BW1448" s="279"/>
      <c r="BX1448" s="279"/>
      <c r="BY1448" s="279"/>
      <c r="BZ1448" s="279"/>
      <c r="CA1448" s="279"/>
      <c r="CB1448" s="279"/>
      <c r="CC1448" s="279"/>
      <c r="CD1448" s="279"/>
      <c r="CE1448" s="279"/>
      <c r="CF1448" s="279"/>
      <c r="CG1448" s="279"/>
      <c r="CH1448" s="279"/>
      <c r="CI1448" s="279"/>
      <c r="CJ1448" s="279"/>
      <c r="CK1448" s="279"/>
      <c r="CL1448" s="279"/>
      <c r="CM1448" s="279"/>
      <c r="CN1448" s="279"/>
      <c r="CO1448" s="279"/>
      <c r="CP1448" s="279"/>
      <c r="CQ1448" s="279"/>
      <c r="CR1448" s="279"/>
      <c r="CS1448" s="279"/>
      <c r="CT1448" s="279"/>
      <c r="CU1448" s="279"/>
      <c r="CV1448" s="279"/>
      <c r="CW1448" s="279"/>
      <c r="CX1448" s="279"/>
      <c r="CY1448" s="279"/>
      <c r="CZ1448" s="279"/>
      <c r="DA1448" s="279"/>
      <c r="DB1448" s="279"/>
      <c r="DC1448" s="279"/>
      <c r="DD1448" s="279"/>
      <c r="DE1448" s="279"/>
      <c r="DF1448" s="279"/>
      <c r="DG1448" s="279"/>
      <c r="DH1448" s="279"/>
      <c r="DI1448" s="279"/>
      <c r="DJ1448" s="279"/>
      <c r="DK1448" s="279"/>
      <c r="DL1448" s="279"/>
      <c r="DM1448" s="279"/>
      <c r="DN1448" s="279"/>
      <c r="DO1448" s="279"/>
      <c r="DP1448" s="279"/>
      <c r="DQ1448" s="279"/>
      <c r="DR1448" s="279"/>
      <c r="DS1448" s="279"/>
      <c r="DT1448" s="279"/>
      <c r="DU1448" s="279"/>
    </row>
    <row r="1449" spans="40:125">
      <c r="AN1449" s="203" t="str">
        <f t="shared" si="57"/>
        <v>EMA--</v>
      </c>
      <c r="AO1449" s="279"/>
      <c r="AP1449" s="279"/>
      <c r="AQ1449" s="279"/>
      <c r="AR1449" s="279"/>
      <c r="AS1449" s="279"/>
      <c r="AT1449" s="279"/>
      <c r="AU1449" s="279"/>
      <c r="AV1449" s="279"/>
      <c r="AW1449" s="279"/>
      <c r="AX1449" s="279"/>
      <c r="AY1449" s="279"/>
      <c r="AZ1449" s="279"/>
      <c r="BA1449" s="279"/>
      <c r="BB1449" s="279"/>
      <c r="BC1449" s="279"/>
      <c r="BD1449" s="279"/>
      <c r="BE1449" s="279"/>
      <c r="BF1449" s="279"/>
      <c r="BG1449" s="279"/>
      <c r="BH1449" s="279"/>
      <c r="BI1449" s="279"/>
      <c r="BJ1449" s="279"/>
      <c r="BK1449" s="279"/>
      <c r="BL1449" s="279"/>
      <c r="BM1449" s="279"/>
      <c r="BN1449" s="279"/>
      <c r="BO1449" s="279"/>
      <c r="BP1449" s="279"/>
      <c r="BQ1449" s="279"/>
      <c r="BR1449" s="279"/>
      <c r="BS1449" s="279"/>
      <c r="BT1449" s="279"/>
      <c r="BU1449" s="279"/>
      <c r="BV1449" s="279"/>
      <c r="BW1449" s="279"/>
      <c r="BX1449" s="279"/>
      <c r="BY1449" s="279"/>
      <c r="BZ1449" s="279"/>
      <c r="CA1449" s="279"/>
      <c r="CB1449" s="279"/>
      <c r="CC1449" s="279"/>
      <c r="CD1449" s="279"/>
      <c r="CE1449" s="279"/>
      <c r="CF1449" s="279"/>
      <c r="CG1449" s="279"/>
      <c r="CH1449" s="279"/>
      <c r="CI1449" s="279"/>
      <c r="CJ1449" s="279"/>
      <c r="CK1449" s="279"/>
      <c r="CL1449" s="279"/>
      <c r="CM1449" s="279"/>
      <c r="CN1449" s="279"/>
      <c r="CO1449" s="279"/>
      <c r="CP1449" s="279"/>
      <c r="CQ1449" s="279"/>
      <c r="CR1449" s="279"/>
      <c r="CS1449" s="279"/>
      <c r="CT1449" s="279"/>
      <c r="CU1449" s="279"/>
      <c r="CV1449" s="279"/>
      <c r="CW1449" s="279"/>
      <c r="CX1449" s="279"/>
      <c r="CY1449" s="279"/>
      <c r="CZ1449" s="279"/>
      <c r="DA1449" s="279"/>
      <c r="DB1449" s="279"/>
      <c r="DC1449" s="279"/>
      <c r="DD1449" s="279"/>
      <c r="DE1449" s="279"/>
      <c r="DF1449" s="279"/>
      <c r="DG1449" s="279"/>
      <c r="DH1449" s="279"/>
      <c r="DI1449" s="279"/>
      <c r="DJ1449" s="279"/>
      <c r="DK1449" s="279"/>
      <c r="DL1449" s="279"/>
      <c r="DM1449" s="279"/>
      <c r="DN1449" s="279"/>
      <c r="DO1449" s="279"/>
      <c r="DP1449" s="279"/>
      <c r="DQ1449" s="279"/>
      <c r="DR1449" s="279"/>
      <c r="DS1449" s="279"/>
      <c r="DT1449" s="279"/>
      <c r="DU1449" s="279"/>
    </row>
    <row r="1450" spans="40:125">
      <c r="AN1450" s="203" t="str">
        <f t="shared" si="57"/>
        <v>EMA--</v>
      </c>
      <c r="AO1450" s="279"/>
      <c r="AP1450" s="279"/>
      <c r="AQ1450" s="279"/>
      <c r="AR1450" s="279"/>
      <c r="AS1450" s="279"/>
      <c r="AT1450" s="279"/>
      <c r="AU1450" s="279"/>
      <c r="AV1450" s="279"/>
      <c r="AW1450" s="279"/>
      <c r="AX1450" s="279"/>
      <c r="AY1450" s="279"/>
      <c r="AZ1450" s="279"/>
      <c r="BA1450" s="279"/>
      <c r="BB1450" s="279"/>
      <c r="BC1450" s="279"/>
      <c r="BD1450" s="279"/>
      <c r="BE1450" s="279"/>
      <c r="BF1450" s="279"/>
      <c r="BG1450" s="279"/>
      <c r="BH1450" s="279"/>
      <c r="BI1450" s="279"/>
      <c r="BJ1450" s="279"/>
      <c r="BK1450" s="279"/>
      <c r="BL1450" s="279"/>
      <c r="BM1450" s="279"/>
      <c r="BN1450" s="279"/>
      <c r="BO1450" s="279"/>
      <c r="BP1450" s="279"/>
      <c r="BQ1450" s="279"/>
      <c r="BR1450" s="279"/>
      <c r="BS1450" s="279"/>
      <c r="BT1450" s="279"/>
      <c r="BU1450" s="279"/>
      <c r="BV1450" s="279"/>
      <c r="BW1450" s="279"/>
      <c r="BX1450" s="279"/>
      <c r="BY1450" s="279"/>
      <c r="BZ1450" s="279"/>
      <c r="CA1450" s="279"/>
      <c r="CB1450" s="279"/>
      <c r="CC1450" s="279"/>
      <c r="CD1450" s="279"/>
      <c r="CE1450" s="279"/>
      <c r="CF1450" s="279"/>
      <c r="CG1450" s="279"/>
      <c r="CH1450" s="279"/>
      <c r="CI1450" s="279"/>
      <c r="CJ1450" s="279"/>
      <c r="CK1450" s="279"/>
      <c r="CL1450" s="279"/>
      <c r="CM1450" s="279"/>
      <c r="CN1450" s="279"/>
      <c r="CO1450" s="279"/>
      <c r="CP1450" s="279"/>
      <c r="CQ1450" s="279"/>
      <c r="CR1450" s="279"/>
      <c r="CS1450" s="279"/>
      <c r="CT1450" s="279"/>
      <c r="CU1450" s="279"/>
      <c r="CV1450" s="279"/>
      <c r="CW1450" s="279"/>
      <c r="CX1450" s="279"/>
      <c r="CY1450" s="279"/>
      <c r="CZ1450" s="279"/>
      <c r="DA1450" s="279"/>
      <c r="DB1450" s="279"/>
      <c r="DC1450" s="279"/>
      <c r="DD1450" s="279"/>
      <c r="DE1450" s="279"/>
      <c r="DF1450" s="279"/>
      <c r="DG1450" s="279"/>
      <c r="DH1450" s="279"/>
      <c r="DI1450" s="279"/>
      <c r="DJ1450" s="279"/>
      <c r="DK1450" s="279"/>
      <c r="DL1450" s="279"/>
      <c r="DM1450" s="279"/>
      <c r="DN1450" s="279"/>
      <c r="DO1450" s="279"/>
      <c r="DP1450" s="279"/>
      <c r="DQ1450" s="279"/>
      <c r="DR1450" s="279"/>
      <c r="DS1450" s="279"/>
      <c r="DT1450" s="279"/>
      <c r="DU1450" s="279"/>
    </row>
    <row r="1451" spans="40:125">
      <c r="AN1451" s="203" t="str">
        <f t="shared" si="57"/>
        <v>EMA--</v>
      </c>
      <c r="AO1451" s="279"/>
      <c r="AP1451" s="279"/>
      <c r="AQ1451" s="279"/>
      <c r="AR1451" s="279"/>
      <c r="AS1451" s="279"/>
      <c r="AT1451" s="279"/>
      <c r="AU1451" s="279"/>
      <c r="AV1451" s="279"/>
      <c r="AW1451" s="279"/>
      <c r="AX1451" s="279"/>
      <c r="AY1451" s="279"/>
      <c r="AZ1451" s="279"/>
      <c r="BA1451" s="279"/>
      <c r="BB1451" s="279"/>
      <c r="BC1451" s="279"/>
      <c r="BD1451" s="279"/>
      <c r="BE1451" s="279"/>
      <c r="BF1451" s="279"/>
      <c r="BG1451" s="279"/>
      <c r="BH1451" s="279"/>
      <c r="BI1451" s="279"/>
      <c r="BJ1451" s="279"/>
      <c r="BK1451" s="279"/>
      <c r="BL1451" s="279"/>
      <c r="BM1451" s="279"/>
      <c r="BN1451" s="279"/>
      <c r="BO1451" s="279"/>
      <c r="BP1451" s="279"/>
      <c r="BQ1451" s="279"/>
      <c r="BR1451" s="279"/>
      <c r="BS1451" s="279"/>
      <c r="BT1451" s="279"/>
      <c r="BU1451" s="279"/>
      <c r="BV1451" s="279"/>
      <c r="BW1451" s="279"/>
      <c r="BX1451" s="279"/>
      <c r="BY1451" s="279"/>
      <c r="BZ1451" s="279"/>
      <c r="CA1451" s="279"/>
      <c r="CB1451" s="279"/>
      <c r="CC1451" s="279"/>
      <c r="CD1451" s="279"/>
      <c r="CE1451" s="279"/>
      <c r="CF1451" s="279"/>
      <c r="CG1451" s="279"/>
      <c r="CH1451" s="279"/>
      <c r="CI1451" s="279"/>
      <c r="CJ1451" s="279"/>
      <c r="CK1451" s="279"/>
      <c r="CL1451" s="279"/>
      <c r="CM1451" s="279"/>
      <c r="CN1451" s="279"/>
      <c r="CO1451" s="279"/>
      <c r="CP1451" s="279"/>
      <c r="CQ1451" s="279"/>
      <c r="CR1451" s="279"/>
      <c r="CS1451" s="279"/>
      <c r="CT1451" s="279"/>
      <c r="CU1451" s="279"/>
      <c r="CV1451" s="279"/>
      <c r="CW1451" s="279"/>
      <c r="CX1451" s="279"/>
      <c r="CY1451" s="279"/>
      <c r="CZ1451" s="279"/>
      <c r="DA1451" s="279"/>
      <c r="DB1451" s="279"/>
      <c r="DC1451" s="279"/>
      <c r="DD1451" s="279"/>
      <c r="DE1451" s="279"/>
      <c r="DF1451" s="279"/>
      <c r="DG1451" s="279"/>
      <c r="DH1451" s="279"/>
      <c r="DI1451" s="279"/>
      <c r="DJ1451" s="279"/>
      <c r="DK1451" s="279"/>
      <c r="DL1451" s="279"/>
      <c r="DM1451" s="279"/>
      <c r="DN1451" s="279"/>
      <c r="DO1451" s="279"/>
      <c r="DP1451" s="279"/>
      <c r="DQ1451" s="279"/>
      <c r="DR1451" s="279"/>
      <c r="DS1451" s="279"/>
      <c r="DT1451" s="279"/>
      <c r="DU1451" s="279"/>
    </row>
    <row r="1452" spans="40:125">
      <c r="AN1452" s="203" t="str">
        <f t="shared" si="57"/>
        <v>EMA--</v>
      </c>
      <c r="AO1452" s="279"/>
      <c r="AP1452" s="279"/>
      <c r="AQ1452" s="279"/>
      <c r="AR1452" s="279"/>
      <c r="AS1452" s="279"/>
      <c r="AT1452" s="279"/>
      <c r="AU1452" s="279"/>
      <c r="AV1452" s="279"/>
      <c r="AW1452" s="279"/>
      <c r="AX1452" s="279"/>
      <c r="AY1452" s="279"/>
      <c r="AZ1452" s="279"/>
      <c r="BA1452" s="279"/>
      <c r="BB1452" s="279"/>
      <c r="BC1452" s="279"/>
      <c r="BD1452" s="279"/>
      <c r="BE1452" s="279"/>
      <c r="BF1452" s="279"/>
      <c r="BG1452" s="279"/>
      <c r="BH1452" s="279"/>
      <c r="BI1452" s="279"/>
      <c r="BJ1452" s="279"/>
      <c r="BK1452" s="279"/>
      <c r="BL1452" s="279"/>
      <c r="BM1452" s="279"/>
      <c r="BN1452" s="279"/>
      <c r="BO1452" s="279"/>
      <c r="BP1452" s="279"/>
      <c r="BQ1452" s="279"/>
      <c r="BR1452" s="279"/>
      <c r="BS1452" s="279"/>
      <c r="BT1452" s="279"/>
      <c r="BU1452" s="279"/>
      <c r="BV1452" s="279"/>
      <c r="BW1452" s="279"/>
      <c r="BX1452" s="279"/>
      <c r="BY1452" s="279"/>
      <c r="BZ1452" s="279"/>
      <c r="CA1452" s="279"/>
      <c r="CB1452" s="279"/>
      <c r="CC1452" s="279"/>
      <c r="CD1452" s="279"/>
      <c r="CE1452" s="279"/>
      <c r="CF1452" s="279"/>
      <c r="CG1452" s="279"/>
      <c r="CH1452" s="279"/>
      <c r="CI1452" s="279"/>
      <c r="CJ1452" s="279"/>
      <c r="CK1452" s="279"/>
      <c r="CL1452" s="279"/>
      <c r="CM1452" s="279"/>
      <c r="CN1452" s="279"/>
      <c r="CO1452" s="279"/>
      <c r="CP1452" s="279"/>
      <c r="CQ1452" s="279"/>
      <c r="CR1452" s="279"/>
      <c r="CS1452" s="279"/>
      <c r="CT1452" s="279"/>
      <c r="CU1452" s="279"/>
      <c r="CV1452" s="279"/>
      <c r="CW1452" s="279"/>
      <c r="CX1452" s="279"/>
      <c r="CY1452" s="279"/>
      <c r="CZ1452" s="279"/>
      <c r="DA1452" s="279"/>
      <c r="DB1452" s="279"/>
      <c r="DC1452" s="279"/>
      <c r="DD1452" s="279"/>
      <c r="DE1452" s="279"/>
      <c r="DF1452" s="279"/>
      <c r="DG1452" s="279"/>
      <c r="DH1452" s="279"/>
      <c r="DI1452" s="279"/>
      <c r="DJ1452" s="279"/>
      <c r="DK1452" s="279"/>
      <c r="DL1452" s="279"/>
      <c r="DM1452" s="279"/>
      <c r="DN1452" s="279"/>
      <c r="DO1452" s="279"/>
      <c r="DP1452" s="279"/>
      <c r="DQ1452" s="279"/>
      <c r="DR1452" s="279"/>
      <c r="DS1452" s="279"/>
      <c r="DT1452" s="279"/>
      <c r="DU1452" s="279"/>
    </row>
    <row r="1453" spans="40:125">
      <c r="AN1453" s="203" t="str">
        <f t="shared" si="57"/>
        <v>EMA--</v>
      </c>
      <c r="AO1453" s="279"/>
      <c r="AP1453" s="279"/>
      <c r="AQ1453" s="279"/>
      <c r="AR1453" s="279"/>
      <c r="AS1453" s="279"/>
      <c r="AT1453" s="279"/>
      <c r="AU1453" s="279"/>
      <c r="AV1453" s="279"/>
      <c r="AW1453" s="279"/>
      <c r="AX1453" s="279"/>
      <c r="AY1453" s="279"/>
      <c r="AZ1453" s="279"/>
      <c r="BA1453" s="279"/>
      <c r="BB1453" s="279"/>
      <c r="BC1453" s="279"/>
      <c r="BD1453" s="279"/>
      <c r="BE1453" s="279"/>
      <c r="BF1453" s="279"/>
      <c r="BG1453" s="279"/>
      <c r="BH1453" s="279"/>
      <c r="BI1453" s="279"/>
      <c r="BJ1453" s="279"/>
      <c r="BK1453" s="279"/>
      <c r="BL1453" s="279"/>
      <c r="BM1453" s="279"/>
      <c r="BN1453" s="279"/>
      <c r="BO1453" s="279"/>
      <c r="BP1453" s="279"/>
      <c r="BQ1453" s="279"/>
      <c r="BR1453" s="279"/>
      <c r="BS1453" s="279"/>
      <c r="BT1453" s="279"/>
      <c r="BU1453" s="279"/>
      <c r="BV1453" s="279"/>
      <c r="BW1453" s="279"/>
      <c r="BX1453" s="279"/>
      <c r="BY1453" s="279"/>
      <c r="BZ1453" s="279"/>
      <c r="CA1453" s="279"/>
      <c r="CB1453" s="279"/>
      <c r="CC1453" s="279"/>
      <c r="CD1453" s="279"/>
      <c r="CE1453" s="279"/>
      <c r="CF1453" s="279"/>
      <c r="CG1453" s="279"/>
      <c r="CH1453" s="279"/>
      <c r="CI1453" s="279"/>
      <c r="CJ1453" s="279"/>
      <c r="CK1453" s="279"/>
      <c r="CL1453" s="279"/>
      <c r="CM1453" s="279"/>
      <c r="CN1453" s="279"/>
      <c r="CO1453" s="279"/>
      <c r="CP1453" s="279"/>
      <c r="CQ1453" s="279"/>
      <c r="CR1453" s="279"/>
      <c r="CS1453" s="279"/>
      <c r="CT1453" s="279"/>
      <c r="CU1453" s="279"/>
      <c r="CV1453" s="279"/>
      <c r="CW1453" s="279"/>
      <c r="CX1453" s="279"/>
      <c r="CY1453" s="279"/>
      <c r="CZ1453" s="279"/>
      <c r="DA1453" s="279"/>
      <c r="DB1453" s="279"/>
      <c r="DC1453" s="279"/>
      <c r="DD1453" s="279"/>
      <c r="DE1453" s="279"/>
      <c r="DF1453" s="279"/>
      <c r="DG1453" s="279"/>
      <c r="DH1453" s="279"/>
      <c r="DI1453" s="279"/>
      <c r="DJ1453" s="279"/>
      <c r="DK1453" s="279"/>
      <c r="DL1453" s="279"/>
      <c r="DM1453" s="279"/>
      <c r="DN1453" s="279"/>
      <c r="DO1453" s="279"/>
      <c r="DP1453" s="279"/>
      <c r="DQ1453" s="279"/>
      <c r="DR1453" s="279"/>
      <c r="DS1453" s="279"/>
      <c r="DT1453" s="279"/>
      <c r="DU1453" s="279"/>
    </row>
    <row r="1454" spans="40:125">
      <c r="AN1454" s="203" t="str">
        <f t="shared" si="57"/>
        <v>EMA--</v>
      </c>
      <c r="AO1454" s="279"/>
      <c r="AP1454" s="279"/>
      <c r="AQ1454" s="279"/>
      <c r="AR1454" s="279"/>
      <c r="AS1454" s="279"/>
      <c r="AT1454" s="279"/>
      <c r="AU1454" s="279"/>
      <c r="AV1454" s="279"/>
      <c r="AW1454" s="279"/>
      <c r="AX1454" s="279"/>
      <c r="AY1454" s="279"/>
      <c r="AZ1454" s="279"/>
      <c r="BA1454" s="279"/>
      <c r="BB1454" s="279"/>
      <c r="BC1454" s="279"/>
      <c r="BD1454" s="279"/>
      <c r="BE1454" s="279"/>
      <c r="BF1454" s="279"/>
      <c r="BG1454" s="279"/>
      <c r="BH1454" s="279"/>
      <c r="BI1454" s="279"/>
      <c r="BJ1454" s="279"/>
      <c r="BK1454" s="279"/>
      <c r="BL1454" s="279"/>
      <c r="BM1454" s="279"/>
      <c r="BN1454" s="279"/>
      <c r="BO1454" s="279"/>
      <c r="BP1454" s="279"/>
      <c r="BQ1454" s="279"/>
      <c r="BR1454" s="279"/>
      <c r="BS1454" s="279"/>
      <c r="BT1454" s="279"/>
      <c r="BU1454" s="279"/>
      <c r="BV1454" s="279"/>
      <c r="BW1454" s="279"/>
      <c r="BX1454" s="279"/>
      <c r="BY1454" s="279"/>
      <c r="BZ1454" s="279"/>
      <c r="CA1454" s="279"/>
      <c r="CB1454" s="279"/>
      <c r="CC1454" s="279"/>
      <c r="CD1454" s="279"/>
      <c r="CE1454" s="279"/>
      <c r="CF1454" s="279"/>
      <c r="CG1454" s="279"/>
      <c r="CH1454" s="279"/>
      <c r="CI1454" s="279"/>
      <c r="CJ1454" s="279"/>
      <c r="CK1454" s="279"/>
      <c r="CL1454" s="279"/>
      <c r="CM1454" s="279"/>
      <c r="CN1454" s="279"/>
      <c r="CO1454" s="279"/>
      <c r="CP1454" s="279"/>
      <c r="CQ1454" s="279"/>
      <c r="CR1454" s="279"/>
      <c r="CS1454" s="279"/>
      <c r="CT1454" s="279"/>
      <c r="CU1454" s="279"/>
      <c r="CV1454" s="279"/>
      <c r="CW1454" s="279"/>
      <c r="CX1454" s="279"/>
      <c r="CY1454" s="279"/>
      <c r="CZ1454" s="279"/>
      <c r="DA1454" s="279"/>
      <c r="DB1454" s="279"/>
      <c r="DC1454" s="279"/>
      <c r="DD1454" s="279"/>
      <c r="DE1454" s="279"/>
      <c r="DF1454" s="279"/>
      <c r="DG1454" s="279"/>
      <c r="DH1454" s="279"/>
      <c r="DI1454" s="279"/>
      <c r="DJ1454" s="279"/>
      <c r="DK1454" s="279"/>
      <c r="DL1454" s="279"/>
      <c r="DM1454" s="279"/>
      <c r="DN1454" s="279"/>
      <c r="DO1454" s="279"/>
      <c r="DP1454" s="279"/>
      <c r="DQ1454" s="279"/>
      <c r="DR1454" s="279"/>
      <c r="DS1454" s="279"/>
      <c r="DT1454" s="279"/>
      <c r="DU1454" s="279"/>
    </row>
    <row r="1455" spans="40:125">
      <c r="AN1455" s="203" t="str">
        <f t="shared" si="57"/>
        <v>EMA--</v>
      </c>
      <c r="AO1455" s="279"/>
      <c r="AP1455" s="279"/>
      <c r="AQ1455" s="279"/>
      <c r="AR1455" s="279"/>
      <c r="AS1455" s="279"/>
      <c r="AT1455" s="279"/>
      <c r="AU1455" s="279"/>
      <c r="AV1455" s="279"/>
      <c r="AW1455" s="279"/>
      <c r="AX1455" s="279"/>
      <c r="AY1455" s="279"/>
      <c r="AZ1455" s="279"/>
      <c r="BA1455" s="279"/>
      <c r="BB1455" s="279"/>
      <c r="BC1455" s="279"/>
      <c r="BD1455" s="279"/>
      <c r="BE1455" s="279"/>
      <c r="BF1455" s="279"/>
      <c r="BG1455" s="279"/>
      <c r="BH1455" s="279"/>
      <c r="BI1455" s="279"/>
      <c r="BJ1455" s="279"/>
      <c r="BK1455" s="279"/>
      <c r="BL1455" s="279"/>
      <c r="BM1455" s="279"/>
      <c r="BN1455" s="279"/>
      <c r="BO1455" s="279"/>
      <c r="BP1455" s="279"/>
      <c r="BQ1455" s="279"/>
      <c r="BR1455" s="279"/>
      <c r="BS1455" s="279"/>
      <c r="BT1455" s="279"/>
      <c r="BU1455" s="279"/>
      <c r="BV1455" s="279"/>
      <c r="BW1455" s="279"/>
      <c r="BX1455" s="279"/>
      <c r="BY1455" s="279"/>
      <c r="BZ1455" s="279"/>
      <c r="CA1455" s="279"/>
      <c r="CB1455" s="279"/>
      <c r="CC1455" s="279"/>
      <c r="CD1455" s="279"/>
      <c r="CE1455" s="279"/>
      <c r="CF1455" s="279"/>
      <c r="CG1455" s="279"/>
      <c r="CH1455" s="279"/>
      <c r="CI1455" s="279"/>
      <c r="CJ1455" s="279"/>
      <c r="CK1455" s="279"/>
      <c r="CL1455" s="279"/>
      <c r="CM1455" s="279"/>
      <c r="CN1455" s="279"/>
      <c r="CO1455" s="279"/>
      <c r="CP1455" s="279"/>
      <c r="CQ1455" s="279"/>
      <c r="CR1455" s="279"/>
      <c r="CS1455" s="279"/>
      <c r="CT1455" s="279"/>
      <c r="CU1455" s="279"/>
      <c r="CV1455" s="279"/>
      <c r="CW1455" s="279"/>
      <c r="CX1455" s="279"/>
      <c r="CY1455" s="279"/>
      <c r="CZ1455" s="279"/>
      <c r="DA1455" s="279"/>
      <c r="DB1455" s="279"/>
      <c r="DC1455" s="279"/>
      <c r="DD1455" s="279"/>
      <c r="DE1455" s="279"/>
      <c r="DF1455" s="279"/>
      <c r="DG1455" s="279"/>
      <c r="DH1455" s="279"/>
      <c r="DI1455" s="279"/>
      <c r="DJ1455" s="279"/>
      <c r="DK1455" s="279"/>
      <c r="DL1455" s="279"/>
      <c r="DM1455" s="279"/>
      <c r="DN1455" s="279"/>
      <c r="DO1455" s="279"/>
      <c r="DP1455" s="279"/>
      <c r="DQ1455" s="279"/>
      <c r="DR1455" s="279"/>
      <c r="DS1455" s="279"/>
      <c r="DT1455" s="279"/>
      <c r="DU1455" s="279"/>
    </row>
    <row r="1456" spans="40:125">
      <c r="AN1456" s="203" t="str">
        <f t="shared" si="57"/>
        <v>EMA--</v>
      </c>
      <c r="AO1456" s="279"/>
      <c r="AP1456" s="279"/>
      <c r="AQ1456" s="279"/>
      <c r="AR1456" s="279"/>
      <c r="AS1456" s="279"/>
      <c r="AT1456" s="279"/>
      <c r="AU1456" s="279"/>
      <c r="AV1456" s="279"/>
      <c r="AW1456" s="279"/>
      <c r="AX1456" s="279"/>
      <c r="AY1456" s="279"/>
      <c r="AZ1456" s="279"/>
      <c r="BA1456" s="279"/>
      <c r="BB1456" s="279"/>
      <c r="BC1456" s="279"/>
      <c r="BD1456" s="279"/>
      <c r="BE1456" s="279"/>
      <c r="BF1456" s="279"/>
      <c r="BG1456" s="279"/>
      <c r="BH1456" s="279"/>
      <c r="BI1456" s="279"/>
      <c r="BJ1456" s="279"/>
      <c r="BK1456" s="279"/>
      <c r="BL1456" s="279"/>
      <c r="BM1456" s="279"/>
      <c r="BN1456" s="279"/>
      <c r="BO1456" s="279"/>
      <c r="BP1456" s="279"/>
      <c r="BQ1456" s="279"/>
      <c r="BR1456" s="279"/>
      <c r="BS1456" s="279"/>
      <c r="BT1456" s="279"/>
      <c r="BU1456" s="279"/>
      <c r="BV1456" s="279"/>
      <c r="BW1456" s="279"/>
      <c r="BX1456" s="279"/>
      <c r="BY1456" s="279"/>
      <c r="BZ1456" s="279"/>
      <c r="CA1456" s="279"/>
      <c r="CB1456" s="279"/>
      <c r="CC1456" s="279"/>
      <c r="CD1456" s="279"/>
      <c r="CE1456" s="279"/>
      <c r="CF1456" s="279"/>
      <c r="CG1456" s="279"/>
      <c r="CH1456" s="279"/>
      <c r="CI1456" s="279"/>
      <c r="CJ1456" s="279"/>
      <c r="CK1456" s="279"/>
      <c r="CL1456" s="279"/>
      <c r="CM1456" s="279"/>
      <c r="CN1456" s="279"/>
      <c r="CO1456" s="279"/>
      <c r="CP1456" s="279"/>
      <c r="CQ1456" s="279"/>
      <c r="CR1456" s="279"/>
      <c r="CS1456" s="279"/>
      <c r="CT1456" s="279"/>
      <c r="CU1456" s="279"/>
      <c r="CV1456" s="279"/>
      <c r="CW1456" s="279"/>
      <c r="CX1456" s="279"/>
      <c r="CY1456" s="279"/>
      <c r="CZ1456" s="279"/>
      <c r="DA1456" s="279"/>
      <c r="DB1456" s="279"/>
      <c r="DC1456" s="279"/>
      <c r="DD1456" s="279"/>
      <c r="DE1456" s="279"/>
      <c r="DF1456" s="279"/>
      <c r="DG1456" s="279"/>
      <c r="DH1456" s="279"/>
      <c r="DI1456" s="279"/>
      <c r="DJ1456" s="279"/>
      <c r="DK1456" s="279"/>
      <c r="DL1456" s="279"/>
      <c r="DM1456" s="279"/>
      <c r="DN1456" s="279"/>
      <c r="DO1456" s="279"/>
      <c r="DP1456" s="279"/>
      <c r="DQ1456" s="279"/>
      <c r="DR1456" s="279"/>
      <c r="DS1456" s="279"/>
      <c r="DT1456" s="279"/>
      <c r="DU1456" s="279"/>
    </row>
    <row r="1457" spans="40:125">
      <c r="AN1457" s="203" t="str">
        <f t="shared" si="57"/>
        <v>EMA--</v>
      </c>
      <c r="AO1457" s="279"/>
      <c r="AP1457" s="279"/>
      <c r="AQ1457" s="279"/>
      <c r="AR1457" s="279"/>
      <c r="AS1457" s="279"/>
      <c r="AT1457" s="279"/>
      <c r="AU1457" s="279"/>
      <c r="AV1457" s="279"/>
      <c r="AW1457" s="279"/>
      <c r="AX1457" s="279"/>
      <c r="AY1457" s="279"/>
      <c r="AZ1457" s="279"/>
      <c r="BA1457" s="279"/>
      <c r="BB1457" s="279"/>
      <c r="BC1457" s="279"/>
      <c r="BD1457" s="279"/>
      <c r="BE1457" s="279"/>
      <c r="BF1457" s="279"/>
      <c r="BG1457" s="279"/>
      <c r="BH1457" s="279"/>
      <c r="BI1457" s="279"/>
      <c r="BJ1457" s="279"/>
      <c r="BK1457" s="279"/>
      <c r="BL1457" s="279"/>
      <c r="BM1457" s="279"/>
      <c r="BN1457" s="279"/>
      <c r="BO1457" s="279"/>
      <c r="BP1457" s="279"/>
      <c r="BQ1457" s="279"/>
      <c r="BR1457" s="279"/>
      <c r="BS1457" s="279"/>
      <c r="BT1457" s="279"/>
      <c r="BU1457" s="279"/>
      <c r="BV1457" s="279"/>
      <c r="BW1457" s="279"/>
      <c r="BX1457" s="279"/>
      <c r="BY1457" s="279"/>
      <c r="BZ1457" s="279"/>
      <c r="CA1457" s="279"/>
      <c r="CB1457" s="279"/>
      <c r="CC1457" s="279"/>
      <c r="CD1457" s="279"/>
      <c r="CE1457" s="279"/>
      <c r="CF1457" s="279"/>
      <c r="CG1457" s="279"/>
      <c r="CH1457" s="279"/>
      <c r="CI1457" s="279"/>
      <c r="CJ1457" s="279"/>
      <c r="CK1457" s="279"/>
      <c r="CL1457" s="279"/>
      <c r="CM1457" s="279"/>
      <c r="CN1457" s="279"/>
      <c r="CO1457" s="279"/>
      <c r="CP1457" s="279"/>
      <c r="CQ1457" s="279"/>
      <c r="CR1457" s="279"/>
      <c r="CS1457" s="279"/>
      <c r="CT1457" s="279"/>
      <c r="CU1457" s="279"/>
      <c r="CV1457" s="279"/>
      <c r="CW1457" s="279"/>
      <c r="CX1457" s="279"/>
      <c r="CY1457" s="279"/>
      <c r="CZ1457" s="279"/>
      <c r="DA1457" s="279"/>
      <c r="DB1457" s="279"/>
      <c r="DC1457" s="279"/>
      <c r="DD1457" s="279"/>
      <c r="DE1457" s="279"/>
      <c r="DF1457" s="279"/>
      <c r="DG1457" s="279"/>
      <c r="DH1457" s="279"/>
      <c r="DI1457" s="279"/>
      <c r="DJ1457" s="279"/>
      <c r="DK1457" s="279"/>
      <c r="DL1457" s="279"/>
      <c r="DM1457" s="279"/>
      <c r="DN1457" s="279"/>
      <c r="DO1457" s="279"/>
      <c r="DP1457" s="279"/>
      <c r="DQ1457" s="279"/>
      <c r="DR1457" s="279"/>
      <c r="DS1457" s="279"/>
      <c r="DT1457" s="279"/>
      <c r="DU1457" s="279"/>
    </row>
    <row r="1458" spans="40:125">
      <c r="AN1458" s="203" t="str">
        <f t="shared" si="57"/>
        <v>EMA--</v>
      </c>
      <c r="AO1458" s="279"/>
      <c r="AP1458" s="279"/>
      <c r="AQ1458" s="279"/>
      <c r="AR1458" s="279"/>
      <c r="AS1458" s="279"/>
      <c r="AT1458" s="279"/>
      <c r="AU1458" s="279"/>
      <c r="AV1458" s="279"/>
      <c r="AW1458" s="279"/>
      <c r="AX1458" s="279"/>
      <c r="AY1458" s="279"/>
      <c r="AZ1458" s="279"/>
      <c r="BA1458" s="279"/>
      <c r="BB1458" s="279"/>
      <c r="BC1458" s="279"/>
      <c r="BD1458" s="279"/>
      <c r="BE1458" s="279"/>
      <c r="BF1458" s="279"/>
      <c r="BG1458" s="279"/>
      <c r="BH1458" s="279"/>
      <c r="BI1458" s="279"/>
      <c r="BJ1458" s="279"/>
      <c r="BK1458" s="279"/>
      <c r="BL1458" s="279"/>
      <c r="BM1458" s="279"/>
      <c r="BN1458" s="279"/>
      <c r="BO1458" s="279"/>
      <c r="BP1458" s="279"/>
      <c r="BQ1458" s="279"/>
      <c r="BR1458" s="279"/>
      <c r="BS1458" s="279"/>
      <c r="BT1458" s="279"/>
      <c r="BU1458" s="279"/>
      <c r="BV1458" s="279"/>
      <c r="BW1458" s="279"/>
      <c r="BX1458" s="279"/>
      <c r="BY1458" s="279"/>
      <c r="BZ1458" s="279"/>
      <c r="CA1458" s="279"/>
      <c r="CB1458" s="279"/>
      <c r="CC1458" s="279"/>
      <c r="CD1458" s="279"/>
      <c r="CE1458" s="279"/>
      <c r="CF1458" s="279"/>
      <c r="CG1458" s="279"/>
      <c r="CH1458" s="279"/>
      <c r="CI1458" s="279"/>
      <c r="CJ1458" s="279"/>
      <c r="CK1458" s="279"/>
      <c r="CL1458" s="279"/>
      <c r="CM1458" s="279"/>
      <c r="CN1458" s="279"/>
      <c r="CO1458" s="279"/>
      <c r="CP1458" s="279"/>
      <c r="CQ1458" s="279"/>
      <c r="CR1458" s="279"/>
      <c r="CS1458" s="279"/>
      <c r="CT1458" s="279"/>
      <c r="CU1458" s="279"/>
      <c r="CV1458" s="279"/>
      <c r="CW1458" s="279"/>
      <c r="CX1458" s="279"/>
      <c r="CY1458" s="279"/>
      <c r="CZ1458" s="279"/>
      <c r="DA1458" s="279"/>
      <c r="DB1458" s="279"/>
      <c r="DC1458" s="279"/>
      <c r="DD1458" s="279"/>
      <c r="DE1458" s="279"/>
      <c r="DF1458" s="279"/>
      <c r="DG1458" s="279"/>
      <c r="DH1458" s="279"/>
      <c r="DI1458" s="279"/>
      <c r="DJ1458" s="279"/>
      <c r="DK1458" s="279"/>
      <c r="DL1458" s="279"/>
      <c r="DM1458" s="279"/>
      <c r="DN1458" s="279"/>
      <c r="DO1458" s="279"/>
      <c r="DP1458" s="279"/>
      <c r="DQ1458" s="279"/>
      <c r="DR1458" s="279"/>
      <c r="DS1458" s="279"/>
      <c r="DT1458" s="279"/>
      <c r="DU1458" s="279"/>
    </row>
    <row r="1459" spans="40:125">
      <c r="AN1459" s="203" t="str">
        <f t="shared" si="57"/>
        <v>EMA--</v>
      </c>
      <c r="AO1459" s="279"/>
      <c r="AP1459" s="279"/>
      <c r="AQ1459" s="279"/>
      <c r="AR1459" s="279"/>
      <c r="AS1459" s="279"/>
      <c r="AT1459" s="279"/>
      <c r="AU1459" s="279"/>
      <c r="AV1459" s="279"/>
      <c r="AW1459" s="279"/>
      <c r="AX1459" s="279"/>
      <c r="AY1459" s="279"/>
      <c r="AZ1459" s="279"/>
      <c r="BA1459" s="279"/>
      <c r="BB1459" s="279"/>
      <c r="BC1459" s="279"/>
      <c r="BD1459" s="279"/>
      <c r="BE1459" s="279"/>
      <c r="BF1459" s="279"/>
      <c r="BG1459" s="279"/>
      <c r="BH1459" s="279"/>
      <c r="BI1459" s="279"/>
      <c r="BJ1459" s="279"/>
      <c r="BK1459" s="279"/>
      <c r="BL1459" s="279"/>
      <c r="BM1459" s="279"/>
      <c r="BN1459" s="279"/>
      <c r="BO1459" s="279"/>
      <c r="BP1459" s="279"/>
      <c r="BQ1459" s="279"/>
      <c r="BR1459" s="279"/>
      <c r="BS1459" s="279"/>
      <c r="BT1459" s="279"/>
      <c r="BU1459" s="279"/>
      <c r="BV1459" s="279"/>
      <c r="BW1459" s="279"/>
      <c r="BX1459" s="279"/>
      <c r="BY1459" s="279"/>
      <c r="BZ1459" s="279"/>
      <c r="CA1459" s="279"/>
      <c r="CB1459" s="279"/>
      <c r="CC1459" s="279"/>
      <c r="CD1459" s="279"/>
      <c r="CE1459" s="279"/>
      <c r="CF1459" s="279"/>
      <c r="CG1459" s="279"/>
      <c r="CH1459" s="279"/>
      <c r="CI1459" s="279"/>
      <c r="CJ1459" s="279"/>
      <c r="CK1459" s="279"/>
      <c r="CL1459" s="279"/>
      <c r="CM1459" s="279"/>
      <c r="CN1459" s="279"/>
      <c r="CO1459" s="279"/>
      <c r="CP1459" s="279"/>
      <c r="CQ1459" s="279"/>
      <c r="CR1459" s="279"/>
      <c r="CS1459" s="279"/>
      <c r="CT1459" s="279"/>
      <c r="CU1459" s="279"/>
      <c r="CV1459" s="279"/>
      <c r="CW1459" s="279"/>
      <c r="CX1459" s="279"/>
      <c r="CY1459" s="279"/>
      <c r="CZ1459" s="279"/>
      <c r="DA1459" s="279"/>
      <c r="DB1459" s="279"/>
      <c r="DC1459" s="279"/>
      <c r="DD1459" s="279"/>
      <c r="DE1459" s="279"/>
      <c r="DF1459" s="279"/>
      <c r="DG1459" s="279"/>
      <c r="DH1459" s="279"/>
      <c r="DI1459" s="279"/>
      <c r="DJ1459" s="279"/>
      <c r="DK1459" s="279"/>
      <c r="DL1459" s="279"/>
      <c r="DM1459" s="279"/>
      <c r="DN1459" s="279"/>
      <c r="DO1459" s="279"/>
      <c r="DP1459" s="279"/>
      <c r="DQ1459" s="279"/>
      <c r="DR1459" s="279"/>
      <c r="DS1459" s="279"/>
      <c r="DT1459" s="279"/>
      <c r="DU1459" s="279"/>
    </row>
    <row r="1460" spans="40:125">
      <c r="AN1460" s="203" t="str">
        <f t="shared" si="57"/>
        <v>EMA--</v>
      </c>
      <c r="AO1460" s="279"/>
      <c r="AP1460" s="279"/>
      <c r="AQ1460" s="279"/>
      <c r="AR1460" s="279"/>
      <c r="AS1460" s="279"/>
      <c r="AT1460" s="279"/>
      <c r="AU1460" s="279"/>
      <c r="AV1460" s="279"/>
      <c r="AW1460" s="279"/>
      <c r="AX1460" s="279"/>
      <c r="AY1460" s="279"/>
      <c r="AZ1460" s="279"/>
      <c r="BA1460" s="279"/>
      <c r="BB1460" s="279"/>
      <c r="BC1460" s="279"/>
      <c r="BD1460" s="279"/>
      <c r="BE1460" s="279"/>
      <c r="BF1460" s="279"/>
      <c r="BG1460" s="279"/>
      <c r="BH1460" s="279"/>
      <c r="BI1460" s="279"/>
      <c r="BJ1460" s="279"/>
      <c r="BK1460" s="279"/>
      <c r="BL1460" s="279"/>
      <c r="BM1460" s="279"/>
      <c r="BN1460" s="279"/>
      <c r="BO1460" s="279"/>
      <c r="BP1460" s="279"/>
      <c r="BQ1460" s="279"/>
      <c r="BR1460" s="279"/>
      <c r="BS1460" s="279"/>
      <c r="BT1460" s="279"/>
      <c r="BU1460" s="279"/>
      <c r="BV1460" s="279"/>
      <c r="BW1460" s="279"/>
      <c r="BX1460" s="279"/>
      <c r="BY1460" s="279"/>
      <c r="BZ1460" s="279"/>
      <c r="CA1460" s="279"/>
      <c r="CB1460" s="279"/>
      <c r="CC1460" s="279"/>
      <c r="CD1460" s="279"/>
      <c r="CE1460" s="279"/>
      <c r="CF1460" s="279"/>
      <c r="CG1460" s="279"/>
      <c r="CH1460" s="279"/>
      <c r="CI1460" s="279"/>
      <c r="CJ1460" s="279"/>
      <c r="CK1460" s="279"/>
      <c r="CL1460" s="279"/>
      <c r="CM1460" s="279"/>
      <c r="CN1460" s="279"/>
      <c r="CO1460" s="279"/>
      <c r="CP1460" s="279"/>
      <c r="CQ1460" s="279"/>
      <c r="CR1460" s="279"/>
      <c r="CS1460" s="279"/>
      <c r="CT1460" s="279"/>
      <c r="CU1460" s="279"/>
      <c r="CV1460" s="279"/>
      <c r="CW1460" s="279"/>
      <c r="CX1460" s="279"/>
      <c r="CY1460" s="279"/>
      <c r="CZ1460" s="279"/>
      <c r="DA1460" s="279"/>
      <c r="DB1460" s="279"/>
      <c r="DC1460" s="279"/>
      <c r="DD1460" s="279"/>
      <c r="DE1460" s="279"/>
      <c r="DF1460" s="279"/>
      <c r="DG1460" s="279"/>
      <c r="DH1460" s="279"/>
      <c r="DI1460" s="279"/>
      <c r="DJ1460" s="279"/>
      <c r="DK1460" s="279"/>
      <c r="DL1460" s="279"/>
      <c r="DM1460" s="279"/>
      <c r="DN1460" s="279"/>
      <c r="DO1460" s="279"/>
      <c r="DP1460" s="279"/>
      <c r="DQ1460" s="279"/>
      <c r="DR1460" s="279"/>
      <c r="DS1460" s="279"/>
      <c r="DT1460" s="279"/>
      <c r="DU1460" s="279"/>
    </row>
    <row r="1461" spans="40:125">
      <c r="AN1461" s="203" t="str">
        <f t="shared" si="57"/>
        <v>EMA--</v>
      </c>
      <c r="AO1461" s="279"/>
      <c r="AP1461" s="279"/>
      <c r="AQ1461" s="279"/>
      <c r="AR1461" s="279"/>
      <c r="AS1461" s="279"/>
      <c r="AT1461" s="279"/>
      <c r="AU1461" s="279"/>
      <c r="AV1461" s="279"/>
      <c r="AW1461" s="279"/>
      <c r="AX1461" s="279"/>
      <c r="AY1461" s="279"/>
      <c r="AZ1461" s="279"/>
      <c r="BA1461" s="279"/>
      <c r="BB1461" s="279"/>
      <c r="BC1461" s="279"/>
      <c r="BD1461" s="279"/>
      <c r="BE1461" s="279"/>
      <c r="BF1461" s="279"/>
      <c r="BG1461" s="279"/>
      <c r="BH1461" s="279"/>
      <c r="BI1461" s="279"/>
      <c r="BJ1461" s="279"/>
      <c r="BK1461" s="279"/>
      <c r="BL1461" s="279"/>
      <c r="BM1461" s="279"/>
      <c r="BN1461" s="279"/>
      <c r="BO1461" s="279"/>
      <c r="BP1461" s="279"/>
      <c r="BQ1461" s="279"/>
      <c r="BR1461" s="279"/>
      <c r="BS1461" s="279"/>
      <c r="BT1461" s="279"/>
      <c r="BU1461" s="279"/>
      <c r="BV1461" s="279"/>
      <c r="BW1461" s="279"/>
      <c r="BX1461" s="279"/>
      <c r="BY1461" s="279"/>
      <c r="BZ1461" s="279"/>
      <c r="CA1461" s="279"/>
      <c r="CB1461" s="279"/>
      <c r="CC1461" s="279"/>
      <c r="CD1461" s="279"/>
      <c r="CE1461" s="279"/>
      <c r="CF1461" s="279"/>
      <c r="CG1461" s="279"/>
      <c r="CH1461" s="279"/>
      <c r="CI1461" s="279"/>
      <c r="CJ1461" s="279"/>
      <c r="CK1461" s="279"/>
      <c r="CL1461" s="279"/>
      <c r="CM1461" s="279"/>
      <c r="CN1461" s="279"/>
      <c r="CO1461" s="279"/>
      <c r="CP1461" s="279"/>
      <c r="CQ1461" s="279"/>
      <c r="CR1461" s="279"/>
      <c r="CS1461" s="279"/>
      <c r="CT1461" s="279"/>
      <c r="CU1461" s="279"/>
      <c r="CV1461" s="279"/>
      <c r="CW1461" s="279"/>
      <c r="CX1461" s="279"/>
      <c r="CY1461" s="279"/>
      <c r="CZ1461" s="279"/>
      <c r="DA1461" s="279"/>
      <c r="DB1461" s="279"/>
      <c r="DC1461" s="279"/>
      <c r="DD1461" s="279"/>
      <c r="DE1461" s="279"/>
      <c r="DF1461" s="279"/>
      <c r="DG1461" s="279"/>
      <c r="DH1461" s="279"/>
      <c r="DI1461" s="279"/>
      <c r="DJ1461" s="279"/>
      <c r="DK1461" s="279"/>
      <c r="DL1461" s="279"/>
      <c r="DM1461" s="279"/>
      <c r="DN1461" s="279"/>
      <c r="DO1461" s="279"/>
      <c r="DP1461" s="279"/>
      <c r="DQ1461" s="279"/>
      <c r="DR1461" s="279"/>
      <c r="DS1461" s="279"/>
      <c r="DT1461" s="279"/>
      <c r="DU1461" s="279"/>
    </row>
    <row r="1462" spans="40:125">
      <c r="AN1462" s="203" t="str">
        <f t="shared" si="57"/>
        <v>EMA--</v>
      </c>
      <c r="AO1462" s="279"/>
      <c r="AP1462" s="279"/>
      <c r="AQ1462" s="279"/>
      <c r="AR1462" s="279"/>
      <c r="AS1462" s="279"/>
      <c r="AT1462" s="279"/>
      <c r="AU1462" s="279"/>
      <c r="AV1462" s="279"/>
      <c r="AW1462" s="279"/>
      <c r="AX1462" s="279"/>
      <c r="AY1462" s="279"/>
      <c r="AZ1462" s="279"/>
      <c r="BA1462" s="279"/>
      <c r="BB1462" s="279"/>
      <c r="BC1462" s="279"/>
      <c r="BD1462" s="279"/>
      <c r="BE1462" s="279"/>
      <c r="BF1462" s="279"/>
      <c r="BG1462" s="279"/>
      <c r="BH1462" s="279"/>
      <c r="BI1462" s="279"/>
      <c r="BJ1462" s="279"/>
      <c r="BK1462" s="279"/>
      <c r="BL1462" s="279"/>
      <c r="BM1462" s="279"/>
      <c r="BN1462" s="279"/>
      <c r="BO1462" s="279"/>
      <c r="BP1462" s="279"/>
      <c r="BQ1462" s="279"/>
      <c r="BR1462" s="279"/>
      <c r="BS1462" s="279"/>
      <c r="BT1462" s="279"/>
      <c r="BU1462" s="279"/>
      <c r="BV1462" s="279"/>
      <c r="BW1462" s="279"/>
      <c r="BX1462" s="279"/>
      <c r="BY1462" s="279"/>
      <c r="BZ1462" s="279"/>
      <c r="CA1462" s="279"/>
      <c r="CB1462" s="279"/>
      <c r="CC1462" s="279"/>
      <c r="CD1462" s="279"/>
      <c r="CE1462" s="279"/>
      <c r="CF1462" s="279"/>
      <c r="CG1462" s="279"/>
      <c r="CH1462" s="279"/>
      <c r="CI1462" s="279"/>
      <c r="CJ1462" s="279"/>
      <c r="CK1462" s="279"/>
      <c r="CL1462" s="279"/>
      <c r="CM1462" s="279"/>
      <c r="CN1462" s="279"/>
      <c r="CO1462" s="279"/>
      <c r="CP1462" s="279"/>
      <c r="CQ1462" s="279"/>
      <c r="CR1462" s="279"/>
      <c r="CS1462" s="279"/>
      <c r="CT1462" s="279"/>
      <c r="CU1462" s="279"/>
      <c r="CV1462" s="279"/>
      <c r="CW1462" s="279"/>
      <c r="CX1462" s="279"/>
      <c r="CY1462" s="279"/>
      <c r="CZ1462" s="279"/>
      <c r="DA1462" s="279"/>
      <c r="DB1462" s="279"/>
      <c r="DC1462" s="279"/>
      <c r="DD1462" s="279"/>
      <c r="DE1462" s="279"/>
      <c r="DF1462" s="279"/>
      <c r="DG1462" s="279"/>
      <c r="DH1462" s="279"/>
      <c r="DI1462" s="279"/>
      <c r="DJ1462" s="279"/>
      <c r="DK1462" s="279"/>
      <c r="DL1462" s="279"/>
      <c r="DM1462" s="279"/>
      <c r="DN1462" s="279"/>
      <c r="DO1462" s="279"/>
      <c r="DP1462" s="279"/>
      <c r="DQ1462" s="279"/>
      <c r="DR1462" s="279"/>
      <c r="DS1462" s="279"/>
      <c r="DT1462" s="279"/>
      <c r="DU1462" s="279"/>
    </row>
    <row r="1463" spans="40:125">
      <c r="AN1463" s="203" t="str">
        <f t="shared" si="57"/>
        <v>EMA--</v>
      </c>
      <c r="AO1463" s="279"/>
      <c r="AP1463" s="279"/>
      <c r="AQ1463" s="279"/>
      <c r="AR1463" s="279"/>
      <c r="AS1463" s="279"/>
      <c r="AT1463" s="279"/>
      <c r="AU1463" s="279"/>
      <c r="AV1463" s="279"/>
      <c r="AW1463" s="279"/>
      <c r="AX1463" s="279"/>
      <c r="AY1463" s="279"/>
      <c r="AZ1463" s="279"/>
      <c r="BA1463" s="279"/>
      <c r="BB1463" s="279"/>
      <c r="BC1463" s="279"/>
      <c r="BD1463" s="279"/>
      <c r="BE1463" s="279"/>
      <c r="BF1463" s="279"/>
      <c r="BG1463" s="279"/>
      <c r="BH1463" s="279"/>
      <c r="BI1463" s="279"/>
      <c r="BJ1463" s="279"/>
      <c r="BK1463" s="279"/>
      <c r="BL1463" s="279"/>
      <c r="BM1463" s="279"/>
      <c r="BN1463" s="279"/>
      <c r="BO1463" s="279"/>
      <c r="BP1463" s="279"/>
      <c r="BQ1463" s="279"/>
      <c r="BR1463" s="279"/>
      <c r="BS1463" s="279"/>
      <c r="BT1463" s="279"/>
      <c r="BU1463" s="279"/>
      <c r="BV1463" s="279"/>
      <c r="BW1463" s="279"/>
      <c r="BX1463" s="279"/>
      <c r="BY1463" s="279"/>
      <c r="BZ1463" s="279"/>
      <c r="CA1463" s="279"/>
      <c r="CB1463" s="279"/>
      <c r="CC1463" s="279"/>
      <c r="CD1463" s="279"/>
      <c r="CE1463" s="279"/>
      <c r="CF1463" s="279"/>
      <c r="CG1463" s="279"/>
      <c r="CH1463" s="279"/>
      <c r="CI1463" s="279"/>
      <c r="CJ1463" s="279"/>
      <c r="CK1463" s="279"/>
      <c r="CL1463" s="279"/>
      <c r="CM1463" s="279"/>
      <c r="CN1463" s="279"/>
      <c r="CO1463" s="279"/>
      <c r="CP1463" s="279"/>
      <c r="CQ1463" s="279"/>
      <c r="CR1463" s="279"/>
      <c r="CS1463" s="279"/>
      <c r="CT1463" s="279"/>
      <c r="CU1463" s="279"/>
      <c r="CV1463" s="279"/>
      <c r="CW1463" s="279"/>
      <c r="CX1463" s="279"/>
      <c r="CY1463" s="279"/>
      <c r="CZ1463" s="279"/>
      <c r="DA1463" s="279"/>
      <c r="DB1463" s="279"/>
      <c r="DC1463" s="279"/>
      <c r="DD1463" s="279"/>
      <c r="DE1463" s="279"/>
      <c r="DF1463" s="279"/>
      <c r="DG1463" s="279"/>
      <c r="DH1463" s="279"/>
      <c r="DI1463" s="279"/>
      <c r="DJ1463" s="279"/>
      <c r="DK1463" s="279"/>
      <c r="DL1463" s="279"/>
      <c r="DM1463" s="279"/>
      <c r="DN1463" s="279"/>
      <c r="DO1463" s="279"/>
      <c r="DP1463" s="279"/>
      <c r="DQ1463" s="279"/>
      <c r="DR1463" s="279"/>
      <c r="DS1463" s="279"/>
      <c r="DT1463" s="279"/>
      <c r="DU1463" s="279"/>
    </row>
    <row r="1464" spans="40:125">
      <c r="AN1464" s="203" t="str">
        <f t="shared" si="57"/>
        <v>EMA--</v>
      </c>
      <c r="AO1464" s="279"/>
      <c r="AP1464" s="279"/>
      <c r="AQ1464" s="279"/>
      <c r="AR1464" s="279"/>
      <c r="AS1464" s="279"/>
      <c r="AT1464" s="279"/>
      <c r="AU1464" s="279"/>
      <c r="AV1464" s="279"/>
      <c r="AW1464" s="279"/>
      <c r="AX1464" s="279"/>
      <c r="AY1464" s="279"/>
      <c r="AZ1464" s="279"/>
      <c r="BA1464" s="279"/>
      <c r="BB1464" s="279"/>
      <c r="BC1464" s="279"/>
      <c r="BD1464" s="279"/>
      <c r="BE1464" s="279"/>
      <c r="BF1464" s="279"/>
      <c r="BG1464" s="279"/>
      <c r="BH1464" s="279"/>
      <c r="BI1464" s="279"/>
      <c r="BJ1464" s="279"/>
      <c r="BK1464" s="279"/>
      <c r="BL1464" s="279"/>
      <c r="BM1464" s="279"/>
      <c r="BN1464" s="279"/>
      <c r="BO1464" s="279"/>
      <c r="BP1464" s="279"/>
      <c r="BQ1464" s="279"/>
      <c r="BR1464" s="279"/>
      <c r="BS1464" s="279"/>
      <c r="BT1464" s="279"/>
      <c r="BU1464" s="279"/>
      <c r="BV1464" s="279"/>
      <c r="BW1464" s="279"/>
      <c r="BX1464" s="279"/>
      <c r="BY1464" s="279"/>
      <c r="BZ1464" s="279"/>
      <c r="CA1464" s="279"/>
      <c r="CB1464" s="279"/>
      <c r="CC1464" s="279"/>
      <c r="CD1464" s="279"/>
      <c r="CE1464" s="279"/>
      <c r="CF1464" s="279"/>
      <c r="CG1464" s="279"/>
      <c r="CH1464" s="279"/>
      <c r="CI1464" s="279"/>
      <c r="CJ1464" s="279"/>
      <c r="CK1464" s="279"/>
      <c r="CL1464" s="279"/>
      <c r="CM1464" s="279"/>
      <c r="CN1464" s="279"/>
      <c r="CO1464" s="279"/>
      <c r="CP1464" s="279"/>
      <c r="CQ1464" s="279"/>
      <c r="CR1464" s="279"/>
      <c r="CS1464" s="279"/>
      <c r="CT1464" s="279"/>
      <c r="CU1464" s="279"/>
      <c r="CV1464" s="279"/>
      <c r="CW1464" s="279"/>
      <c r="CX1464" s="279"/>
      <c r="CY1464" s="279"/>
      <c r="CZ1464" s="279"/>
      <c r="DA1464" s="279"/>
      <c r="DB1464" s="279"/>
      <c r="DC1464" s="279"/>
      <c r="DD1464" s="279"/>
      <c r="DE1464" s="279"/>
      <c r="DF1464" s="279"/>
      <c r="DG1464" s="279"/>
      <c r="DH1464" s="279"/>
      <c r="DI1464" s="279"/>
      <c r="DJ1464" s="279"/>
      <c r="DK1464" s="279"/>
      <c r="DL1464" s="279"/>
      <c r="DM1464" s="279"/>
      <c r="DN1464" s="279"/>
      <c r="DO1464" s="279"/>
      <c r="DP1464" s="279"/>
      <c r="DQ1464" s="279"/>
      <c r="DR1464" s="279"/>
      <c r="DS1464" s="279"/>
      <c r="DT1464" s="279"/>
      <c r="DU1464" s="279"/>
    </row>
    <row r="1465" spans="40:125">
      <c r="AN1465" s="203" t="str">
        <f t="shared" ref="AN1465:AN1528" si="58">$F$4&amp;TEXT("-",1)&amp;F1465&amp;TEXT("-",1)&amp;G1465</f>
        <v>EMA--</v>
      </c>
      <c r="AO1465" s="279"/>
      <c r="AP1465" s="279"/>
      <c r="AQ1465" s="279"/>
      <c r="AR1465" s="279"/>
      <c r="AS1465" s="279"/>
      <c r="AT1465" s="279"/>
      <c r="AU1465" s="279"/>
      <c r="AV1465" s="279"/>
      <c r="AW1465" s="279"/>
      <c r="AX1465" s="279"/>
      <c r="AY1465" s="279"/>
      <c r="AZ1465" s="279"/>
      <c r="BA1465" s="279"/>
      <c r="BB1465" s="279"/>
      <c r="BC1465" s="279"/>
      <c r="BD1465" s="279"/>
      <c r="BE1465" s="279"/>
      <c r="BF1465" s="279"/>
      <c r="BG1465" s="279"/>
      <c r="BH1465" s="279"/>
      <c r="BI1465" s="279"/>
      <c r="BJ1465" s="279"/>
      <c r="BK1465" s="279"/>
      <c r="BL1465" s="279"/>
      <c r="BM1465" s="279"/>
      <c r="BN1465" s="279"/>
      <c r="BO1465" s="279"/>
      <c r="BP1465" s="279"/>
      <c r="BQ1465" s="279"/>
      <c r="BR1465" s="279"/>
      <c r="BS1465" s="279"/>
      <c r="BT1465" s="279"/>
      <c r="BU1465" s="279"/>
      <c r="BV1465" s="279"/>
      <c r="BW1465" s="279"/>
      <c r="BX1465" s="279"/>
      <c r="BY1465" s="279"/>
      <c r="BZ1465" s="279"/>
      <c r="CA1465" s="279"/>
      <c r="CB1465" s="279"/>
      <c r="CC1465" s="279"/>
      <c r="CD1465" s="279"/>
      <c r="CE1465" s="279"/>
      <c r="CF1465" s="279"/>
      <c r="CG1465" s="279"/>
      <c r="CH1465" s="279"/>
      <c r="CI1465" s="279"/>
      <c r="CJ1465" s="279"/>
      <c r="CK1465" s="279"/>
      <c r="CL1465" s="279"/>
      <c r="CM1465" s="279"/>
      <c r="CN1465" s="279"/>
      <c r="CO1465" s="279"/>
      <c r="CP1465" s="279"/>
      <c r="CQ1465" s="279"/>
      <c r="CR1465" s="279"/>
      <c r="CS1465" s="279"/>
      <c r="CT1465" s="279"/>
      <c r="CU1465" s="279"/>
      <c r="CV1465" s="279"/>
      <c r="CW1465" s="279"/>
      <c r="CX1465" s="279"/>
      <c r="CY1465" s="279"/>
      <c r="CZ1465" s="279"/>
      <c r="DA1465" s="279"/>
      <c r="DB1465" s="279"/>
      <c r="DC1465" s="279"/>
      <c r="DD1465" s="279"/>
      <c r="DE1465" s="279"/>
      <c r="DF1465" s="279"/>
      <c r="DG1465" s="279"/>
      <c r="DH1465" s="279"/>
      <c r="DI1465" s="279"/>
      <c r="DJ1465" s="279"/>
      <c r="DK1465" s="279"/>
      <c r="DL1465" s="279"/>
      <c r="DM1465" s="279"/>
      <c r="DN1465" s="279"/>
      <c r="DO1465" s="279"/>
      <c r="DP1465" s="279"/>
      <c r="DQ1465" s="279"/>
      <c r="DR1465" s="279"/>
      <c r="DS1465" s="279"/>
      <c r="DT1465" s="279"/>
      <c r="DU1465" s="279"/>
    </row>
    <row r="1466" spans="40:125">
      <c r="AN1466" s="203" t="str">
        <f t="shared" si="58"/>
        <v>EMA--</v>
      </c>
      <c r="AO1466" s="279"/>
      <c r="AP1466" s="279"/>
      <c r="AQ1466" s="279"/>
      <c r="AR1466" s="279"/>
      <c r="AS1466" s="279"/>
      <c r="AT1466" s="279"/>
      <c r="AU1466" s="279"/>
      <c r="AV1466" s="279"/>
      <c r="AW1466" s="279"/>
      <c r="AX1466" s="279"/>
      <c r="AY1466" s="279"/>
      <c r="AZ1466" s="279"/>
      <c r="BA1466" s="279"/>
      <c r="BB1466" s="279"/>
      <c r="BC1466" s="279"/>
      <c r="BD1466" s="279"/>
      <c r="BE1466" s="279"/>
      <c r="BF1466" s="279"/>
      <c r="BG1466" s="279"/>
      <c r="BH1466" s="279"/>
      <c r="BI1466" s="279"/>
      <c r="BJ1466" s="279"/>
      <c r="BK1466" s="279"/>
      <c r="BL1466" s="279"/>
      <c r="BM1466" s="279"/>
      <c r="BN1466" s="279"/>
      <c r="BO1466" s="279"/>
      <c r="BP1466" s="279"/>
      <c r="BQ1466" s="279"/>
      <c r="BR1466" s="279"/>
      <c r="BS1466" s="279"/>
      <c r="BT1466" s="279"/>
      <c r="BU1466" s="279"/>
      <c r="BV1466" s="279"/>
      <c r="BW1466" s="279"/>
      <c r="BX1466" s="279"/>
      <c r="BY1466" s="279"/>
      <c r="BZ1466" s="279"/>
      <c r="CA1466" s="279"/>
      <c r="CB1466" s="279"/>
      <c r="CC1466" s="279"/>
      <c r="CD1466" s="279"/>
      <c r="CE1466" s="279"/>
      <c r="CF1466" s="279"/>
      <c r="CG1466" s="279"/>
      <c r="CH1466" s="279"/>
      <c r="CI1466" s="279"/>
      <c r="CJ1466" s="279"/>
      <c r="CK1466" s="279"/>
      <c r="CL1466" s="279"/>
      <c r="CM1466" s="279"/>
      <c r="CN1466" s="279"/>
      <c r="CO1466" s="279"/>
      <c r="CP1466" s="279"/>
      <c r="CQ1466" s="279"/>
      <c r="CR1466" s="279"/>
      <c r="CS1466" s="279"/>
      <c r="CT1466" s="279"/>
      <c r="CU1466" s="279"/>
      <c r="CV1466" s="279"/>
      <c r="CW1466" s="279"/>
      <c r="CX1466" s="279"/>
      <c r="CY1466" s="279"/>
      <c r="CZ1466" s="279"/>
      <c r="DA1466" s="279"/>
      <c r="DB1466" s="279"/>
      <c r="DC1466" s="279"/>
      <c r="DD1466" s="279"/>
      <c r="DE1466" s="279"/>
      <c r="DF1466" s="279"/>
      <c r="DG1466" s="279"/>
      <c r="DH1466" s="279"/>
      <c r="DI1466" s="279"/>
      <c r="DJ1466" s="279"/>
      <c r="DK1466" s="279"/>
      <c r="DL1466" s="279"/>
      <c r="DM1466" s="279"/>
      <c r="DN1466" s="279"/>
      <c r="DO1466" s="279"/>
      <c r="DP1466" s="279"/>
      <c r="DQ1466" s="279"/>
      <c r="DR1466" s="279"/>
      <c r="DS1466" s="279"/>
      <c r="DT1466" s="279"/>
      <c r="DU1466" s="279"/>
    </row>
    <row r="1467" spans="40:125">
      <c r="AN1467" s="203" t="str">
        <f t="shared" si="58"/>
        <v>EMA--</v>
      </c>
      <c r="AO1467" s="279"/>
      <c r="AP1467" s="279"/>
      <c r="AQ1467" s="279"/>
      <c r="AR1467" s="279"/>
      <c r="AS1467" s="279"/>
      <c r="AT1467" s="279"/>
      <c r="AU1467" s="279"/>
      <c r="AV1467" s="279"/>
      <c r="AW1467" s="279"/>
      <c r="AX1467" s="279"/>
      <c r="AY1467" s="279"/>
      <c r="AZ1467" s="279"/>
      <c r="BA1467" s="279"/>
      <c r="BB1467" s="279"/>
      <c r="BC1467" s="279"/>
      <c r="BD1467" s="279"/>
      <c r="BE1467" s="279"/>
      <c r="BF1467" s="279"/>
      <c r="BG1467" s="279"/>
      <c r="BH1467" s="279"/>
      <c r="BI1467" s="279"/>
      <c r="BJ1467" s="279"/>
      <c r="BK1467" s="279"/>
      <c r="BL1467" s="279"/>
      <c r="BM1467" s="279"/>
      <c r="BN1467" s="279"/>
      <c r="BO1467" s="279"/>
      <c r="BP1467" s="279"/>
      <c r="BQ1467" s="279"/>
      <c r="BR1467" s="279"/>
      <c r="BS1467" s="279"/>
      <c r="BT1467" s="279"/>
      <c r="BU1467" s="279"/>
      <c r="BV1467" s="279"/>
      <c r="BW1467" s="279"/>
      <c r="BX1467" s="279"/>
      <c r="BY1467" s="279"/>
      <c r="BZ1467" s="279"/>
      <c r="CA1467" s="279"/>
      <c r="CB1467" s="279"/>
      <c r="CC1467" s="279"/>
      <c r="CD1467" s="279"/>
      <c r="CE1467" s="279"/>
      <c r="CF1467" s="279"/>
      <c r="CG1467" s="279"/>
      <c r="CH1467" s="279"/>
      <c r="CI1467" s="279"/>
      <c r="CJ1467" s="279"/>
      <c r="CK1467" s="279"/>
      <c r="CL1467" s="279"/>
      <c r="CM1467" s="279"/>
      <c r="CN1467" s="279"/>
      <c r="CO1467" s="279"/>
      <c r="CP1467" s="279"/>
      <c r="CQ1467" s="279"/>
      <c r="CR1467" s="279"/>
      <c r="CS1467" s="279"/>
      <c r="CT1467" s="279"/>
      <c r="CU1467" s="279"/>
      <c r="CV1467" s="279"/>
      <c r="CW1467" s="279"/>
      <c r="CX1467" s="279"/>
      <c r="CY1467" s="279"/>
      <c r="CZ1467" s="279"/>
      <c r="DA1467" s="279"/>
      <c r="DB1467" s="279"/>
      <c r="DC1467" s="279"/>
      <c r="DD1467" s="279"/>
      <c r="DE1467" s="279"/>
      <c r="DF1467" s="279"/>
      <c r="DG1467" s="279"/>
      <c r="DH1467" s="279"/>
      <c r="DI1467" s="279"/>
      <c r="DJ1467" s="279"/>
      <c r="DK1467" s="279"/>
      <c r="DL1467" s="279"/>
      <c r="DM1467" s="279"/>
      <c r="DN1467" s="279"/>
      <c r="DO1467" s="279"/>
      <c r="DP1467" s="279"/>
      <c r="DQ1467" s="279"/>
      <c r="DR1467" s="279"/>
      <c r="DS1467" s="279"/>
      <c r="DT1467" s="279"/>
      <c r="DU1467" s="279"/>
    </row>
    <row r="1468" spans="40:125">
      <c r="AN1468" s="203" t="str">
        <f t="shared" si="58"/>
        <v>EMA--</v>
      </c>
      <c r="AO1468" s="279"/>
      <c r="AP1468" s="279"/>
      <c r="AQ1468" s="279"/>
      <c r="AR1468" s="279"/>
      <c r="AS1468" s="279"/>
      <c r="AT1468" s="279"/>
      <c r="AU1468" s="279"/>
      <c r="AV1468" s="279"/>
      <c r="AW1468" s="279"/>
      <c r="AX1468" s="279"/>
      <c r="AY1468" s="279"/>
      <c r="AZ1468" s="279"/>
      <c r="BA1468" s="279"/>
      <c r="BB1468" s="279"/>
      <c r="BC1468" s="279"/>
      <c r="BD1468" s="279"/>
      <c r="BE1468" s="279"/>
      <c r="BF1468" s="279"/>
      <c r="BG1468" s="279"/>
      <c r="BH1468" s="279"/>
      <c r="BI1468" s="279"/>
      <c r="BJ1468" s="279"/>
      <c r="BK1468" s="279"/>
      <c r="BL1468" s="279"/>
      <c r="BM1468" s="279"/>
      <c r="BN1468" s="279"/>
      <c r="BO1468" s="279"/>
      <c r="BP1468" s="279"/>
      <c r="BQ1468" s="279"/>
      <c r="BR1468" s="279"/>
      <c r="BS1468" s="279"/>
      <c r="BT1468" s="279"/>
      <c r="BU1468" s="279"/>
      <c r="BV1468" s="279"/>
      <c r="BW1468" s="279"/>
      <c r="BX1468" s="279"/>
      <c r="BY1468" s="279"/>
      <c r="BZ1468" s="279"/>
      <c r="CA1468" s="279"/>
      <c r="CB1468" s="279"/>
      <c r="CC1468" s="279"/>
      <c r="CD1468" s="279"/>
      <c r="CE1468" s="279"/>
      <c r="CF1468" s="279"/>
      <c r="CG1468" s="279"/>
      <c r="CH1468" s="279"/>
      <c r="CI1468" s="279"/>
      <c r="CJ1468" s="279"/>
      <c r="CK1468" s="279"/>
      <c r="CL1468" s="279"/>
      <c r="CM1468" s="279"/>
      <c r="CN1468" s="279"/>
      <c r="CO1468" s="279"/>
      <c r="CP1468" s="279"/>
      <c r="CQ1468" s="279"/>
      <c r="CR1468" s="279"/>
      <c r="CS1468" s="279"/>
      <c r="CT1468" s="279"/>
      <c r="CU1468" s="279"/>
      <c r="CV1468" s="279"/>
      <c r="CW1468" s="279"/>
      <c r="CX1468" s="279"/>
      <c r="CY1468" s="279"/>
      <c r="CZ1468" s="279"/>
      <c r="DA1468" s="279"/>
      <c r="DB1468" s="279"/>
      <c r="DC1468" s="279"/>
      <c r="DD1468" s="279"/>
      <c r="DE1468" s="279"/>
      <c r="DF1468" s="279"/>
      <c r="DG1468" s="279"/>
      <c r="DH1468" s="279"/>
      <c r="DI1468" s="279"/>
      <c r="DJ1468" s="279"/>
      <c r="DK1468" s="279"/>
      <c r="DL1468" s="279"/>
      <c r="DM1468" s="279"/>
      <c r="DN1468" s="279"/>
      <c r="DO1468" s="279"/>
      <c r="DP1468" s="279"/>
      <c r="DQ1468" s="279"/>
      <c r="DR1468" s="279"/>
      <c r="DS1468" s="279"/>
      <c r="DT1468" s="279"/>
      <c r="DU1468" s="279"/>
    </row>
    <row r="1469" spans="40:125">
      <c r="AN1469" s="203" t="str">
        <f t="shared" si="58"/>
        <v>EMA--</v>
      </c>
      <c r="AO1469" s="279"/>
      <c r="AP1469" s="279"/>
      <c r="AQ1469" s="279"/>
      <c r="AR1469" s="279"/>
      <c r="AS1469" s="279"/>
      <c r="AT1469" s="279"/>
      <c r="AU1469" s="279"/>
      <c r="AV1469" s="279"/>
      <c r="AW1469" s="279"/>
      <c r="AX1469" s="279"/>
      <c r="AY1469" s="279"/>
      <c r="AZ1469" s="279"/>
      <c r="BA1469" s="279"/>
      <c r="BB1469" s="279"/>
      <c r="BC1469" s="279"/>
      <c r="BD1469" s="279"/>
      <c r="BE1469" s="279"/>
      <c r="BF1469" s="279"/>
      <c r="BG1469" s="279"/>
      <c r="BH1469" s="279"/>
      <c r="BI1469" s="279"/>
      <c r="BJ1469" s="279"/>
      <c r="BK1469" s="279"/>
      <c r="BL1469" s="279"/>
      <c r="BM1469" s="279"/>
      <c r="BN1469" s="279"/>
      <c r="BO1469" s="279"/>
      <c r="BP1469" s="279"/>
      <c r="BQ1469" s="279"/>
      <c r="BR1469" s="279"/>
      <c r="BS1469" s="279"/>
      <c r="BT1469" s="279"/>
      <c r="BU1469" s="279"/>
      <c r="BV1469" s="279"/>
      <c r="BW1469" s="279"/>
      <c r="BX1469" s="279"/>
      <c r="BY1469" s="279"/>
      <c r="BZ1469" s="279"/>
      <c r="CA1469" s="279"/>
      <c r="CB1469" s="279"/>
      <c r="CC1469" s="279"/>
      <c r="CD1469" s="279"/>
      <c r="CE1469" s="279"/>
      <c r="CF1469" s="279"/>
      <c r="CG1469" s="279"/>
      <c r="CH1469" s="279"/>
      <c r="CI1469" s="279"/>
      <c r="CJ1469" s="279"/>
      <c r="CK1469" s="279"/>
      <c r="CL1469" s="279"/>
      <c r="CM1469" s="279"/>
      <c r="CN1469" s="279"/>
      <c r="CO1469" s="279"/>
      <c r="CP1469" s="279"/>
      <c r="CQ1469" s="279"/>
      <c r="CR1469" s="279"/>
      <c r="CS1469" s="279"/>
      <c r="CT1469" s="279"/>
      <c r="CU1469" s="279"/>
      <c r="CV1469" s="279"/>
      <c r="CW1469" s="279"/>
      <c r="CX1469" s="279"/>
      <c r="CY1469" s="279"/>
      <c r="CZ1469" s="279"/>
      <c r="DA1469" s="279"/>
      <c r="DB1469" s="279"/>
      <c r="DC1469" s="279"/>
      <c r="DD1469" s="279"/>
      <c r="DE1469" s="279"/>
      <c r="DF1469" s="279"/>
      <c r="DG1469" s="279"/>
      <c r="DH1469" s="279"/>
      <c r="DI1469" s="279"/>
      <c r="DJ1469" s="279"/>
      <c r="DK1469" s="279"/>
      <c r="DL1469" s="279"/>
      <c r="DM1469" s="279"/>
      <c r="DN1469" s="279"/>
      <c r="DO1469" s="279"/>
      <c r="DP1469" s="279"/>
      <c r="DQ1469" s="279"/>
      <c r="DR1469" s="279"/>
      <c r="DS1469" s="279"/>
      <c r="DT1469" s="279"/>
      <c r="DU1469" s="279"/>
    </row>
    <row r="1470" spans="40:125">
      <c r="AN1470" s="203" t="str">
        <f t="shared" si="58"/>
        <v>EMA--</v>
      </c>
      <c r="AO1470" s="279"/>
      <c r="AP1470" s="279"/>
      <c r="AQ1470" s="279"/>
      <c r="AR1470" s="279"/>
      <c r="AS1470" s="279"/>
      <c r="AT1470" s="279"/>
      <c r="AU1470" s="279"/>
      <c r="AV1470" s="279"/>
      <c r="AW1470" s="279"/>
      <c r="AX1470" s="279"/>
      <c r="AY1470" s="279"/>
      <c r="AZ1470" s="279"/>
      <c r="BA1470" s="279"/>
      <c r="BB1470" s="279"/>
      <c r="BC1470" s="279"/>
      <c r="BD1470" s="279"/>
      <c r="BE1470" s="279"/>
      <c r="BF1470" s="279"/>
      <c r="BG1470" s="279"/>
      <c r="BH1470" s="279"/>
      <c r="BI1470" s="279"/>
      <c r="BJ1470" s="279"/>
      <c r="BK1470" s="279"/>
      <c r="BL1470" s="279"/>
      <c r="BM1470" s="279"/>
      <c r="BN1470" s="279"/>
      <c r="BO1470" s="279"/>
      <c r="BP1470" s="279"/>
      <c r="BQ1470" s="279"/>
      <c r="BR1470" s="279"/>
      <c r="BS1470" s="279"/>
      <c r="BT1470" s="279"/>
      <c r="BU1470" s="279"/>
      <c r="BV1470" s="279"/>
      <c r="BW1470" s="279"/>
      <c r="BX1470" s="279"/>
      <c r="BY1470" s="279"/>
      <c r="BZ1470" s="279"/>
      <c r="CA1470" s="279"/>
      <c r="CB1470" s="279"/>
      <c r="CC1470" s="279"/>
      <c r="CD1470" s="279"/>
      <c r="CE1470" s="279"/>
      <c r="CF1470" s="279"/>
      <c r="CG1470" s="279"/>
      <c r="CH1470" s="279"/>
      <c r="CI1470" s="279"/>
      <c r="CJ1470" s="279"/>
      <c r="CK1470" s="279"/>
      <c r="CL1470" s="279"/>
      <c r="CM1470" s="279"/>
      <c r="CN1470" s="279"/>
      <c r="CO1470" s="279"/>
      <c r="CP1470" s="279"/>
      <c r="CQ1470" s="279"/>
      <c r="CR1470" s="279"/>
      <c r="CS1470" s="279"/>
      <c r="CT1470" s="279"/>
      <c r="CU1470" s="279"/>
      <c r="CV1470" s="279"/>
      <c r="CW1470" s="279"/>
      <c r="CX1470" s="279"/>
      <c r="CY1470" s="279"/>
      <c r="CZ1470" s="279"/>
      <c r="DA1470" s="279"/>
      <c r="DB1470" s="279"/>
      <c r="DC1470" s="279"/>
      <c r="DD1470" s="279"/>
      <c r="DE1470" s="279"/>
      <c r="DF1470" s="279"/>
      <c r="DG1470" s="279"/>
      <c r="DH1470" s="279"/>
      <c r="DI1470" s="279"/>
      <c r="DJ1470" s="279"/>
      <c r="DK1470" s="279"/>
      <c r="DL1470" s="279"/>
      <c r="DM1470" s="279"/>
      <c r="DN1470" s="279"/>
      <c r="DO1470" s="279"/>
      <c r="DP1470" s="279"/>
      <c r="DQ1470" s="279"/>
      <c r="DR1470" s="279"/>
      <c r="DS1470" s="279"/>
      <c r="DT1470" s="279"/>
      <c r="DU1470" s="279"/>
    </row>
    <row r="1471" spans="40:125">
      <c r="AN1471" s="203" t="str">
        <f t="shared" si="58"/>
        <v>EMA--</v>
      </c>
      <c r="AO1471" s="279"/>
      <c r="AP1471" s="279"/>
      <c r="AQ1471" s="279"/>
      <c r="AR1471" s="279"/>
      <c r="AS1471" s="279"/>
      <c r="AT1471" s="279"/>
      <c r="AU1471" s="279"/>
      <c r="AV1471" s="279"/>
      <c r="AW1471" s="279"/>
      <c r="AX1471" s="279"/>
      <c r="AY1471" s="279"/>
      <c r="AZ1471" s="279"/>
      <c r="BA1471" s="279"/>
      <c r="BB1471" s="279"/>
      <c r="BC1471" s="279"/>
      <c r="BD1471" s="279"/>
      <c r="BE1471" s="279"/>
      <c r="BF1471" s="279"/>
      <c r="BG1471" s="279"/>
      <c r="BH1471" s="279"/>
      <c r="BI1471" s="279"/>
      <c r="BJ1471" s="279"/>
      <c r="BK1471" s="279"/>
      <c r="BL1471" s="279"/>
      <c r="BM1471" s="279"/>
      <c r="BN1471" s="279"/>
      <c r="BO1471" s="279"/>
      <c r="BP1471" s="279"/>
      <c r="BQ1471" s="279"/>
      <c r="BR1471" s="279"/>
      <c r="BS1471" s="279"/>
      <c r="BT1471" s="279"/>
      <c r="BU1471" s="279"/>
      <c r="BV1471" s="279"/>
      <c r="BW1471" s="279"/>
      <c r="BX1471" s="279"/>
      <c r="BY1471" s="279"/>
      <c r="BZ1471" s="279"/>
      <c r="CA1471" s="279"/>
      <c r="CB1471" s="279"/>
      <c r="CC1471" s="279"/>
      <c r="CD1471" s="279"/>
      <c r="CE1471" s="279"/>
      <c r="CF1471" s="279"/>
      <c r="CG1471" s="279"/>
      <c r="CH1471" s="279"/>
      <c r="CI1471" s="279"/>
      <c r="CJ1471" s="279"/>
      <c r="CK1471" s="279"/>
      <c r="CL1471" s="279"/>
      <c r="CM1471" s="279"/>
      <c r="CN1471" s="279"/>
      <c r="CO1471" s="279"/>
      <c r="CP1471" s="279"/>
      <c r="CQ1471" s="279"/>
      <c r="CR1471" s="279"/>
      <c r="CS1471" s="279"/>
      <c r="CT1471" s="279"/>
      <c r="CU1471" s="279"/>
      <c r="CV1471" s="279"/>
      <c r="CW1471" s="279"/>
      <c r="CX1471" s="279"/>
      <c r="CY1471" s="279"/>
      <c r="CZ1471" s="279"/>
      <c r="DA1471" s="279"/>
      <c r="DB1471" s="279"/>
      <c r="DC1471" s="279"/>
      <c r="DD1471" s="279"/>
      <c r="DE1471" s="279"/>
      <c r="DF1471" s="279"/>
      <c r="DG1471" s="279"/>
      <c r="DH1471" s="279"/>
      <c r="DI1471" s="279"/>
      <c r="DJ1471" s="279"/>
      <c r="DK1471" s="279"/>
      <c r="DL1471" s="279"/>
      <c r="DM1471" s="279"/>
      <c r="DN1471" s="279"/>
      <c r="DO1471" s="279"/>
      <c r="DP1471" s="279"/>
      <c r="DQ1471" s="279"/>
      <c r="DR1471" s="279"/>
      <c r="DS1471" s="279"/>
      <c r="DT1471" s="279"/>
      <c r="DU1471" s="279"/>
    </row>
    <row r="1472" spans="40:125">
      <c r="AN1472" s="203" t="str">
        <f t="shared" si="58"/>
        <v>EMA--</v>
      </c>
      <c r="AO1472" s="279"/>
      <c r="AP1472" s="279"/>
      <c r="AQ1472" s="279"/>
      <c r="AR1472" s="279"/>
      <c r="AS1472" s="279"/>
      <c r="AT1472" s="279"/>
      <c r="AU1472" s="279"/>
      <c r="AV1472" s="279"/>
      <c r="AW1472" s="279"/>
      <c r="AX1472" s="279"/>
      <c r="AY1472" s="279"/>
      <c r="AZ1472" s="279"/>
      <c r="BA1472" s="279"/>
      <c r="BB1472" s="279"/>
      <c r="BC1472" s="279"/>
      <c r="BD1472" s="279"/>
      <c r="BE1472" s="279"/>
      <c r="BF1472" s="279"/>
      <c r="BG1472" s="279"/>
      <c r="BH1472" s="279"/>
      <c r="BI1472" s="279"/>
      <c r="BJ1472" s="279"/>
      <c r="BK1472" s="279"/>
      <c r="BL1472" s="279"/>
      <c r="BM1472" s="279"/>
      <c r="BN1472" s="279"/>
      <c r="BO1472" s="279"/>
      <c r="BP1472" s="279"/>
      <c r="BQ1472" s="279"/>
      <c r="BR1472" s="279"/>
      <c r="BS1472" s="279"/>
      <c r="BT1472" s="279"/>
      <c r="BU1472" s="279"/>
      <c r="BV1472" s="279"/>
      <c r="BW1472" s="279"/>
      <c r="BX1472" s="279"/>
      <c r="BY1472" s="279"/>
      <c r="BZ1472" s="279"/>
      <c r="CA1472" s="279"/>
      <c r="CB1472" s="279"/>
      <c r="CC1472" s="279"/>
      <c r="CD1472" s="279"/>
      <c r="CE1472" s="279"/>
      <c r="CF1472" s="279"/>
      <c r="CG1472" s="279"/>
      <c r="CH1472" s="279"/>
      <c r="CI1472" s="279"/>
      <c r="CJ1472" s="279"/>
      <c r="CK1472" s="279"/>
      <c r="CL1472" s="279"/>
      <c r="CM1472" s="279"/>
      <c r="CN1472" s="279"/>
      <c r="CO1472" s="279"/>
      <c r="CP1472" s="279"/>
      <c r="CQ1472" s="279"/>
      <c r="CR1472" s="279"/>
      <c r="CS1472" s="279"/>
      <c r="CT1472" s="279"/>
      <c r="CU1472" s="279"/>
      <c r="CV1472" s="279"/>
      <c r="CW1472" s="279"/>
      <c r="CX1472" s="279"/>
      <c r="CY1472" s="279"/>
      <c r="CZ1472" s="279"/>
      <c r="DA1472" s="279"/>
      <c r="DB1472" s="279"/>
      <c r="DC1472" s="279"/>
      <c r="DD1472" s="279"/>
      <c r="DE1472" s="279"/>
      <c r="DF1472" s="279"/>
      <c r="DG1472" s="279"/>
      <c r="DH1472" s="279"/>
      <c r="DI1472" s="279"/>
      <c r="DJ1472" s="279"/>
      <c r="DK1472" s="279"/>
      <c r="DL1472" s="279"/>
      <c r="DM1472" s="279"/>
      <c r="DN1472" s="279"/>
      <c r="DO1472" s="279"/>
      <c r="DP1472" s="279"/>
      <c r="DQ1472" s="279"/>
      <c r="DR1472" s="279"/>
      <c r="DS1472" s="279"/>
      <c r="DT1472" s="279"/>
      <c r="DU1472" s="279"/>
    </row>
    <row r="1473" spans="40:125">
      <c r="AN1473" s="203" t="str">
        <f t="shared" si="58"/>
        <v>EMA--</v>
      </c>
      <c r="AO1473" s="279"/>
      <c r="AP1473" s="279"/>
      <c r="AQ1473" s="279"/>
      <c r="AR1473" s="279"/>
      <c r="AS1473" s="279"/>
      <c r="AT1473" s="279"/>
      <c r="AU1473" s="279"/>
      <c r="AV1473" s="279"/>
      <c r="AW1473" s="279"/>
      <c r="AX1473" s="279"/>
      <c r="AY1473" s="279"/>
      <c r="AZ1473" s="279"/>
      <c r="BA1473" s="279"/>
      <c r="BB1473" s="279"/>
      <c r="BC1473" s="279"/>
      <c r="BD1473" s="279"/>
      <c r="BE1473" s="279"/>
      <c r="BF1473" s="279"/>
      <c r="BG1473" s="279"/>
      <c r="BH1473" s="279"/>
      <c r="BI1473" s="279"/>
      <c r="BJ1473" s="279"/>
      <c r="BK1473" s="279"/>
      <c r="BL1473" s="279"/>
      <c r="BM1473" s="279"/>
      <c r="BN1473" s="279"/>
      <c r="BO1473" s="279"/>
      <c r="BP1473" s="279"/>
      <c r="BQ1473" s="279"/>
      <c r="BR1473" s="279"/>
      <c r="BS1473" s="279"/>
      <c r="BT1473" s="279"/>
      <c r="BU1473" s="279"/>
      <c r="BV1473" s="279"/>
      <c r="BW1473" s="279"/>
      <c r="BX1473" s="279"/>
      <c r="BY1473" s="279"/>
      <c r="BZ1473" s="279"/>
      <c r="CA1473" s="279"/>
      <c r="CB1473" s="279"/>
      <c r="CC1473" s="279"/>
      <c r="CD1473" s="279"/>
      <c r="CE1473" s="279"/>
      <c r="CF1473" s="279"/>
      <c r="CG1473" s="279"/>
      <c r="CH1473" s="279"/>
      <c r="CI1473" s="279"/>
      <c r="CJ1473" s="279"/>
      <c r="CK1473" s="279"/>
      <c r="CL1473" s="279"/>
      <c r="CM1473" s="279"/>
      <c r="CN1473" s="279"/>
      <c r="CO1473" s="279"/>
      <c r="CP1473" s="279"/>
      <c r="CQ1473" s="279"/>
      <c r="CR1473" s="279"/>
      <c r="CS1473" s="279"/>
      <c r="CT1473" s="279"/>
      <c r="CU1473" s="279"/>
      <c r="CV1473" s="279"/>
      <c r="CW1473" s="279"/>
      <c r="CX1473" s="279"/>
      <c r="CY1473" s="279"/>
      <c r="CZ1473" s="279"/>
      <c r="DA1473" s="279"/>
      <c r="DB1473" s="279"/>
      <c r="DC1473" s="279"/>
      <c r="DD1473" s="279"/>
      <c r="DE1473" s="279"/>
      <c r="DF1473" s="279"/>
      <c r="DG1473" s="279"/>
      <c r="DH1473" s="279"/>
      <c r="DI1473" s="279"/>
      <c r="DJ1473" s="279"/>
      <c r="DK1473" s="279"/>
      <c r="DL1473" s="279"/>
      <c r="DM1473" s="279"/>
      <c r="DN1473" s="279"/>
      <c r="DO1473" s="279"/>
      <c r="DP1473" s="279"/>
      <c r="DQ1473" s="279"/>
      <c r="DR1473" s="279"/>
      <c r="DS1473" s="279"/>
      <c r="DT1473" s="279"/>
      <c r="DU1473" s="279"/>
    </row>
    <row r="1474" spans="40:125">
      <c r="AN1474" s="203" t="str">
        <f t="shared" si="58"/>
        <v>EMA--</v>
      </c>
      <c r="AO1474" s="279"/>
      <c r="AP1474" s="279"/>
      <c r="AQ1474" s="279"/>
      <c r="AR1474" s="279"/>
      <c r="AS1474" s="279"/>
      <c r="AT1474" s="279"/>
      <c r="AU1474" s="279"/>
      <c r="AV1474" s="279"/>
      <c r="AW1474" s="279"/>
      <c r="AX1474" s="279"/>
      <c r="AY1474" s="279"/>
      <c r="AZ1474" s="279"/>
      <c r="BA1474" s="279"/>
      <c r="BB1474" s="279"/>
      <c r="BC1474" s="279"/>
      <c r="BD1474" s="279"/>
      <c r="BE1474" s="279"/>
      <c r="BF1474" s="279"/>
      <c r="BG1474" s="279"/>
      <c r="BH1474" s="279"/>
      <c r="BI1474" s="279"/>
      <c r="BJ1474" s="279"/>
      <c r="BK1474" s="279"/>
      <c r="BL1474" s="279"/>
      <c r="BM1474" s="279"/>
      <c r="BN1474" s="279"/>
      <c r="BO1474" s="279"/>
      <c r="BP1474" s="279"/>
      <c r="BQ1474" s="279"/>
      <c r="BR1474" s="279"/>
      <c r="BS1474" s="279"/>
      <c r="BT1474" s="279"/>
      <c r="BU1474" s="279"/>
      <c r="BV1474" s="279"/>
      <c r="BW1474" s="279"/>
      <c r="BX1474" s="279"/>
      <c r="BY1474" s="279"/>
      <c r="BZ1474" s="279"/>
      <c r="CA1474" s="279"/>
      <c r="CB1474" s="279"/>
      <c r="CC1474" s="279"/>
      <c r="CD1474" s="279"/>
      <c r="CE1474" s="279"/>
      <c r="CF1474" s="279"/>
      <c r="CG1474" s="279"/>
      <c r="CH1474" s="279"/>
      <c r="CI1474" s="279"/>
      <c r="CJ1474" s="279"/>
      <c r="CK1474" s="279"/>
      <c r="CL1474" s="279"/>
      <c r="CM1474" s="279"/>
      <c r="CN1474" s="279"/>
      <c r="CO1474" s="279"/>
      <c r="CP1474" s="279"/>
      <c r="CQ1474" s="279"/>
      <c r="CR1474" s="279"/>
      <c r="CS1474" s="279"/>
      <c r="CT1474" s="279"/>
      <c r="CU1474" s="279"/>
      <c r="CV1474" s="279"/>
      <c r="CW1474" s="279"/>
      <c r="CX1474" s="279"/>
      <c r="CY1474" s="279"/>
      <c r="CZ1474" s="279"/>
      <c r="DA1474" s="279"/>
      <c r="DB1474" s="279"/>
      <c r="DC1474" s="279"/>
      <c r="DD1474" s="279"/>
      <c r="DE1474" s="279"/>
      <c r="DF1474" s="279"/>
      <c r="DG1474" s="279"/>
      <c r="DH1474" s="279"/>
      <c r="DI1474" s="279"/>
      <c r="DJ1474" s="279"/>
      <c r="DK1474" s="279"/>
      <c r="DL1474" s="279"/>
      <c r="DM1474" s="279"/>
      <c r="DN1474" s="279"/>
      <c r="DO1474" s="279"/>
      <c r="DP1474" s="279"/>
      <c r="DQ1474" s="279"/>
      <c r="DR1474" s="279"/>
      <c r="DS1474" s="279"/>
      <c r="DT1474" s="279"/>
      <c r="DU1474" s="279"/>
    </row>
    <row r="1475" spans="40:125">
      <c r="AN1475" s="203" t="str">
        <f t="shared" si="58"/>
        <v>EMA--</v>
      </c>
      <c r="AO1475" s="279"/>
      <c r="AP1475" s="279"/>
      <c r="AQ1475" s="279"/>
      <c r="AR1475" s="279"/>
      <c r="AS1475" s="279"/>
      <c r="AT1475" s="279"/>
      <c r="AU1475" s="279"/>
      <c r="AV1475" s="279"/>
      <c r="AW1475" s="279"/>
      <c r="AX1475" s="279"/>
      <c r="AY1475" s="279"/>
      <c r="AZ1475" s="279"/>
      <c r="BA1475" s="279"/>
      <c r="BB1475" s="279"/>
      <c r="BC1475" s="279"/>
      <c r="BD1475" s="279"/>
      <c r="BE1475" s="279"/>
      <c r="BF1475" s="279"/>
      <c r="BG1475" s="279"/>
      <c r="BH1475" s="279"/>
      <c r="BI1475" s="279"/>
      <c r="BJ1475" s="279"/>
      <c r="BK1475" s="279"/>
      <c r="BL1475" s="279"/>
      <c r="BM1475" s="279"/>
      <c r="BN1475" s="279"/>
      <c r="BO1475" s="279"/>
      <c r="BP1475" s="279"/>
      <c r="BQ1475" s="279"/>
      <c r="BR1475" s="279"/>
      <c r="BS1475" s="279"/>
      <c r="BT1475" s="279"/>
      <c r="BU1475" s="279"/>
      <c r="BV1475" s="279"/>
      <c r="BW1475" s="279"/>
      <c r="BX1475" s="279"/>
      <c r="BY1475" s="279"/>
      <c r="BZ1475" s="279"/>
      <c r="CA1475" s="279"/>
      <c r="CB1475" s="279"/>
      <c r="CC1475" s="279"/>
      <c r="CD1475" s="279"/>
      <c r="CE1475" s="279"/>
      <c r="CF1475" s="279"/>
      <c r="CG1475" s="279"/>
      <c r="CH1475" s="279"/>
      <c r="CI1475" s="279"/>
      <c r="CJ1475" s="279"/>
      <c r="CK1475" s="279"/>
      <c r="CL1475" s="279"/>
      <c r="CM1475" s="279"/>
      <c r="CN1475" s="279"/>
      <c r="CO1475" s="279"/>
      <c r="CP1475" s="279"/>
      <c r="CQ1475" s="279"/>
      <c r="CR1475" s="279"/>
      <c r="CS1475" s="279"/>
      <c r="CT1475" s="279"/>
      <c r="CU1475" s="279"/>
      <c r="CV1475" s="279"/>
      <c r="CW1475" s="279"/>
      <c r="CX1475" s="279"/>
      <c r="CY1475" s="279"/>
      <c r="CZ1475" s="279"/>
      <c r="DA1475" s="279"/>
      <c r="DB1475" s="279"/>
      <c r="DC1475" s="279"/>
      <c r="DD1475" s="279"/>
      <c r="DE1475" s="279"/>
      <c r="DF1475" s="279"/>
      <c r="DG1475" s="279"/>
      <c r="DH1475" s="279"/>
      <c r="DI1475" s="279"/>
      <c r="DJ1475" s="279"/>
      <c r="DK1475" s="279"/>
      <c r="DL1475" s="279"/>
      <c r="DM1475" s="279"/>
      <c r="DN1475" s="279"/>
      <c r="DO1475" s="279"/>
      <c r="DP1475" s="279"/>
      <c r="DQ1475" s="279"/>
      <c r="DR1475" s="279"/>
      <c r="DS1475" s="279"/>
      <c r="DT1475" s="279"/>
      <c r="DU1475" s="279"/>
    </row>
    <row r="1476" spans="40:125">
      <c r="AN1476" s="203" t="str">
        <f t="shared" si="58"/>
        <v>EMA--</v>
      </c>
      <c r="AO1476" s="279"/>
      <c r="AP1476" s="279"/>
      <c r="AQ1476" s="279"/>
      <c r="AR1476" s="279"/>
      <c r="AS1476" s="279"/>
      <c r="AT1476" s="279"/>
      <c r="AU1476" s="279"/>
      <c r="AV1476" s="279"/>
      <c r="AW1476" s="279"/>
      <c r="AX1476" s="279"/>
      <c r="AY1476" s="279"/>
      <c r="AZ1476" s="279"/>
      <c r="BA1476" s="279"/>
      <c r="BB1476" s="279"/>
      <c r="BC1476" s="279"/>
      <c r="BD1476" s="279"/>
      <c r="BE1476" s="279"/>
      <c r="BF1476" s="279"/>
      <c r="BG1476" s="279"/>
      <c r="BH1476" s="279"/>
      <c r="BI1476" s="279"/>
      <c r="BJ1476" s="279"/>
      <c r="BK1476" s="279"/>
      <c r="BL1476" s="279"/>
      <c r="BM1476" s="279"/>
      <c r="BN1476" s="279"/>
      <c r="BO1476" s="279"/>
      <c r="BP1476" s="279"/>
      <c r="BQ1476" s="279"/>
      <c r="BR1476" s="279"/>
      <c r="BS1476" s="279"/>
      <c r="BT1476" s="279"/>
      <c r="BU1476" s="279"/>
      <c r="BV1476" s="279"/>
      <c r="BW1476" s="279"/>
      <c r="BX1476" s="279"/>
      <c r="BY1476" s="279"/>
      <c r="BZ1476" s="279"/>
      <c r="CA1476" s="279"/>
      <c r="CB1476" s="279"/>
      <c r="CC1476" s="279"/>
      <c r="CD1476" s="279"/>
      <c r="CE1476" s="279"/>
      <c r="CF1476" s="279"/>
      <c r="CG1476" s="279"/>
      <c r="CH1476" s="279"/>
      <c r="CI1476" s="279"/>
      <c r="CJ1476" s="279"/>
      <c r="CK1476" s="279"/>
      <c r="CL1476" s="279"/>
      <c r="CM1476" s="279"/>
      <c r="CN1476" s="279"/>
      <c r="CO1476" s="279"/>
      <c r="CP1476" s="279"/>
      <c r="CQ1476" s="279"/>
      <c r="CR1476" s="279"/>
      <c r="CS1476" s="279"/>
      <c r="CT1476" s="279"/>
      <c r="CU1476" s="279"/>
      <c r="CV1476" s="279"/>
      <c r="CW1476" s="279"/>
      <c r="CX1476" s="279"/>
      <c r="CY1476" s="279"/>
      <c r="CZ1476" s="279"/>
      <c r="DA1476" s="279"/>
      <c r="DB1476" s="279"/>
      <c r="DC1476" s="279"/>
      <c r="DD1476" s="279"/>
      <c r="DE1476" s="279"/>
      <c r="DF1476" s="279"/>
      <c r="DG1476" s="279"/>
      <c r="DH1476" s="279"/>
      <c r="DI1476" s="279"/>
      <c r="DJ1476" s="279"/>
      <c r="DK1476" s="279"/>
      <c r="DL1476" s="279"/>
      <c r="DM1476" s="279"/>
      <c r="DN1476" s="279"/>
      <c r="DO1476" s="279"/>
      <c r="DP1476" s="279"/>
      <c r="DQ1476" s="279"/>
      <c r="DR1476" s="279"/>
      <c r="DS1476" s="279"/>
      <c r="DT1476" s="279"/>
      <c r="DU1476" s="279"/>
    </row>
    <row r="1477" spans="40:125">
      <c r="AN1477" s="203" t="str">
        <f t="shared" si="58"/>
        <v>EMA--</v>
      </c>
      <c r="AO1477" s="279"/>
      <c r="AP1477" s="279"/>
      <c r="AQ1477" s="279"/>
      <c r="AR1477" s="279"/>
      <c r="AS1477" s="279"/>
      <c r="AT1477" s="279"/>
      <c r="AU1477" s="279"/>
      <c r="AV1477" s="279"/>
      <c r="AW1477" s="279"/>
      <c r="AX1477" s="279"/>
      <c r="AY1477" s="279"/>
      <c r="AZ1477" s="279"/>
      <c r="BA1477" s="279"/>
      <c r="BB1477" s="279"/>
      <c r="BC1477" s="279"/>
      <c r="BD1477" s="279"/>
      <c r="BE1477" s="279"/>
      <c r="BF1477" s="279"/>
      <c r="BG1477" s="279"/>
      <c r="BH1477" s="279"/>
      <c r="BI1477" s="279"/>
      <c r="BJ1477" s="279"/>
      <c r="BK1477" s="279"/>
      <c r="BL1477" s="279"/>
      <c r="BM1477" s="279"/>
      <c r="BN1477" s="279"/>
      <c r="BO1477" s="279"/>
      <c r="BP1477" s="279"/>
      <c r="BQ1477" s="279"/>
      <c r="BR1477" s="279"/>
      <c r="BS1477" s="279"/>
      <c r="BT1477" s="279"/>
      <c r="BU1477" s="279"/>
      <c r="BV1477" s="279"/>
      <c r="BW1477" s="279"/>
      <c r="BX1477" s="279"/>
      <c r="BY1477" s="279"/>
      <c r="BZ1477" s="279"/>
      <c r="CA1477" s="279"/>
      <c r="CB1477" s="279"/>
      <c r="CC1477" s="279"/>
      <c r="CD1477" s="279"/>
      <c r="CE1477" s="279"/>
      <c r="CF1477" s="279"/>
      <c r="CG1477" s="279"/>
      <c r="CH1477" s="279"/>
      <c r="CI1477" s="279"/>
      <c r="CJ1477" s="279"/>
      <c r="CK1477" s="279"/>
      <c r="CL1477" s="279"/>
      <c r="CM1477" s="279"/>
      <c r="CN1477" s="279"/>
      <c r="CO1477" s="279"/>
      <c r="CP1477" s="279"/>
      <c r="CQ1477" s="279"/>
      <c r="CR1477" s="279"/>
      <c r="CS1477" s="279"/>
      <c r="CT1477" s="279"/>
      <c r="CU1477" s="279"/>
      <c r="CV1477" s="279"/>
      <c r="CW1477" s="279"/>
      <c r="CX1477" s="279"/>
      <c r="CY1477" s="279"/>
      <c r="CZ1477" s="279"/>
      <c r="DA1477" s="279"/>
      <c r="DB1477" s="279"/>
      <c r="DC1477" s="279"/>
      <c r="DD1477" s="279"/>
      <c r="DE1477" s="279"/>
      <c r="DF1477" s="279"/>
      <c r="DG1477" s="279"/>
      <c r="DH1477" s="279"/>
      <c r="DI1477" s="279"/>
      <c r="DJ1477" s="279"/>
      <c r="DK1477" s="279"/>
      <c r="DL1477" s="279"/>
      <c r="DM1477" s="279"/>
      <c r="DN1477" s="279"/>
      <c r="DO1477" s="279"/>
      <c r="DP1477" s="279"/>
      <c r="DQ1477" s="279"/>
      <c r="DR1477" s="279"/>
      <c r="DS1477" s="279"/>
      <c r="DT1477" s="279"/>
      <c r="DU1477" s="279"/>
    </row>
    <row r="1478" spans="40:125">
      <c r="AN1478" s="203" t="str">
        <f t="shared" si="58"/>
        <v>EMA--</v>
      </c>
      <c r="AO1478" s="279"/>
      <c r="AP1478" s="279"/>
      <c r="AQ1478" s="279"/>
      <c r="AR1478" s="279"/>
      <c r="AS1478" s="279"/>
      <c r="AT1478" s="279"/>
      <c r="AU1478" s="279"/>
      <c r="AV1478" s="279"/>
      <c r="AW1478" s="279"/>
      <c r="AX1478" s="279"/>
      <c r="AY1478" s="279"/>
      <c r="AZ1478" s="279"/>
      <c r="BA1478" s="279"/>
      <c r="BB1478" s="279"/>
      <c r="BC1478" s="279"/>
      <c r="BD1478" s="279"/>
      <c r="BE1478" s="279"/>
      <c r="BF1478" s="279"/>
      <c r="BG1478" s="279"/>
      <c r="BH1478" s="279"/>
      <c r="BI1478" s="279"/>
      <c r="BJ1478" s="279"/>
      <c r="BK1478" s="279"/>
      <c r="BL1478" s="279"/>
      <c r="BM1478" s="279"/>
      <c r="BN1478" s="279"/>
      <c r="BO1478" s="279"/>
      <c r="BP1478" s="279"/>
      <c r="BQ1478" s="279"/>
      <c r="BR1478" s="279"/>
      <c r="BS1478" s="279"/>
      <c r="BT1478" s="279"/>
      <c r="BU1478" s="279"/>
      <c r="BV1478" s="279"/>
      <c r="BW1478" s="279"/>
      <c r="BX1478" s="279"/>
      <c r="BY1478" s="279"/>
      <c r="BZ1478" s="279"/>
      <c r="CA1478" s="279"/>
      <c r="CB1478" s="279"/>
      <c r="CC1478" s="279"/>
      <c r="CD1478" s="279"/>
      <c r="CE1478" s="279"/>
      <c r="CF1478" s="279"/>
      <c r="CG1478" s="279"/>
      <c r="CH1478" s="279"/>
      <c r="CI1478" s="279"/>
      <c r="CJ1478" s="279"/>
      <c r="CK1478" s="279"/>
      <c r="CL1478" s="279"/>
      <c r="CM1478" s="279"/>
      <c r="CN1478" s="279"/>
      <c r="CO1478" s="279"/>
      <c r="CP1478" s="279"/>
      <c r="CQ1478" s="279"/>
      <c r="CR1478" s="279"/>
      <c r="CS1478" s="279"/>
      <c r="CT1478" s="279"/>
      <c r="CU1478" s="279"/>
      <c r="CV1478" s="279"/>
      <c r="CW1478" s="279"/>
      <c r="CX1478" s="279"/>
      <c r="CY1478" s="279"/>
      <c r="CZ1478" s="279"/>
      <c r="DA1478" s="279"/>
      <c r="DB1478" s="279"/>
      <c r="DC1478" s="279"/>
      <c r="DD1478" s="279"/>
      <c r="DE1478" s="279"/>
      <c r="DF1478" s="279"/>
      <c r="DG1478" s="279"/>
      <c r="DH1478" s="279"/>
      <c r="DI1478" s="279"/>
      <c r="DJ1478" s="279"/>
      <c r="DK1478" s="279"/>
      <c r="DL1478" s="279"/>
      <c r="DM1478" s="279"/>
      <c r="DN1478" s="279"/>
      <c r="DO1478" s="279"/>
      <c r="DP1478" s="279"/>
      <c r="DQ1478" s="279"/>
      <c r="DR1478" s="279"/>
      <c r="DS1478" s="279"/>
      <c r="DT1478" s="279"/>
      <c r="DU1478" s="279"/>
    </row>
    <row r="1479" spans="40:125">
      <c r="AN1479" s="203" t="str">
        <f t="shared" si="58"/>
        <v>EMA--</v>
      </c>
      <c r="AO1479" s="279"/>
      <c r="AP1479" s="279"/>
      <c r="AQ1479" s="279"/>
      <c r="AR1479" s="279"/>
      <c r="AS1479" s="279"/>
      <c r="AT1479" s="279"/>
      <c r="AU1479" s="279"/>
      <c r="AV1479" s="279"/>
      <c r="AW1479" s="279"/>
      <c r="AX1479" s="279"/>
      <c r="AY1479" s="279"/>
      <c r="AZ1479" s="279"/>
      <c r="BA1479" s="279"/>
      <c r="BB1479" s="279"/>
      <c r="BC1479" s="279"/>
      <c r="BD1479" s="279"/>
      <c r="BE1479" s="279"/>
      <c r="BF1479" s="279"/>
      <c r="BG1479" s="279"/>
      <c r="BH1479" s="279"/>
      <c r="BI1479" s="279"/>
      <c r="BJ1479" s="279"/>
      <c r="BK1479" s="279"/>
      <c r="BL1479" s="279"/>
      <c r="BM1479" s="279"/>
      <c r="BN1479" s="279"/>
      <c r="BO1479" s="279"/>
      <c r="BP1479" s="279"/>
      <c r="BQ1479" s="279"/>
      <c r="BR1479" s="279"/>
      <c r="BS1479" s="279"/>
      <c r="BT1479" s="279"/>
      <c r="BU1479" s="279"/>
      <c r="BV1479" s="279"/>
      <c r="BW1479" s="279"/>
      <c r="BX1479" s="279"/>
      <c r="BY1479" s="279"/>
      <c r="BZ1479" s="279"/>
      <c r="CA1479" s="279"/>
      <c r="CB1479" s="279"/>
      <c r="CC1479" s="279"/>
      <c r="CD1479" s="279"/>
      <c r="CE1479" s="279"/>
      <c r="CF1479" s="279"/>
      <c r="CG1479" s="279"/>
      <c r="CH1479" s="279"/>
      <c r="CI1479" s="279"/>
      <c r="CJ1479" s="279"/>
      <c r="CK1479" s="279"/>
      <c r="CL1479" s="279"/>
      <c r="CM1479" s="279"/>
      <c r="CN1479" s="279"/>
      <c r="CO1479" s="279"/>
      <c r="CP1479" s="279"/>
      <c r="CQ1479" s="279"/>
      <c r="CR1479" s="279"/>
      <c r="CS1479" s="279"/>
      <c r="CT1479" s="279"/>
      <c r="CU1479" s="279"/>
      <c r="CV1479" s="279"/>
      <c r="CW1479" s="279"/>
      <c r="CX1479" s="279"/>
      <c r="CY1479" s="279"/>
      <c r="CZ1479" s="279"/>
      <c r="DA1479" s="279"/>
      <c r="DB1479" s="279"/>
      <c r="DC1479" s="279"/>
      <c r="DD1479" s="279"/>
      <c r="DE1479" s="279"/>
      <c r="DF1479" s="279"/>
      <c r="DG1479" s="279"/>
      <c r="DH1479" s="279"/>
      <c r="DI1479" s="279"/>
      <c r="DJ1479" s="279"/>
      <c r="DK1479" s="279"/>
      <c r="DL1479" s="279"/>
      <c r="DM1479" s="279"/>
      <c r="DN1479" s="279"/>
      <c r="DO1479" s="279"/>
      <c r="DP1479" s="279"/>
      <c r="DQ1479" s="279"/>
      <c r="DR1479" s="279"/>
      <c r="DS1479" s="279"/>
      <c r="DT1479" s="279"/>
      <c r="DU1479" s="279"/>
    </row>
    <row r="1480" spans="40:125">
      <c r="AN1480" s="203" t="str">
        <f t="shared" si="58"/>
        <v>EMA--</v>
      </c>
      <c r="AO1480" s="279"/>
      <c r="AP1480" s="279"/>
      <c r="AQ1480" s="279"/>
      <c r="AR1480" s="279"/>
      <c r="AS1480" s="279"/>
      <c r="AT1480" s="279"/>
      <c r="AU1480" s="279"/>
      <c r="AV1480" s="279"/>
      <c r="AW1480" s="279"/>
      <c r="AX1480" s="279"/>
      <c r="AY1480" s="279"/>
      <c r="AZ1480" s="279"/>
      <c r="BA1480" s="279"/>
      <c r="BB1480" s="279"/>
      <c r="BC1480" s="279"/>
      <c r="BD1480" s="279"/>
      <c r="BE1480" s="279"/>
      <c r="BF1480" s="279"/>
      <c r="BG1480" s="279"/>
      <c r="BH1480" s="279"/>
      <c r="BI1480" s="279"/>
      <c r="BJ1480" s="279"/>
      <c r="BK1480" s="279"/>
      <c r="BL1480" s="279"/>
      <c r="BM1480" s="279"/>
      <c r="BN1480" s="279"/>
      <c r="BO1480" s="279"/>
      <c r="BP1480" s="279"/>
      <c r="BQ1480" s="279"/>
      <c r="BR1480" s="279"/>
      <c r="BS1480" s="279"/>
      <c r="BT1480" s="279"/>
      <c r="BU1480" s="279"/>
      <c r="BV1480" s="279"/>
      <c r="BW1480" s="279"/>
      <c r="BX1480" s="279"/>
      <c r="BY1480" s="279"/>
      <c r="BZ1480" s="279"/>
      <c r="CA1480" s="279"/>
      <c r="CB1480" s="279"/>
      <c r="CC1480" s="279"/>
      <c r="CD1480" s="279"/>
      <c r="CE1480" s="279"/>
      <c r="CF1480" s="279"/>
      <c r="CG1480" s="279"/>
      <c r="CH1480" s="279"/>
      <c r="CI1480" s="279"/>
      <c r="CJ1480" s="279"/>
      <c r="CK1480" s="279"/>
      <c r="CL1480" s="279"/>
      <c r="CM1480" s="279"/>
      <c r="CN1480" s="279"/>
      <c r="CO1480" s="279"/>
      <c r="CP1480" s="279"/>
      <c r="CQ1480" s="279"/>
      <c r="CR1480" s="279"/>
      <c r="CS1480" s="279"/>
      <c r="CT1480" s="279"/>
      <c r="CU1480" s="279"/>
      <c r="CV1480" s="279"/>
      <c r="CW1480" s="279"/>
      <c r="CX1480" s="279"/>
      <c r="CY1480" s="279"/>
      <c r="CZ1480" s="279"/>
      <c r="DA1480" s="279"/>
      <c r="DB1480" s="279"/>
      <c r="DC1480" s="279"/>
      <c r="DD1480" s="279"/>
      <c r="DE1480" s="279"/>
      <c r="DF1480" s="279"/>
      <c r="DG1480" s="279"/>
      <c r="DH1480" s="279"/>
      <c r="DI1480" s="279"/>
      <c r="DJ1480" s="279"/>
      <c r="DK1480" s="279"/>
      <c r="DL1480" s="279"/>
      <c r="DM1480" s="279"/>
      <c r="DN1480" s="279"/>
      <c r="DO1480" s="279"/>
      <c r="DP1480" s="279"/>
      <c r="DQ1480" s="279"/>
      <c r="DR1480" s="279"/>
      <c r="DS1480" s="279"/>
      <c r="DT1480" s="279"/>
      <c r="DU1480" s="279"/>
    </row>
    <row r="1481" spans="40:125">
      <c r="AN1481" s="203" t="str">
        <f t="shared" si="58"/>
        <v>EMA--</v>
      </c>
      <c r="AO1481" s="279"/>
      <c r="AP1481" s="279"/>
      <c r="AQ1481" s="279"/>
      <c r="AR1481" s="279"/>
      <c r="AS1481" s="279"/>
      <c r="AT1481" s="279"/>
      <c r="AU1481" s="279"/>
      <c r="AV1481" s="279"/>
      <c r="AW1481" s="279"/>
      <c r="AX1481" s="279"/>
      <c r="AY1481" s="279"/>
      <c r="AZ1481" s="279"/>
      <c r="BA1481" s="279"/>
      <c r="BB1481" s="279"/>
      <c r="BC1481" s="279"/>
      <c r="BD1481" s="279"/>
      <c r="BE1481" s="279"/>
      <c r="BF1481" s="279"/>
      <c r="BG1481" s="279"/>
      <c r="BH1481" s="279"/>
      <c r="BI1481" s="279"/>
      <c r="BJ1481" s="279"/>
      <c r="BK1481" s="279"/>
      <c r="BL1481" s="279"/>
      <c r="BM1481" s="279"/>
      <c r="BN1481" s="279"/>
      <c r="BO1481" s="279"/>
      <c r="BP1481" s="279"/>
      <c r="BQ1481" s="279"/>
      <c r="BR1481" s="279"/>
      <c r="BS1481" s="279"/>
      <c r="BT1481" s="279"/>
      <c r="BU1481" s="279"/>
      <c r="BV1481" s="279"/>
      <c r="BW1481" s="279"/>
      <c r="BX1481" s="279"/>
      <c r="BY1481" s="279"/>
      <c r="BZ1481" s="279"/>
      <c r="CA1481" s="279"/>
      <c r="CB1481" s="279"/>
      <c r="CC1481" s="279"/>
      <c r="CD1481" s="279"/>
      <c r="CE1481" s="279"/>
      <c r="CF1481" s="279"/>
      <c r="CG1481" s="279"/>
      <c r="CH1481" s="279"/>
      <c r="CI1481" s="279"/>
      <c r="CJ1481" s="279"/>
      <c r="CK1481" s="279"/>
      <c r="CL1481" s="279"/>
      <c r="CM1481" s="279"/>
      <c r="CN1481" s="279"/>
      <c r="CO1481" s="279"/>
      <c r="CP1481" s="279"/>
      <c r="CQ1481" s="279"/>
      <c r="CR1481" s="279"/>
      <c r="CS1481" s="279"/>
      <c r="CT1481" s="279"/>
      <c r="CU1481" s="279"/>
      <c r="CV1481" s="279"/>
      <c r="CW1481" s="279"/>
      <c r="CX1481" s="279"/>
      <c r="CY1481" s="279"/>
      <c r="CZ1481" s="279"/>
      <c r="DA1481" s="279"/>
      <c r="DB1481" s="279"/>
      <c r="DC1481" s="279"/>
      <c r="DD1481" s="279"/>
      <c r="DE1481" s="279"/>
      <c r="DF1481" s="279"/>
      <c r="DG1481" s="279"/>
      <c r="DH1481" s="279"/>
      <c r="DI1481" s="279"/>
      <c r="DJ1481" s="279"/>
      <c r="DK1481" s="279"/>
      <c r="DL1481" s="279"/>
      <c r="DM1481" s="279"/>
      <c r="DN1481" s="279"/>
      <c r="DO1481" s="279"/>
      <c r="DP1481" s="279"/>
      <c r="DQ1481" s="279"/>
      <c r="DR1481" s="279"/>
      <c r="DS1481" s="279"/>
      <c r="DT1481" s="279"/>
      <c r="DU1481" s="279"/>
    </row>
    <row r="1482" spans="40:125">
      <c r="AN1482" s="203" t="str">
        <f t="shared" si="58"/>
        <v>EMA--</v>
      </c>
      <c r="AO1482" s="279"/>
      <c r="AP1482" s="279"/>
      <c r="AQ1482" s="279"/>
      <c r="AR1482" s="279"/>
      <c r="AS1482" s="279"/>
      <c r="AT1482" s="279"/>
      <c r="AU1482" s="279"/>
      <c r="AV1482" s="279"/>
      <c r="AW1482" s="279"/>
      <c r="AX1482" s="279"/>
      <c r="AY1482" s="279"/>
      <c r="AZ1482" s="279"/>
      <c r="BA1482" s="279"/>
      <c r="BB1482" s="279"/>
      <c r="BC1482" s="279"/>
      <c r="BD1482" s="279"/>
      <c r="BE1482" s="279"/>
      <c r="BF1482" s="279"/>
      <c r="BG1482" s="279"/>
      <c r="BH1482" s="279"/>
      <c r="BI1482" s="279"/>
      <c r="BJ1482" s="279"/>
      <c r="BK1482" s="279"/>
      <c r="BL1482" s="279"/>
      <c r="BM1482" s="279"/>
      <c r="BN1482" s="279"/>
      <c r="BO1482" s="279"/>
      <c r="BP1482" s="279"/>
      <c r="BQ1482" s="279"/>
      <c r="BR1482" s="279"/>
      <c r="BS1482" s="279"/>
      <c r="BT1482" s="279"/>
      <c r="BU1482" s="279"/>
      <c r="BV1482" s="279"/>
      <c r="BW1482" s="279"/>
      <c r="BX1482" s="279"/>
      <c r="BY1482" s="279"/>
      <c r="BZ1482" s="279"/>
      <c r="CA1482" s="279"/>
      <c r="CB1482" s="279"/>
      <c r="CC1482" s="279"/>
      <c r="CD1482" s="279"/>
      <c r="CE1482" s="279"/>
      <c r="CF1482" s="279"/>
      <c r="CG1482" s="279"/>
      <c r="CH1482" s="279"/>
      <c r="CI1482" s="279"/>
      <c r="CJ1482" s="279"/>
      <c r="CK1482" s="279"/>
      <c r="CL1482" s="279"/>
      <c r="CM1482" s="279"/>
      <c r="CN1482" s="279"/>
      <c r="CO1482" s="279"/>
      <c r="CP1482" s="279"/>
      <c r="CQ1482" s="279"/>
      <c r="CR1482" s="279"/>
      <c r="CS1482" s="279"/>
      <c r="CT1482" s="279"/>
      <c r="CU1482" s="279"/>
      <c r="CV1482" s="279"/>
      <c r="CW1482" s="279"/>
      <c r="CX1482" s="279"/>
      <c r="CY1482" s="279"/>
      <c r="CZ1482" s="279"/>
      <c r="DA1482" s="279"/>
      <c r="DB1482" s="279"/>
      <c r="DC1482" s="279"/>
      <c r="DD1482" s="279"/>
      <c r="DE1482" s="279"/>
      <c r="DF1482" s="279"/>
      <c r="DG1482" s="279"/>
      <c r="DH1482" s="279"/>
      <c r="DI1482" s="279"/>
      <c r="DJ1482" s="279"/>
      <c r="DK1482" s="279"/>
      <c r="DL1482" s="279"/>
      <c r="DM1482" s="279"/>
      <c r="DN1482" s="279"/>
      <c r="DO1482" s="279"/>
      <c r="DP1482" s="279"/>
      <c r="DQ1482" s="279"/>
      <c r="DR1482" s="279"/>
      <c r="DS1482" s="279"/>
      <c r="DT1482" s="279"/>
      <c r="DU1482" s="279"/>
    </row>
    <row r="1483" spans="40:125">
      <c r="AN1483" s="203" t="str">
        <f t="shared" si="58"/>
        <v>EMA--</v>
      </c>
      <c r="AO1483" s="279"/>
      <c r="AP1483" s="279"/>
      <c r="AQ1483" s="279"/>
      <c r="AR1483" s="279"/>
      <c r="AS1483" s="279"/>
      <c r="AT1483" s="279"/>
      <c r="AU1483" s="279"/>
      <c r="AV1483" s="279"/>
      <c r="AW1483" s="279"/>
      <c r="AX1483" s="279"/>
      <c r="AY1483" s="279"/>
      <c r="AZ1483" s="279"/>
      <c r="BA1483" s="279"/>
      <c r="BB1483" s="279"/>
      <c r="BC1483" s="279"/>
      <c r="BD1483" s="279"/>
      <c r="BE1483" s="279"/>
      <c r="BF1483" s="279"/>
      <c r="BG1483" s="279"/>
      <c r="BH1483" s="279"/>
      <c r="BI1483" s="279"/>
      <c r="BJ1483" s="279"/>
      <c r="BK1483" s="279"/>
      <c r="BL1483" s="279"/>
      <c r="BM1483" s="279"/>
      <c r="BN1483" s="279"/>
      <c r="BO1483" s="279"/>
      <c r="BP1483" s="279"/>
      <c r="BQ1483" s="279"/>
      <c r="BR1483" s="279"/>
      <c r="BS1483" s="279"/>
      <c r="BT1483" s="279"/>
      <c r="BU1483" s="279"/>
      <c r="BV1483" s="279"/>
      <c r="BW1483" s="279"/>
      <c r="BX1483" s="279"/>
      <c r="BY1483" s="279"/>
      <c r="BZ1483" s="279"/>
      <c r="CA1483" s="279"/>
      <c r="CB1483" s="279"/>
      <c r="CC1483" s="279"/>
      <c r="CD1483" s="279"/>
      <c r="CE1483" s="279"/>
      <c r="CF1483" s="279"/>
      <c r="CG1483" s="279"/>
      <c r="CH1483" s="279"/>
      <c r="CI1483" s="279"/>
      <c r="CJ1483" s="279"/>
      <c r="CK1483" s="279"/>
      <c r="CL1483" s="279"/>
      <c r="CM1483" s="279"/>
      <c r="CN1483" s="279"/>
      <c r="CO1483" s="279"/>
      <c r="CP1483" s="279"/>
      <c r="CQ1483" s="279"/>
      <c r="CR1483" s="279"/>
      <c r="CS1483" s="279"/>
      <c r="CT1483" s="279"/>
      <c r="CU1483" s="279"/>
      <c r="CV1483" s="279"/>
      <c r="CW1483" s="279"/>
      <c r="CX1483" s="279"/>
      <c r="CY1483" s="279"/>
      <c r="CZ1483" s="279"/>
      <c r="DA1483" s="279"/>
      <c r="DB1483" s="279"/>
      <c r="DC1483" s="279"/>
      <c r="DD1483" s="279"/>
      <c r="DE1483" s="279"/>
      <c r="DF1483" s="279"/>
      <c r="DG1483" s="279"/>
      <c r="DH1483" s="279"/>
      <c r="DI1483" s="279"/>
      <c r="DJ1483" s="279"/>
      <c r="DK1483" s="279"/>
      <c r="DL1483" s="279"/>
      <c r="DM1483" s="279"/>
      <c r="DN1483" s="279"/>
      <c r="DO1483" s="279"/>
      <c r="DP1483" s="279"/>
      <c r="DQ1483" s="279"/>
      <c r="DR1483" s="279"/>
      <c r="DS1483" s="279"/>
      <c r="DT1483" s="279"/>
      <c r="DU1483" s="279"/>
    </row>
    <row r="1484" spans="40:125">
      <c r="AN1484" s="203" t="str">
        <f t="shared" si="58"/>
        <v>EMA--</v>
      </c>
      <c r="AO1484" s="279"/>
      <c r="AP1484" s="279"/>
      <c r="AQ1484" s="279"/>
      <c r="AR1484" s="279"/>
      <c r="AS1484" s="279"/>
      <c r="AT1484" s="279"/>
      <c r="AU1484" s="279"/>
      <c r="AV1484" s="279"/>
      <c r="AW1484" s="279"/>
      <c r="AX1484" s="279"/>
      <c r="AY1484" s="279"/>
      <c r="AZ1484" s="279"/>
      <c r="BA1484" s="279"/>
      <c r="BB1484" s="279"/>
      <c r="BC1484" s="279"/>
      <c r="BD1484" s="279"/>
      <c r="BE1484" s="279"/>
      <c r="BF1484" s="279"/>
      <c r="BG1484" s="279"/>
      <c r="BH1484" s="279"/>
      <c r="BI1484" s="279"/>
      <c r="BJ1484" s="279"/>
      <c r="BK1484" s="279"/>
      <c r="BL1484" s="279"/>
      <c r="BM1484" s="279"/>
      <c r="BN1484" s="279"/>
      <c r="BO1484" s="279"/>
      <c r="BP1484" s="279"/>
      <c r="BQ1484" s="279"/>
      <c r="BR1484" s="279"/>
      <c r="BS1484" s="279"/>
      <c r="BT1484" s="279"/>
      <c r="BU1484" s="279"/>
      <c r="BV1484" s="279"/>
      <c r="BW1484" s="279"/>
      <c r="BX1484" s="279"/>
      <c r="BY1484" s="279"/>
      <c r="BZ1484" s="279"/>
      <c r="CA1484" s="279"/>
      <c r="CB1484" s="279"/>
      <c r="CC1484" s="279"/>
      <c r="CD1484" s="279"/>
      <c r="CE1484" s="279"/>
      <c r="CF1484" s="279"/>
      <c r="CG1484" s="279"/>
      <c r="CH1484" s="279"/>
      <c r="CI1484" s="279"/>
      <c r="CJ1484" s="279"/>
      <c r="CK1484" s="279"/>
      <c r="CL1484" s="279"/>
      <c r="CM1484" s="279"/>
      <c r="CN1484" s="279"/>
      <c r="CO1484" s="279"/>
      <c r="CP1484" s="279"/>
      <c r="CQ1484" s="279"/>
      <c r="CR1484" s="279"/>
      <c r="CS1484" s="279"/>
      <c r="CT1484" s="279"/>
      <c r="CU1484" s="279"/>
      <c r="CV1484" s="279"/>
      <c r="CW1484" s="279"/>
      <c r="CX1484" s="279"/>
      <c r="CY1484" s="279"/>
      <c r="CZ1484" s="279"/>
      <c r="DA1484" s="279"/>
      <c r="DB1484" s="279"/>
      <c r="DC1484" s="279"/>
      <c r="DD1484" s="279"/>
      <c r="DE1484" s="279"/>
      <c r="DF1484" s="279"/>
      <c r="DG1484" s="279"/>
      <c r="DH1484" s="279"/>
      <c r="DI1484" s="279"/>
      <c r="DJ1484" s="279"/>
      <c r="DK1484" s="279"/>
      <c r="DL1484" s="279"/>
      <c r="DM1484" s="279"/>
      <c r="DN1484" s="279"/>
      <c r="DO1484" s="279"/>
      <c r="DP1484" s="279"/>
      <c r="DQ1484" s="279"/>
      <c r="DR1484" s="279"/>
      <c r="DS1484" s="279"/>
      <c r="DT1484" s="279"/>
      <c r="DU1484" s="279"/>
    </row>
    <row r="1485" spans="40:125">
      <c r="AN1485" s="203" t="str">
        <f t="shared" si="58"/>
        <v>EMA--</v>
      </c>
      <c r="AO1485" s="279"/>
      <c r="AP1485" s="279"/>
      <c r="AQ1485" s="279"/>
      <c r="AR1485" s="279"/>
      <c r="AS1485" s="279"/>
      <c r="AT1485" s="279"/>
      <c r="AU1485" s="279"/>
      <c r="AV1485" s="279"/>
      <c r="AW1485" s="279"/>
      <c r="AX1485" s="279"/>
      <c r="AY1485" s="279"/>
      <c r="AZ1485" s="279"/>
      <c r="BA1485" s="279"/>
      <c r="BB1485" s="279"/>
      <c r="BC1485" s="279"/>
      <c r="BD1485" s="279"/>
      <c r="BE1485" s="279"/>
      <c r="BF1485" s="279"/>
      <c r="BG1485" s="279"/>
      <c r="BH1485" s="279"/>
      <c r="BI1485" s="279"/>
      <c r="BJ1485" s="279"/>
      <c r="BK1485" s="279"/>
      <c r="BL1485" s="279"/>
      <c r="BM1485" s="279"/>
      <c r="BN1485" s="279"/>
      <c r="BO1485" s="279"/>
      <c r="BP1485" s="279"/>
      <c r="BQ1485" s="279"/>
      <c r="BR1485" s="279"/>
      <c r="BS1485" s="279"/>
      <c r="BT1485" s="279"/>
      <c r="BU1485" s="279"/>
      <c r="BV1485" s="279"/>
      <c r="BW1485" s="279"/>
      <c r="BX1485" s="279"/>
      <c r="BY1485" s="279"/>
      <c r="BZ1485" s="279"/>
      <c r="CA1485" s="279"/>
      <c r="CB1485" s="279"/>
      <c r="CC1485" s="279"/>
      <c r="CD1485" s="279"/>
      <c r="CE1485" s="279"/>
      <c r="CF1485" s="279"/>
      <c r="CG1485" s="279"/>
      <c r="CH1485" s="279"/>
      <c r="CI1485" s="279"/>
      <c r="CJ1485" s="279"/>
      <c r="CK1485" s="279"/>
      <c r="CL1485" s="279"/>
      <c r="CM1485" s="279"/>
      <c r="CN1485" s="279"/>
      <c r="CO1485" s="279"/>
      <c r="CP1485" s="279"/>
      <c r="CQ1485" s="279"/>
      <c r="CR1485" s="279"/>
      <c r="CS1485" s="279"/>
      <c r="CT1485" s="279"/>
      <c r="CU1485" s="279"/>
      <c r="CV1485" s="279"/>
      <c r="CW1485" s="279"/>
      <c r="CX1485" s="279"/>
      <c r="CY1485" s="279"/>
      <c r="CZ1485" s="279"/>
      <c r="DA1485" s="279"/>
      <c r="DB1485" s="279"/>
      <c r="DC1485" s="279"/>
      <c r="DD1485" s="279"/>
      <c r="DE1485" s="279"/>
      <c r="DF1485" s="279"/>
      <c r="DG1485" s="279"/>
      <c r="DH1485" s="279"/>
      <c r="DI1485" s="279"/>
      <c r="DJ1485" s="279"/>
      <c r="DK1485" s="279"/>
      <c r="DL1485" s="279"/>
      <c r="DM1485" s="279"/>
      <c r="DN1485" s="279"/>
      <c r="DO1485" s="279"/>
      <c r="DP1485" s="279"/>
      <c r="DQ1485" s="279"/>
      <c r="DR1485" s="279"/>
      <c r="DS1485" s="279"/>
      <c r="DT1485" s="279"/>
      <c r="DU1485" s="279"/>
    </row>
    <row r="1486" spans="40:125">
      <c r="AN1486" s="203" t="str">
        <f t="shared" si="58"/>
        <v>EMA--</v>
      </c>
      <c r="AO1486" s="279"/>
      <c r="AP1486" s="279"/>
      <c r="AQ1486" s="279"/>
      <c r="AR1486" s="279"/>
      <c r="AS1486" s="279"/>
      <c r="AT1486" s="279"/>
      <c r="AU1486" s="279"/>
      <c r="AV1486" s="279"/>
      <c r="AW1486" s="279"/>
      <c r="AX1486" s="279"/>
      <c r="AY1486" s="279"/>
      <c r="AZ1486" s="279"/>
      <c r="BA1486" s="279"/>
      <c r="BB1486" s="279"/>
      <c r="BC1486" s="279"/>
      <c r="BD1486" s="279"/>
      <c r="BE1486" s="279"/>
      <c r="BF1486" s="279"/>
      <c r="BG1486" s="279"/>
      <c r="BH1486" s="279"/>
      <c r="BI1486" s="279"/>
      <c r="BJ1486" s="279"/>
      <c r="BK1486" s="279"/>
      <c r="BL1486" s="279"/>
      <c r="BM1486" s="279"/>
      <c r="BN1486" s="279"/>
      <c r="BO1486" s="279"/>
      <c r="BP1486" s="279"/>
      <c r="BQ1486" s="279"/>
      <c r="BR1486" s="279"/>
      <c r="BS1486" s="279"/>
      <c r="BT1486" s="279"/>
      <c r="BU1486" s="279"/>
      <c r="BV1486" s="279"/>
      <c r="BW1486" s="279"/>
      <c r="BX1486" s="279"/>
      <c r="BY1486" s="279"/>
      <c r="BZ1486" s="279"/>
      <c r="CA1486" s="279"/>
      <c r="CB1486" s="279"/>
      <c r="CC1486" s="279"/>
      <c r="CD1486" s="279"/>
      <c r="CE1486" s="279"/>
      <c r="CF1486" s="279"/>
      <c r="CG1486" s="279"/>
      <c r="CH1486" s="279"/>
      <c r="CI1486" s="279"/>
      <c r="CJ1486" s="279"/>
      <c r="CK1486" s="279"/>
      <c r="CL1486" s="279"/>
      <c r="CM1486" s="279"/>
      <c r="CN1486" s="279"/>
      <c r="CO1486" s="279"/>
      <c r="CP1486" s="279"/>
      <c r="CQ1486" s="279"/>
      <c r="CR1486" s="279"/>
      <c r="CS1486" s="279"/>
      <c r="CT1486" s="279"/>
      <c r="CU1486" s="279"/>
      <c r="CV1486" s="279"/>
      <c r="CW1486" s="279"/>
      <c r="CX1486" s="279"/>
      <c r="CY1486" s="279"/>
      <c r="CZ1486" s="279"/>
      <c r="DA1486" s="279"/>
      <c r="DB1486" s="279"/>
      <c r="DC1486" s="279"/>
      <c r="DD1486" s="279"/>
      <c r="DE1486" s="279"/>
      <c r="DF1486" s="279"/>
      <c r="DG1486" s="279"/>
      <c r="DH1486" s="279"/>
      <c r="DI1486" s="279"/>
      <c r="DJ1486" s="279"/>
      <c r="DK1486" s="279"/>
      <c r="DL1486" s="279"/>
      <c r="DM1486" s="279"/>
      <c r="DN1486" s="279"/>
      <c r="DO1486" s="279"/>
      <c r="DP1486" s="279"/>
      <c r="DQ1486" s="279"/>
      <c r="DR1486" s="279"/>
      <c r="DS1486" s="279"/>
      <c r="DT1486" s="279"/>
      <c r="DU1486" s="279"/>
    </row>
    <row r="1487" spans="40:125">
      <c r="AN1487" s="203" t="str">
        <f t="shared" si="58"/>
        <v>EMA--</v>
      </c>
      <c r="AO1487" s="279"/>
      <c r="AP1487" s="279"/>
      <c r="AQ1487" s="279"/>
      <c r="AR1487" s="279"/>
      <c r="AS1487" s="279"/>
      <c r="AT1487" s="279"/>
      <c r="AU1487" s="279"/>
      <c r="AV1487" s="279"/>
      <c r="AW1487" s="279"/>
      <c r="AX1487" s="279"/>
      <c r="AY1487" s="279"/>
      <c r="AZ1487" s="279"/>
      <c r="BA1487" s="279"/>
      <c r="BB1487" s="279"/>
      <c r="BC1487" s="279"/>
      <c r="BD1487" s="279"/>
      <c r="BE1487" s="279"/>
      <c r="BF1487" s="279"/>
      <c r="BG1487" s="279"/>
      <c r="BH1487" s="279"/>
      <c r="BI1487" s="279"/>
      <c r="BJ1487" s="279"/>
      <c r="BK1487" s="279"/>
      <c r="BL1487" s="279"/>
      <c r="BM1487" s="279"/>
      <c r="BN1487" s="279"/>
      <c r="BO1487" s="279"/>
      <c r="BP1487" s="279"/>
      <c r="BQ1487" s="279"/>
      <c r="BR1487" s="279"/>
      <c r="BS1487" s="279"/>
      <c r="BT1487" s="279"/>
      <c r="BU1487" s="279"/>
      <c r="BV1487" s="279"/>
      <c r="BW1487" s="279"/>
      <c r="BX1487" s="279"/>
      <c r="BY1487" s="279"/>
      <c r="BZ1487" s="279"/>
      <c r="CA1487" s="279"/>
      <c r="CB1487" s="279"/>
      <c r="CC1487" s="279"/>
      <c r="CD1487" s="279"/>
      <c r="CE1487" s="279"/>
      <c r="CF1487" s="279"/>
      <c r="CG1487" s="279"/>
      <c r="CH1487" s="279"/>
      <c r="CI1487" s="279"/>
      <c r="CJ1487" s="279"/>
      <c r="CK1487" s="279"/>
      <c r="CL1487" s="279"/>
      <c r="CM1487" s="279"/>
      <c r="CN1487" s="279"/>
      <c r="CO1487" s="279"/>
      <c r="CP1487" s="279"/>
      <c r="CQ1487" s="279"/>
      <c r="CR1487" s="279"/>
      <c r="CS1487" s="279"/>
      <c r="CT1487" s="279"/>
      <c r="CU1487" s="279"/>
      <c r="CV1487" s="279"/>
      <c r="CW1487" s="279"/>
      <c r="CX1487" s="279"/>
      <c r="CY1487" s="279"/>
      <c r="CZ1487" s="279"/>
      <c r="DA1487" s="279"/>
      <c r="DB1487" s="279"/>
      <c r="DC1487" s="279"/>
      <c r="DD1487" s="279"/>
      <c r="DE1487" s="279"/>
      <c r="DF1487" s="279"/>
      <c r="DG1487" s="279"/>
      <c r="DH1487" s="279"/>
      <c r="DI1487" s="279"/>
      <c r="DJ1487" s="279"/>
      <c r="DK1487" s="279"/>
      <c r="DL1487" s="279"/>
      <c r="DM1487" s="279"/>
      <c r="DN1487" s="279"/>
      <c r="DO1487" s="279"/>
      <c r="DP1487" s="279"/>
      <c r="DQ1487" s="279"/>
      <c r="DR1487" s="279"/>
      <c r="DS1487" s="279"/>
      <c r="DT1487" s="279"/>
      <c r="DU1487" s="279"/>
    </row>
    <row r="1488" spans="40:125">
      <c r="AN1488" s="203" t="str">
        <f t="shared" si="58"/>
        <v>EMA--</v>
      </c>
      <c r="AO1488" s="279"/>
      <c r="AP1488" s="279"/>
      <c r="AQ1488" s="279"/>
      <c r="AR1488" s="279"/>
      <c r="AS1488" s="279"/>
      <c r="AT1488" s="279"/>
      <c r="AU1488" s="279"/>
      <c r="AV1488" s="279"/>
      <c r="AW1488" s="279"/>
      <c r="AX1488" s="279"/>
      <c r="AY1488" s="279"/>
      <c r="AZ1488" s="279"/>
      <c r="BA1488" s="279"/>
      <c r="BB1488" s="279"/>
      <c r="BC1488" s="279"/>
      <c r="BD1488" s="279"/>
      <c r="BE1488" s="279"/>
      <c r="BF1488" s="279"/>
      <c r="BG1488" s="279"/>
      <c r="BH1488" s="279"/>
      <c r="BI1488" s="279"/>
      <c r="BJ1488" s="279"/>
      <c r="BK1488" s="279"/>
      <c r="BL1488" s="279"/>
      <c r="BM1488" s="279"/>
      <c r="BN1488" s="279"/>
      <c r="BO1488" s="279"/>
      <c r="BP1488" s="279"/>
      <c r="BQ1488" s="279"/>
      <c r="BR1488" s="279"/>
      <c r="BS1488" s="279"/>
      <c r="BT1488" s="279"/>
      <c r="BU1488" s="279"/>
      <c r="BV1488" s="279"/>
      <c r="BW1488" s="279"/>
      <c r="BX1488" s="279"/>
      <c r="BY1488" s="279"/>
      <c r="BZ1488" s="279"/>
      <c r="CA1488" s="279"/>
      <c r="CB1488" s="279"/>
      <c r="CC1488" s="279"/>
      <c r="CD1488" s="279"/>
      <c r="CE1488" s="279"/>
      <c r="CF1488" s="279"/>
      <c r="CG1488" s="279"/>
      <c r="CH1488" s="279"/>
      <c r="CI1488" s="279"/>
      <c r="CJ1488" s="279"/>
      <c r="CK1488" s="279"/>
      <c r="CL1488" s="279"/>
      <c r="CM1488" s="279"/>
      <c r="CN1488" s="279"/>
      <c r="CO1488" s="279"/>
      <c r="CP1488" s="279"/>
      <c r="CQ1488" s="279"/>
      <c r="CR1488" s="279"/>
      <c r="CS1488" s="279"/>
      <c r="CT1488" s="279"/>
      <c r="CU1488" s="279"/>
      <c r="CV1488" s="279"/>
      <c r="CW1488" s="279"/>
      <c r="CX1488" s="279"/>
      <c r="CY1488" s="279"/>
      <c r="CZ1488" s="279"/>
      <c r="DA1488" s="279"/>
      <c r="DB1488" s="279"/>
      <c r="DC1488" s="279"/>
      <c r="DD1488" s="279"/>
      <c r="DE1488" s="279"/>
      <c r="DF1488" s="279"/>
      <c r="DG1488" s="279"/>
      <c r="DH1488" s="279"/>
      <c r="DI1488" s="279"/>
      <c r="DJ1488" s="279"/>
      <c r="DK1488" s="279"/>
      <c r="DL1488" s="279"/>
      <c r="DM1488" s="279"/>
      <c r="DN1488" s="279"/>
      <c r="DO1488" s="279"/>
      <c r="DP1488" s="279"/>
      <c r="DQ1488" s="279"/>
      <c r="DR1488" s="279"/>
      <c r="DS1488" s="279"/>
      <c r="DT1488" s="279"/>
      <c r="DU1488" s="279"/>
    </row>
    <row r="1489" spans="40:125">
      <c r="AN1489" s="203" t="str">
        <f t="shared" si="58"/>
        <v>EMA--</v>
      </c>
      <c r="AO1489" s="279"/>
      <c r="AP1489" s="279"/>
      <c r="AQ1489" s="279"/>
      <c r="AR1489" s="279"/>
      <c r="AS1489" s="279"/>
      <c r="AT1489" s="279"/>
      <c r="AU1489" s="279"/>
      <c r="AV1489" s="279"/>
      <c r="AW1489" s="279"/>
      <c r="AX1489" s="279"/>
      <c r="AY1489" s="279"/>
      <c r="AZ1489" s="279"/>
      <c r="BA1489" s="279"/>
      <c r="BB1489" s="279"/>
      <c r="BC1489" s="279"/>
      <c r="BD1489" s="279"/>
      <c r="BE1489" s="279"/>
      <c r="BF1489" s="279"/>
      <c r="BG1489" s="279"/>
      <c r="BH1489" s="279"/>
      <c r="BI1489" s="279"/>
      <c r="BJ1489" s="279"/>
      <c r="BK1489" s="279"/>
      <c r="BL1489" s="279"/>
      <c r="BM1489" s="279"/>
      <c r="BN1489" s="279"/>
      <c r="BO1489" s="279"/>
      <c r="BP1489" s="279"/>
      <c r="BQ1489" s="279"/>
      <c r="BR1489" s="279"/>
      <c r="BS1489" s="279"/>
      <c r="BT1489" s="279"/>
      <c r="BU1489" s="279"/>
      <c r="BV1489" s="279"/>
      <c r="BW1489" s="279"/>
      <c r="BX1489" s="279"/>
      <c r="BY1489" s="279"/>
      <c r="BZ1489" s="279"/>
      <c r="CA1489" s="279"/>
      <c r="CB1489" s="279"/>
      <c r="CC1489" s="279"/>
      <c r="CD1489" s="279"/>
      <c r="CE1489" s="279"/>
      <c r="CF1489" s="279"/>
      <c r="CG1489" s="279"/>
      <c r="CH1489" s="279"/>
      <c r="CI1489" s="279"/>
      <c r="CJ1489" s="279"/>
      <c r="CK1489" s="279"/>
      <c r="CL1489" s="279"/>
      <c r="CM1489" s="279"/>
      <c r="CN1489" s="279"/>
      <c r="CO1489" s="279"/>
      <c r="CP1489" s="279"/>
      <c r="CQ1489" s="279"/>
      <c r="CR1489" s="279"/>
      <c r="CS1489" s="279"/>
      <c r="CT1489" s="279"/>
      <c r="CU1489" s="279"/>
      <c r="CV1489" s="279"/>
      <c r="CW1489" s="279"/>
      <c r="CX1489" s="279"/>
      <c r="CY1489" s="279"/>
      <c r="CZ1489" s="279"/>
      <c r="DA1489" s="279"/>
      <c r="DB1489" s="279"/>
      <c r="DC1489" s="279"/>
      <c r="DD1489" s="279"/>
      <c r="DE1489" s="279"/>
      <c r="DF1489" s="279"/>
      <c r="DG1489" s="279"/>
      <c r="DH1489" s="279"/>
      <c r="DI1489" s="279"/>
      <c r="DJ1489" s="279"/>
      <c r="DK1489" s="279"/>
      <c r="DL1489" s="279"/>
      <c r="DM1489" s="279"/>
      <c r="DN1489" s="279"/>
      <c r="DO1489" s="279"/>
      <c r="DP1489" s="279"/>
      <c r="DQ1489" s="279"/>
      <c r="DR1489" s="279"/>
      <c r="DS1489" s="279"/>
      <c r="DT1489" s="279"/>
      <c r="DU1489" s="279"/>
    </row>
    <row r="1490" spans="40:125">
      <c r="AN1490" s="203" t="str">
        <f t="shared" si="58"/>
        <v>EMA--</v>
      </c>
      <c r="AO1490" s="279"/>
      <c r="AP1490" s="279"/>
      <c r="AQ1490" s="279"/>
      <c r="AR1490" s="279"/>
      <c r="AS1490" s="279"/>
      <c r="AT1490" s="279"/>
      <c r="AU1490" s="279"/>
      <c r="AV1490" s="279"/>
      <c r="AW1490" s="279"/>
      <c r="AX1490" s="279"/>
      <c r="AY1490" s="279"/>
      <c r="AZ1490" s="279"/>
      <c r="BA1490" s="279"/>
      <c r="BB1490" s="279"/>
      <c r="BC1490" s="279"/>
      <c r="BD1490" s="279"/>
      <c r="BE1490" s="279"/>
      <c r="BF1490" s="279"/>
      <c r="BG1490" s="279"/>
      <c r="BH1490" s="279"/>
      <c r="BI1490" s="279"/>
      <c r="BJ1490" s="279"/>
      <c r="BK1490" s="279"/>
      <c r="BL1490" s="279"/>
      <c r="BM1490" s="279"/>
      <c r="BN1490" s="279"/>
      <c r="BO1490" s="279"/>
      <c r="BP1490" s="279"/>
      <c r="BQ1490" s="279"/>
      <c r="BR1490" s="279"/>
      <c r="BS1490" s="279"/>
      <c r="BT1490" s="279"/>
      <c r="BU1490" s="279"/>
      <c r="BV1490" s="279"/>
      <c r="BW1490" s="279"/>
      <c r="BX1490" s="279"/>
      <c r="BY1490" s="279"/>
      <c r="BZ1490" s="279"/>
      <c r="CA1490" s="279"/>
      <c r="CB1490" s="279"/>
      <c r="CC1490" s="279"/>
      <c r="CD1490" s="279"/>
      <c r="CE1490" s="279"/>
      <c r="CF1490" s="279"/>
      <c r="CG1490" s="279"/>
      <c r="CH1490" s="279"/>
      <c r="CI1490" s="279"/>
      <c r="CJ1490" s="279"/>
      <c r="CK1490" s="279"/>
      <c r="CL1490" s="279"/>
      <c r="CM1490" s="279"/>
      <c r="CN1490" s="279"/>
      <c r="CO1490" s="279"/>
      <c r="CP1490" s="279"/>
      <c r="CQ1490" s="279"/>
      <c r="CR1490" s="279"/>
      <c r="CS1490" s="279"/>
      <c r="CT1490" s="279"/>
      <c r="CU1490" s="279"/>
      <c r="CV1490" s="279"/>
      <c r="CW1490" s="279"/>
      <c r="CX1490" s="279"/>
      <c r="CY1490" s="279"/>
      <c r="CZ1490" s="279"/>
      <c r="DA1490" s="279"/>
      <c r="DB1490" s="279"/>
      <c r="DC1490" s="279"/>
      <c r="DD1490" s="279"/>
      <c r="DE1490" s="279"/>
      <c r="DF1490" s="279"/>
      <c r="DG1490" s="279"/>
      <c r="DH1490" s="279"/>
      <c r="DI1490" s="279"/>
      <c r="DJ1490" s="279"/>
      <c r="DK1490" s="279"/>
      <c r="DL1490" s="279"/>
      <c r="DM1490" s="279"/>
      <c r="DN1490" s="279"/>
      <c r="DO1490" s="279"/>
      <c r="DP1490" s="279"/>
      <c r="DQ1490" s="279"/>
      <c r="DR1490" s="279"/>
      <c r="DS1490" s="279"/>
      <c r="DT1490" s="279"/>
      <c r="DU1490" s="279"/>
    </row>
    <row r="1491" spans="40:125">
      <c r="AN1491" s="203" t="str">
        <f t="shared" si="58"/>
        <v>EMA--</v>
      </c>
      <c r="AO1491" s="279"/>
      <c r="AP1491" s="279"/>
      <c r="AQ1491" s="279"/>
      <c r="AR1491" s="279"/>
      <c r="AS1491" s="279"/>
      <c r="AT1491" s="279"/>
      <c r="AU1491" s="279"/>
      <c r="AV1491" s="279"/>
      <c r="AW1491" s="279"/>
      <c r="AX1491" s="279"/>
      <c r="AY1491" s="279"/>
      <c r="AZ1491" s="279"/>
      <c r="BA1491" s="279"/>
      <c r="BB1491" s="279"/>
      <c r="BC1491" s="279"/>
      <c r="BD1491" s="279"/>
      <c r="BE1491" s="279"/>
      <c r="BF1491" s="279"/>
      <c r="BG1491" s="279"/>
      <c r="BH1491" s="279"/>
      <c r="BI1491" s="279"/>
      <c r="BJ1491" s="279"/>
      <c r="BK1491" s="279"/>
      <c r="BL1491" s="279"/>
      <c r="BM1491" s="279"/>
      <c r="BN1491" s="279"/>
      <c r="BO1491" s="279"/>
      <c r="BP1491" s="279"/>
      <c r="BQ1491" s="279"/>
      <c r="BR1491" s="279"/>
      <c r="BS1491" s="279"/>
      <c r="BT1491" s="279"/>
      <c r="BU1491" s="279"/>
      <c r="BV1491" s="279"/>
      <c r="BW1491" s="279"/>
      <c r="BX1491" s="279"/>
      <c r="BY1491" s="279"/>
      <c r="BZ1491" s="279"/>
      <c r="CA1491" s="279"/>
      <c r="CB1491" s="279"/>
      <c r="CC1491" s="279"/>
      <c r="CD1491" s="279"/>
      <c r="CE1491" s="279"/>
      <c r="CF1491" s="279"/>
      <c r="CG1491" s="279"/>
      <c r="CH1491" s="279"/>
      <c r="CI1491" s="279"/>
      <c r="CJ1491" s="279"/>
      <c r="CK1491" s="279"/>
      <c r="CL1491" s="279"/>
      <c r="CM1491" s="279"/>
      <c r="CN1491" s="279"/>
      <c r="CO1491" s="279"/>
      <c r="CP1491" s="279"/>
      <c r="CQ1491" s="279"/>
      <c r="CR1491" s="279"/>
      <c r="CS1491" s="279"/>
      <c r="CT1491" s="279"/>
      <c r="CU1491" s="279"/>
      <c r="CV1491" s="279"/>
      <c r="CW1491" s="279"/>
      <c r="CX1491" s="279"/>
      <c r="CY1491" s="279"/>
      <c r="CZ1491" s="279"/>
      <c r="DA1491" s="279"/>
      <c r="DB1491" s="279"/>
      <c r="DC1491" s="279"/>
      <c r="DD1491" s="279"/>
      <c r="DE1491" s="279"/>
      <c r="DF1491" s="279"/>
      <c r="DG1491" s="279"/>
      <c r="DH1491" s="279"/>
      <c r="DI1491" s="279"/>
      <c r="DJ1491" s="279"/>
      <c r="DK1491" s="279"/>
      <c r="DL1491" s="279"/>
      <c r="DM1491" s="279"/>
      <c r="DN1491" s="279"/>
      <c r="DO1491" s="279"/>
      <c r="DP1491" s="279"/>
      <c r="DQ1491" s="279"/>
      <c r="DR1491" s="279"/>
      <c r="DS1491" s="279"/>
      <c r="DT1491" s="279"/>
      <c r="DU1491" s="279"/>
    </row>
    <row r="1492" spans="40:125">
      <c r="AN1492" s="203" t="str">
        <f t="shared" si="58"/>
        <v>EMA--</v>
      </c>
      <c r="AO1492" s="279"/>
      <c r="AP1492" s="279"/>
      <c r="AQ1492" s="279"/>
      <c r="AR1492" s="279"/>
      <c r="AS1492" s="279"/>
      <c r="AT1492" s="279"/>
      <c r="AU1492" s="279"/>
      <c r="AV1492" s="279"/>
      <c r="AW1492" s="279"/>
      <c r="AX1492" s="279"/>
      <c r="AY1492" s="279"/>
      <c r="AZ1492" s="279"/>
      <c r="BA1492" s="279"/>
      <c r="BB1492" s="279"/>
      <c r="BC1492" s="279"/>
      <c r="BD1492" s="279"/>
      <c r="BE1492" s="279"/>
      <c r="BF1492" s="279"/>
      <c r="BG1492" s="279"/>
      <c r="BH1492" s="279"/>
      <c r="BI1492" s="279"/>
      <c r="BJ1492" s="279"/>
      <c r="BK1492" s="279"/>
      <c r="BL1492" s="279"/>
      <c r="BM1492" s="279"/>
      <c r="BN1492" s="279"/>
      <c r="BO1492" s="279"/>
      <c r="BP1492" s="279"/>
      <c r="BQ1492" s="279"/>
      <c r="BR1492" s="279"/>
      <c r="BS1492" s="279"/>
      <c r="BT1492" s="279"/>
      <c r="BU1492" s="279"/>
      <c r="BV1492" s="279"/>
      <c r="BW1492" s="279"/>
      <c r="BX1492" s="279"/>
      <c r="BY1492" s="279"/>
      <c r="BZ1492" s="279"/>
      <c r="CA1492" s="279"/>
      <c r="CB1492" s="279"/>
      <c r="CC1492" s="279"/>
      <c r="CD1492" s="279"/>
      <c r="CE1492" s="279"/>
      <c r="CF1492" s="279"/>
      <c r="CG1492" s="279"/>
      <c r="CH1492" s="279"/>
      <c r="CI1492" s="279"/>
      <c r="CJ1492" s="279"/>
      <c r="CK1492" s="279"/>
      <c r="CL1492" s="279"/>
      <c r="CM1492" s="279"/>
      <c r="CN1492" s="279"/>
      <c r="CO1492" s="279"/>
      <c r="CP1492" s="279"/>
      <c r="CQ1492" s="279"/>
      <c r="CR1492" s="279"/>
      <c r="CS1492" s="279"/>
      <c r="CT1492" s="279"/>
      <c r="CU1492" s="279"/>
      <c r="CV1492" s="279"/>
      <c r="CW1492" s="279"/>
      <c r="CX1492" s="279"/>
      <c r="CY1492" s="279"/>
      <c r="CZ1492" s="279"/>
      <c r="DA1492" s="279"/>
      <c r="DB1492" s="279"/>
      <c r="DC1492" s="279"/>
      <c r="DD1492" s="279"/>
      <c r="DE1492" s="279"/>
      <c r="DF1492" s="279"/>
      <c r="DG1492" s="279"/>
      <c r="DH1492" s="279"/>
      <c r="DI1492" s="279"/>
      <c r="DJ1492" s="279"/>
      <c r="DK1492" s="279"/>
      <c r="DL1492" s="279"/>
      <c r="DM1492" s="279"/>
      <c r="DN1492" s="279"/>
      <c r="DO1492" s="279"/>
      <c r="DP1492" s="279"/>
      <c r="DQ1492" s="279"/>
      <c r="DR1492" s="279"/>
      <c r="DS1492" s="279"/>
      <c r="DT1492" s="279"/>
      <c r="DU1492" s="279"/>
    </row>
    <row r="1493" spans="40:125">
      <c r="AN1493" s="203" t="str">
        <f t="shared" si="58"/>
        <v>EMA--</v>
      </c>
      <c r="AO1493" s="279"/>
      <c r="AP1493" s="279"/>
      <c r="AQ1493" s="279"/>
      <c r="AR1493" s="279"/>
      <c r="AS1493" s="279"/>
      <c r="AT1493" s="279"/>
      <c r="AU1493" s="279"/>
      <c r="AV1493" s="279"/>
      <c r="AW1493" s="279"/>
      <c r="AX1493" s="279"/>
      <c r="AY1493" s="279"/>
      <c r="AZ1493" s="279"/>
      <c r="BA1493" s="279"/>
      <c r="BB1493" s="279"/>
      <c r="BC1493" s="279"/>
      <c r="BD1493" s="279"/>
      <c r="BE1493" s="279"/>
      <c r="BF1493" s="279"/>
      <c r="BG1493" s="279"/>
      <c r="BH1493" s="279"/>
      <c r="BI1493" s="279"/>
      <c r="BJ1493" s="279"/>
      <c r="BK1493" s="279"/>
      <c r="BL1493" s="279"/>
      <c r="BM1493" s="279"/>
      <c r="BN1493" s="279"/>
      <c r="BO1493" s="279"/>
      <c r="BP1493" s="279"/>
      <c r="BQ1493" s="279"/>
      <c r="BR1493" s="279"/>
      <c r="BS1493" s="279"/>
      <c r="BT1493" s="279"/>
      <c r="BU1493" s="279"/>
      <c r="BV1493" s="279"/>
      <c r="BW1493" s="279"/>
      <c r="BX1493" s="279"/>
      <c r="BY1493" s="279"/>
      <c r="BZ1493" s="279"/>
      <c r="CA1493" s="279"/>
      <c r="CB1493" s="279"/>
      <c r="CC1493" s="279"/>
      <c r="CD1493" s="279"/>
      <c r="CE1493" s="279"/>
      <c r="CF1493" s="279"/>
      <c r="CG1493" s="279"/>
      <c r="CH1493" s="279"/>
      <c r="CI1493" s="279"/>
      <c r="CJ1493" s="279"/>
      <c r="CK1493" s="279"/>
      <c r="CL1493" s="279"/>
      <c r="CM1493" s="279"/>
      <c r="CN1493" s="279"/>
      <c r="CO1493" s="279"/>
      <c r="CP1493" s="279"/>
      <c r="CQ1493" s="279"/>
      <c r="CR1493" s="279"/>
      <c r="CS1493" s="279"/>
      <c r="CT1493" s="279"/>
      <c r="CU1493" s="279"/>
      <c r="CV1493" s="279"/>
      <c r="CW1493" s="279"/>
      <c r="CX1493" s="279"/>
      <c r="CY1493" s="279"/>
      <c r="CZ1493" s="279"/>
      <c r="DA1493" s="279"/>
      <c r="DB1493" s="279"/>
      <c r="DC1493" s="279"/>
      <c r="DD1493" s="279"/>
      <c r="DE1493" s="279"/>
      <c r="DF1493" s="279"/>
      <c r="DG1493" s="279"/>
      <c r="DH1493" s="279"/>
      <c r="DI1493" s="279"/>
      <c r="DJ1493" s="279"/>
      <c r="DK1493" s="279"/>
      <c r="DL1493" s="279"/>
      <c r="DM1493" s="279"/>
      <c r="DN1493" s="279"/>
      <c r="DO1493" s="279"/>
      <c r="DP1493" s="279"/>
      <c r="DQ1493" s="279"/>
      <c r="DR1493" s="279"/>
      <c r="DS1493" s="279"/>
      <c r="DT1493" s="279"/>
      <c r="DU1493" s="279"/>
    </row>
    <row r="1494" spans="40:125">
      <c r="AN1494" s="203" t="str">
        <f t="shared" si="58"/>
        <v>EMA--</v>
      </c>
      <c r="AO1494" s="279"/>
      <c r="AP1494" s="279"/>
      <c r="AQ1494" s="279"/>
      <c r="AR1494" s="279"/>
      <c r="AS1494" s="279"/>
      <c r="AT1494" s="279"/>
      <c r="AU1494" s="279"/>
      <c r="AV1494" s="279"/>
      <c r="AW1494" s="279"/>
      <c r="AX1494" s="279"/>
      <c r="AY1494" s="279"/>
      <c r="AZ1494" s="279"/>
      <c r="BA1494" s="279"/>
      <c r="BB1494" s="279"/>
      <c r="BC1494" s="279"/>
      <c r="BD1494" s="279"/>
      <c r="BE1494" s="279"/>
      <c r="BF1494" s="279"/>
      <c r="BG1494" s="279"/>
      <c r="BH1494" s="279"/>
      <c r="BI1494" s="279"/>
      <c r="BJ1494" s="279"/>
      <c r="BK1494" s="279"/>
      <c r="BL1494" s="279"/>
      <c r="BM1494" s="279"/>
      <c r="BN1494" s="279"/>
      <c r="BO1494" s="279"/>
      <c r="BP1494" s="279"/>
      <c r="BQ1494" s="279"/>
      <c r="BR1494" s="279"/>
      <c r="BS1494" s="279"/>
      <c r="BT1494" s="279"/>
      <c r="BU1494" s="279"/>
      <c r="BV1494" s="279"/>
      <c r="BW1494" s="279"/>
      <c r="BX1494" s="279"/>
      <c r="BY1494" s="279"/>
      <c r="BZ1494" s="279"/>
      <c r="CA1494" s="279"/>
      <c r="CB1494" s="279"/>
      <c r="CC1494" s="279"/>
      <c r="CD1494" s="279"/>
      <c r="CE1494" s="279"/>
      <c r="CF1494" s="279"/>
      <c r="CG1494" s="279"/>
      <c r="CH1494" s="279"/>
      <c r="CI1494" s="279"/>
      <c r="CJ1494" s="279"/>
      <c r="CK1494" s="279"/>
      <c r="CL1494" s="279"/>
      <c r="CM1494" s="279"/>
      <c r="CN1494" s="279"/>
      <c r="CO1494" s="279"/>
      <c r="CP1494" s="279"/>
      <c r="CQ1494" s="279"/>
      <c r="CR1494" s="279"/>
      <c r="CS1494" s="279"/>
      <c r="CT1494" s="279"/>
      <c r="CU1494" s="279"/>
      <c r="CV1494" s="279"/>
      <c r="CW1494" s="279"/>
      <c r="CX1494" s="279"/>
      <c r="CY1494" s="279"/>
      <c r="CZ1494" s="279"/>
      <c r="DA1494" s="279"/>
      <c r="DB1494" s="279"/>
      <c r="DC1494" s="279"/>
      <c r="DD1494" s="279"/>
      <c r="DE1494" s="279"/>
      <c r="DF1494" s="279"/>
      <c r="DG1494" s="279"/>
      <c r="DH1494" s="279"/>
      <c r="DI1494" s="279"/>
      <c r="DJ1494" s="279"/>
      <c r="DK1494" s="279"/>
      <c r="DL1494" s="279"/>
      <c r="DM1494" s="279"/>
      <c r="DN1494" s="279"/>
      <c r="DO1494" s="279"/>
      <c r="DP1494" s="279"/>
      <c r="DQ1494" s="279"/>
      <c r="DR1494" s="279"/>
      <c r="DS1494" s="279"/>
      <c r="DT1494" s="279"/>
      <c r="DU1494" s="279"/>
    </row>
    <row r="1495" spans="40:125">
      <c r="AN1495" s="203" t="str">
        <f t="shared" si="58"/>
        <v>EMA--</v>
      </c>
      <c r="AO1495" s="279"/>
      <c r="AP1495" s="279"/>
      <c r="AQ1495" s="279"/>
      <c r="AR1495" s="279"/>
      <c r="AS1495" s="279"/>
      <c r="AT1495" s="279"/>
      <c r="AU1495" s="279"/>
      <c r="AV1495" s="279"/>
      <c r="AW1495" s="279"/>
      <c r="AX1495" s="279"/>
      <c r="AY1495" s="279"/>
      <c r="AZ1495" s="279"/>
      <c r="BA1495" s="279"/>
      <c r="BB1495" s="279"/>
      <c r="BC1495" s="279"/>
      <c r="BD1495" s="279"/>
      <c r="BE1495" s="279"/>
      <c r="BF1495" s="279"/>
      <c r="BG1495" s="279"/>
      <c r="BH1495" s="279"/>
      <c r="BI1495" s="279"/>
      <c r="BJ1495" s="279"/>
      <c r="BK1495" s="279"/>
      <c r="BL1495" s="279"/>
      <c r="BM1495" s="279"/>
      <c r="BN1495" s="279"/>
      <c r="BO1495" s="279"/>
      <c r="BP1495" s="279"/>
      <c r="BQ1495" s="279"/>
      <c r="BR1495" s="279"/>
      <c r="BS1495" s="279"/>
      <c r="BT1495" s="279"/>
      <c r="BU1495" s="279"/>
      <c r="BV1495" s="279"/>
      <c r="BW1495" s="279"/>
      <c r="BX1495" s="279"/>
      <c r="BY1495" s="279"/>
      <c r="BZ1495" s="279"/>
      <c r="CA1495" s="279"/>
      <c r="CB1495" s="279"/>
      <c r="CC1495" s="279"/>
      <c r="CD1495" s="279"/>
      <c r="CE1495" s="279"/>
      <c r="CF1495" s="279"/>
      <c r="CG1495" s="279"/>
      <c r="CH1495" s="279"/>
      <c r="CI1495" s="279"/>
      <c r="CJ1495" s="279"/>
      <c r="CK1495" s="279"/>
      <c r="CL1495" s="279"/>
      <c r="CM1495" s="279"/>
      <c r="CN1495" s="279"/>
      <c r="CO1495" s="279"/>
      <c r="CP1495" s="279"/>
      <c r="CQ1495" s="279"/>
      <c r="CR1495" s="279"/>
      <c r="CS1495" s="279"/>
      <c r="CT1495" s="279"/>
      <c r="CU1495" s="279"/>
      <c r="CV1495" s="279"/>
      <c r="CW1495" s="279"/>
      <c r="CX1495" s="279"/>
      <c r="CY1495" s="279"/>
      <c r="CZ1495" s="279"/>
      <c r="DA1495" s="279"/>
      <c r="DB1495" s="279"/>
      <c r="DC1495" s="279"/>
      <c r="DD1495" s="279"/>
      <c r="DE1495" s="279"/>
      <c r="DF1495" s="279"/>
      <c r="DG1495" s="279"/>
      <c r="DH1495" s="279"/>
      <c r="DI1495" s="279"/>
      <c r="DJ1495" s="279"/>
      <c r="DK1495" s="279"/>
      <c r="DL1495" s="279"/>
      <c r="DM1495" s="279"/>
      <c r="DN1495" s="279"/>
      <c r="DO1495" s="279"/>
      <c r="DP1495" s="279"/>
      <c r="DQ1495" s="279"/>
      <c r="DR1495" s="279"/>
      <c r="DS1495" s="279"/>
      <c r="DT1495" s="279"/>
      <c r="DU1495" s="279"/>
    </row>
    <row r="1496" spans="40:125">
      <c r="AN1496" s="203" t="str">
        <f t="shared" si="58"/>
        <v>EMA--</v>
      </c>
      <c r="AO1496" s="279"/>
      <c r="AP1496" s="279"/>
      <c r="AQ1496" s="279"/>
      <c r="AR1496" s="279"/>
      <c r="AS1496" s="279"/>
      <c r="AT1496" s="279"/>
      <c r="AU1496" s="279"/>
      <c r="AV1496" s="279"/>
      <c r="AW1496" s="279"/>
      <c r="AX1496" s="279"/>
      <c r="AY1496" s="279"/>
      <c r="AZ1496" s="279"/>
      <c r="BA1496" s="279"/>
      <c r="BB1496" s="279"/>
      <c r="BC1496" s="279"/>
      <c r="BD1496" s="279"/>
      <c r="BE1496" s="279"/>
      <c r="BF1496" s="279"/>
      <c r="BG1496" s="279"/>
      <c r="BH1496" s="279"/>
      <c r="BI1496" s="279"/>
      <c r="BJ1496" s="279"/>
      <c r="BK1496" s="279"/>
      <c r="BL1496" s="279"/>
      <c r="BM1496" s="279"/>
      <c r="BN1496" s="279"/>
      <c r="BO1496" s="279"/>
      <c r="BP1496" s="279"/>
      <c r="BQ1496" s="279"/>
      <c r="BR1496" s="279"/>
      <c r="BS1496" s="279"/>
      <c r="BT1496" s="279"/>
      <c r="BU1496" s="279"/>
      <c r="BV1496" s="279"/>
      <c r="BW1496" s="279"/>
      <c r="BX1496" s="279"/>
      <c r="BY1496" s="279"/>
      <c r="BZ1496" s="279"/>
      <c r="CA1496" s="279"/>
      <c r="CB1496" s="279"/>
      <c r="CC1496" s="279"/>
      <c r="CD1496" s="279"/>
      <c r="CE1496" s="279"/>
      <c r="CF1496" s="279"/>
      <c r="CG1496" s="279"/>
      <c r="CH1496" s="279"/>
      <c r="CI1496" s="279"/>
      <c r="CJ1496" s="279"/>
      <c r="CK1496" s="279"/>
      <c r="CL1496" s="279"/>
      <c r="CM1496" s="279"/>
      <c r="CN1496" s="279"/>
      <c r="CO1496" s="279"/>
      <c r="CP1496" s="279"/>
      <c r="CQ1496" s="279"/>
      <c r="CR1496" s="279"/>
      <c r="CS1496" s="279"/>
      <c r="CT1496" s="279"/>
      <c r="CU1496" s="279"/>
      <c r="CV1496" s="279"/>
      <c r="CW1496" s="279"/>
      <c r="CX1496" s="279"/>
      <c r="CY1496" s="279"/>
      <c r="CZ1496" s="279"/>
      <c r="DA1496" s="279"/>
      <c r="DB1496" s="279"/>
      <c r="DC1496" s="279"/>
      <c r="DD1496" s="279"/>
      <c r="DE1496" s="279"/>
      <c r="DF1496" s="279"/>
      <c r="DG1496" s="279"/>
      <c r="DH1496" s="279"/>
      <c r="DI1496" s="279"/>
      <c r="DJ1496" s="279"/>
      <c r="DK1496" s="279"/>
      <c r="DL1496" s="279"/>
      <c r="DM1496" s="279"/>
      <c r="DN1496" s="279"/>
      <c r="DO1496" s="279"/>
      <c r="DP1496" s="279"/>
      <c r="DQ1496" s="279"/>
      <c r="DR1496" s="279"/>
      <c r="DS1496" s="279"/>
      <c r="DT1496" s="279"/>
      <c r="DU1496" s="279"/>
    </row>
    <row r="1497" spans="40:125">
      <c r="AN1497" s="203" t="str">
        <f t="shared" si="58"/>
        <v>EMA--</v>
      </c>
      <c r="AO1497" s="279"/>
      <c r="AP1497" s="279"/>
      <c r="AQ1497" s="279"/>
      <c r="AR1497" s="279"/>
      <c r="AS1497" s="279"/>
      <c r="AT1497" s="279"/>
      <c r="AU1497" s="279"/>
      <c r="AV1497" s="279"/>
      <c r="AW1497" s="279"/>
      <c r="AX1497" s="279"/>
      <c r="AY1497" s="279"/>
      <c r="AZ1497" s="279"/>
      <c r="BA1497" s="279"/>
      <c r="BB1497" s="279"/>
      <c r="BC1497" s="279"/>
      <c r="BD1497" s="279"/>
      <c r="BE1497" s="279"/>
      <c r="BF1497" s="279"/>
      <c r="BG1497" s="279"/>
      <c r="BH1497" s="279"/>
      <c r="BI1497" s="279"/>
      <c r="BJ1497" s="279"/>
      <c r="BK1497" s="279"/>
      <c r="BL1497" s="279"/>
      <c r="BM1497" s="279"/>
      <c r="BN1497" s="279"/>
      <c r="BO1497" s="279"/>
      <c r="BP1497" s="279"/>
      <c r="BQ1497" s="279"/>
      <c r="BR1497" s="279"/>
      <c r="BS1497" s="279"/>
      <c r="BT1497" s="279"/>
      <c r="BU1497" s="279"/>
      <c r="BV1497" s="279"/>
      <c r="BW1497" s="279"/>
      <c r="BX1497" s="279"/>
      <c r="BY1497" s="279"/>
      <c r="BZ1497" s="279"/>
      <c r="CA1497" s="279"/>
      <c r="CB1497" s="279"/>
      <c r="CC1497" s="279"/>
      <c r="CD1497" s="279"/>
      <c r="CE1497" s="279"/>
      <c r="CF1497" s="279"/>
      <c r="CG1497" s="279"/>
      <c r="CH1497" s="279"/>
      <c r="CI1497" s="279"/>
      <c r="CJ1497" s="279"/>
      <c r="CK1497" s="279"/>
      <c r="CL1497" s="279"/>
      <c r="CM1497" s="279"/>
      <c r="CN1497" s="279"/>
      <c r="CO1497" s="279"/>
      <c r="CP1497" s="279"/>
      <c r="CQ1497" s="279"/>
      <c r="CR1497" s="279"/>
      <c r="CS1497" s="279"/>
      <c r="CT1497" s="279"/>
      <c r="CU1497" s="279"/>
      <c r="CV1497" s="279"/>
      <c r="CW1497" s="279"/>
      <c r="CX1497" s="279"/>
      <c r="CY1497" s="279"/>
      <c r="CZ1497" s="279"/>
      <c r="DA1497" s="279"/>
      <c r="DB1497" s="279"/>
      <c r="DC1497" s="279"/>
      <c r="DD1497" s="279"/>
      <c r="DE1497" s="279"/>
      <c r="DF1497" s="279"/>
      <c r="DG1497" s="279"/>
      <c r="DH1497" s="279"/>
      <c r="DI1497" s="279"/>
      <c r="DJ1497" s="279"/>
      <c r="DK1497" s="279"/>
      <c r="DL1497" s="279"/>
      <c r="DM1497" s="279"/>
      <c r="DN1497" s="279"/>
      <c r="DO1497" s="279"/>
      <c r="DP1497" s="279"/>
      <c r="DQ1497" s="279"/>
      <c r="DR1497" s="279"/>
      <c r="DS1497" s="279"/>
      <c r="DT1497" s="279"/>
      <c r="DU1497" s="279"/>
    </row>
    <row r="1498" spans="40:125">
      <c r="AN1498" s="203" t="str">
        <f t="shared" si="58"/>
        <v>EMA--</v>
      </c>
      <c r="AO1498" s="279"/>
      <c r="AP1498" s="279"/>
      <c r="AQ1498" s="279"/>
      <c r="AR1498" s="279"/>
      <c r="AS1498" s="279"/>
      <c r="AT1498" s="279"/>
      <c r="AU1498" s="279"/>
      <c r="AV1498" s="279"/>
      <c r="AW1498" s="279"/>
      <c r="AX1498" s="279"/>
      <c r="AY1498" s="279"/>
      <c r="AZ1498" s="279"/>
      <c r="BA1498" s="279"/>
      <c r="BB1498" s="279"/>
      <c r="BC1498" s="279"/>
      <c r="BD1498" s="279"/>
      <c r="BE1498" s="279"/>
      <c r="BF1498" s="279"/>
      <c r="BG1498" s="279"/>
      <c r="BH1498" s="279"/>
      <c r="BI1498" s="279"/>
      <c r="BJ1498" s="279"/>
      <c r="BK1498" s="279"/>
      <c r="BL1498" s="279"/>
      <c r="BM1498" s="279"/>
      <c r="BN1498" s="279"/>
      <c r="BO1498" s="279"/>
      <c r="BP1498" s="279"/>
      <c r="BQ1498" s="279"/>
      <c r="BR1498" s="279"/>
      <c r="BS1498" s="279"/>
      <c r="BT1498" s="279"/>
      <c r="BU1498" s="279"/>
      <c r="BV1498" s="279"/>
      <c r="BW1498" s="279"/>
      <c r="BX1498" s="279"/>
      <c r="BY1498" s="279"/>
      <c r="BZ1498" s="279"/>
      <c r="CA1498" s="279"/>
      <c r="CB1498" s="279"/>
      <c r="CC1498" s="279"/>
      <c r="CD1498" s="279"/>
      <c r="CE1498" s="279"/>
      <c r="CF1498" s="279"/>
      <c r="CG1498" s="279"/>
      <c r="CH1498" s="279"/>
      <c r="CI1498" s="279"/>
      <c r="CJ1498" s="279"/>
      <c r="CK1498" s="279"/>
      <c r="CL1498" s="279"/>
      <c r="CM1498" s="279"/>
      <c r="CN1498" s="279"/>
      <c r="CO1498" s="279"/>
      <c r="CP1498" s="279"/>
      <c r="CQ1498" s="279"/>
      <c r="CR1498" s="279"/>
      <c r="CS1498" s="279"/>
      <c r="CT1498" s="279"/>
      <c r="CU1498" s="279"/>
      <c r="CV1498" s="279"/>
      <c r="CW1498" s="279"/>
      <c r="CX1498" s="279"/>
      <c r="CY1498" s="279"/>
      <c r="CZ1498" s="279"/>
      <c r="DA1498" s="279"/>
      <c r="DB1498" s="279"/>
      <c r="DC1498" s="279"/>
      <c r="DD1498" s="279"/>
      <c r="DE1498" s="279"/>
      <c r="DF1498" s="279"/>
      <c r="DG1498" s="279"/>
      <c r="DH1498" s="279"/>
      <c r="DI1498" s="279"/>
      <c r="DJ1498" s="279"/>
      <c r="DK1498" s="279"/>
      <c r="DL1498" s="279"/>
      <c r="DM1498" s="279"/>
      <c r="DN1498" s="279"/>
      <c r="DO1498" s="279"/>
      <c r="DP1498" s="279"/>
      <c r="DQ1498" s="279"/>
      <c r="DR1498" s="279"/>
      <c r="DS1498" s="279"/>
      <c r="DT1498" s="279"/>
      <c r="DU1498" s="279"/>
    </row>
    <row r="1499" spans="40:125">
      <c r="AN1499" s="203" t="str">
        <f t="shared" si="58"/>
        <v>EMA--</v>
      </c>
      <c r="AO1499" s="279"/>
      <c r="AP1499" s="279"/>
      <c r="AQ1499" s="279"/>
      <c r="AR1499" s="279"/>
      <c r="AS1499" s="279"/>
      <c r="AT1499" s="279"/>
      <c r="AU1499" s="279"/>
      <c r="AV1499" s="279"/>
      <c r="AW1499" s="279"/>
      <c r="AX1499" s="279"/>
      <c r="AY1499" s="279"/>
      <c r="AZ1499" s="279"/>
      <c r="BA1499" s="279"/>
      <c r="BB1499" s="279"/>
      <c r="BC1499" s="279"/>
      <c r="BD1499" s="279"/>
      <c r="BE1499" s="279"/>
      <c r="BF1499" s="279"/>
      <c r="BG1499" s="279"/>
      <c r="BH1499" s="279"/>
      <c r="BI1499" s="279"/>
      <c r="BJ1499" s="279"/>
      <c r="BK1499" s="279"/>
      <c r="BL1499" s="279"/>
      <c r="BM1499" s="279"/>
      <c r="BN1499" s="279"/>
      <c r="BO1499" s="279"/>
      <c r="BP1499" s="279"/>
      <c r="BQ1499" s="279"/>
      <c r="BR1499" s="279"/>
      <c r="BS1499" s="279"/>
      <c r="BT1499" s="279"/>
      <c r="BU1499" s="279"/>
      <c r="BV1499" s="279"/>
      <c r="BW1499" s="279"/>
      <c r="BX1499" s="279"/>
      <c r="BY1499" s="279"/>
      <c r="BZ1499" s="279"/>
      <c r="CA1499" s="279"/>
      <c r="CB1499" s="279"/>
      <c r="CC1499" s="279"/>
      <c r="CD1499" s="279"/>
      <c r="CE1499" s="279"/>
      <c r="CF1499" s="279"/>
      <c r="CG1499" s="279"/>
      <c r="CH1499" s="279"/>
      <c r="CI1499" s="279"/>
      <c r="CJ1499" s="279"/>
      <c r="CK1499" s="279"/>
      <c r="CL1499" s="279"/>
      <c r="CM1499" s="279"/>
      <c r="CN1499" s="279"/>
      <c r="CO1499" s="279"/>
      <c r="CP1499" s="279"/>
      <c r="CQ1499" s="279"/>
      <c r="CR1499" s="279"/>
      <c r="CS1499" s="279"/>
      <c r="CT1499" s="279"/>
      <c r="CU1499" s="279"/>
      <c r="CV1499" s="279"/>
      <c r="CW1499" s="279"/>
      <c r="CX1499" s="279"/>
      <c r="CY1499" s="279"/>
      <c r="CZ1499" s="279"/>
      <c r="DA1499" s="279"/>
      <c r="DB1499" s="279"/>
      <c r="DC1499" s="279"/>
      <c r="DD1499" s="279"/>
      <c r="DE1499" s="279"/>
      <c r="DF1499" s="279"/>
      <c r="DG1499" s="279"/>
      <c r="DH1499" s="279"/>
      <c r="DI1499" s="279"/>
      <c r="DJ1499" s="279"/>
      <c r="DK1499" s="279"/>
      <c r="DL1499" s="279"/>
      <c r="DM1499" s="279"/>
      <c r="DN1499" s="279"/>
      <c r="DO1499" s="279"/>
      <c r="DP1499" s="279"/>
      <c r="DQ1499" s="279"/>
      <c r="DR1499" s="279"/>
      <c r="DS1499" s="279"/>
      <c r="DT1499" s="279"/>
      <c r="DU1499" s="279"/>
    </row>
    <row r="1500" spans="40:125">
      <c r="AN1500" s="203" t="str">
        <f t="shared" si="58"/>
        <v>EMA--</v>
      </c>
      <c r="AO1500" s="279"/>
      <c r="AP1500" s="279"/>
      <c r="AQ1500" s="279"/>
      <c r="AR1500" s="279"/>
      <c r="AS1500" s="279"/>
      <c r="AT1500" s="279"/>
      <c r="AU1500" s="279"/>
      <c r="AV1500" s="279"/>
      <c r="AW1500" s="279"/>
      <c r="AX1500" s="279"/>
      <c r="AY1500" s="279"/>
      <c r="AZ1500" s="279"/>
      <c r="BA1500" s="279"/>
      <c r="BB1500" s="279"/>
      <c r="BC1500" s="279"/>
      <c r="BD1500" s="279"/>
      <c r="BE1500" s="279"/>
      <c r="BF1500" s="279"/>
      <c r="BG1500" s="279"/>
      <c r="BH1500" s="279"/>
      <c r="BI1500" s="279"/>
      <c r="BJ1500" s="279"/>
      <c r="BK1500" s="279"/>
      <c r="BL1500" s="279"/>
      <c r="BM1500" s="279"/>
      <c r="BN1500" s="279"/>
      <c r="BO1500" s="279"/>
      <c r="BP1500" s="279"/>
      <c r="BQ1500" s="279"/>
      <c r="BR1500" s="279"/>
      <c r="BS1500" s="279"/>
      <c r="BT1500" s="279"/>
      <c r="BU1500" s="279"/>
      <c r="BV1500" s="279"/>
      <c r="BW1500" s="279"/>
      <c r="BX1500" s="279"/>
      <c r="BY1500" s="279"/>
      <c r="BZ1500" s="279"/>
      <c r="CA1500" s="279"/>
      <c r="CB1500" s="279"/>
      <c r="CC1500" s="279"/>
      <c r="CD1500" s="279"/>
      <c r="CE1500" s="279"/>
      <c r="CF1500" s="279"/>
      <c r="CG1500" s="279"/>
      <c r="CH1500" s="279"/>
      <c r="CI1500" s="279"/>
      <c r="CJ1500" s="279"/>
      <c r="CK1500" s="279"/>
      <c r="CL1500" s="279"/>
      <c r="CM1500" s="279"/>
      <c r="CN1500" s="279"/>
      <c r="CO1500" s="279"/>
      <c r="CP1500" s="279"/>
      <c r="CQ1500" s="279"/>
      <c r="CR1500" s="279"/>
      <c r="CS1500" s="279"/>
      <c r="CT1500" s="279"/>
      <c r="CU1500" s="279"/>
      <c r="CV1500" s="279"/>
      <c r="CW1500" s="279"/>
      <c r="CX1500" s="279"/>
      <c r="CY1500" s="279"/>
      <c r="CZ1500" s="279"/>
      <c r="DA1500" s="279"/>
      <c r="DB1500" s="279"/>
      <c r="DC1500" s="279"/>
      <c r="DD1500" s="279"/>
      <c r="DE1500" s="279"/>
      <c r="DF1500" s="279"/>
      <c r="DG1500" s="279"/>
      <c r="DH1500" s="279"/>
      <c r="DI1500" s="279"/>
      <c r="DJ1500" s="279"/>
      <c r="DK1500" s="279"/>
      <c r="DL1500" s="279"/>
      <c r="DM1500" s="279"/>
      <c r="DN1500" s="279"/>
      <c r="DO1500" s="279"/>
      <c r="DP1500" s="279"/>
      <c r="DQ1500" s="279"/>
      <c r="DR1500" s="279"/>
      <c r="DS1500" s="279"/>
      <c r="DT1500" s="279"/>
      <c r="DU1500" s="279"/>
    </row>
    <row r="1501" spans="40:125">
      <c r="AN1501" s="203" t="str">
        <f t="shared" si="58"/>
        <v>EMA--</v>
      </c>
      <c r="AO1501" s="279"/>
      <c r="AP1501" s="279"/>
      <c r="AQ1501" s="279"/>
      <c r="AR1501" s="279"/>
      <c r="AS1501" s="279"/>
      <c r="AT1501" s="279"/>
      <c r="AU1501" s="279"/>
      <c r="AV1501" s="279"/>
      <c r="AW1501" s="279"/>
      <c r="AX1501" s="279"/>
      <c r="AY1501" s="279"/>
      <c r="AZ1501" s="279"/>
      <c r="BA1501" s="279"/>
      <c r="BB1501" s="279"/>
      <c r="BC1501" s="279"/>
      <c r="BD1501" s="279"/>
      <c r="BE1501" s="279"/>
      <c r="BF1501" s="279"/>
      <c r="BG1501" s="279"/>
      <c r="BH1501" s="279"/>
      <c r="BI1501" s="279"/>
      <c r="BJ1501" s="279"/>
      <c r="BK1501" s="279"/>
      <c r="BL1501" s="279"/>
      <c r="BM1501" s="279"/>
      <c r="BN1501" s="279"/>
      <c r="BO1501" s="279"/>
      <c r="BP1501" s="279"/>
      <c r="BQ1501" s="279"/>
      <c r="BR1501" s="279"/>
      <c r="BS1501" s="279"/>
      <c r="BT1501" s="279"/>
      <c r="BU1501" s="279"/>
      <c r="BV1501" s="279"/>
      <c r="BW1501" s="279"/>
      <c r="BX1501" s="279"/>
      <c r="BY1501" s="279"/>
      <c r="BZ1501" s="279"/>
      <c r="CA1501" s="279"/>
      <c r="CB1501" s="279"/>
      <c r="CC1501" s="279"/>
      <c r="CD1501" s="279"/>
      <c r="CE1501" s="279"/>
      <c r="CF1501" s="279"/>
      <c r="CG1501" s="279"/>
      <c r="CH1501" s="279"/>
      <c r="CI1501" s="279"/>
      <c r="CJ1501" s="279"/>
      <c r="CK1501" s="279"/>
      <c r="CL1501" s="279"/>
      <c r="CM1501" s="279"/>
      <c r="CN1501" s="279"/>
      <c r="CO1501" s="279"/>
      <c r="CP1501" s="279"/>
      <c r="CQ1501" s="279"/>
      <c r="CR1501" s="279"/>
      <c r="CS1501" s="279"/>
      <c r="CT1501" s="279"/>
      <c r="CU1501" s="279"/>
      <c r="CV1501" s="279"/>
      <c r="CW1501" s="279"/>
      <c r="CX1501" s="279"/>
      <c r="CY1501" s="279"/>
      <c r="CZ1501" s="279"/>
      <c r="DA1501" s="279"/>
      <c r="DB1501" s="279"/>
      <c r="DC1501" s="279"/>
      <c r="DD1501" s="279"/>
      <c r="DE1501" s="279"/>
      <c r="DF1501" s="279"/>
      <c r="DG1501" s="279"/>
      <c r="DH1501" s="279"/>
      <c r="DI1501" s="279"/>
      <c r="DJ1501" s="279"/>
      <c r="DK1501" s="279"/>
      <c r="DL1501" s="279"/>
      <c r="DM1501" s="279"/>
      <c r="DN1501" s="279"/>
      <c r="DO1501" s="279"/>
      <c r="DP1501" s="279"/>
      <c r="DQ1501" s="279"/>
      <c r="DR1501" s="279"/>
      <c r="DS1501" s="279"/>
      <c r="DT1501" s="279"/>
      <c r="DU1501" s="279"/>
    </row>
    <row r="1502" spans="40:125">
      <c r="AN1502" s="203" t="str">
        <f t="shared" si="58"/>
        <v>EMA--</v>
      </c>
      <c r="AO1502" s="279"/>
      <c r="AP1502" s="279"/>
      <c r="AQ1502" s="279"/>
      <c r="AR1502" s="279"/>
      <c r="AS1502" s="279"/>
      <c r="AT1502" s="279"/>
      <c r="AU1502" s="279"/>
      <c r="AV1502" s="279"/>
      <c r="AW1502" s="279"/>
      <c r="AX1502" s="279"/>
      <c r="AY1502" s="279"/>
      <c r="AZ1502" s="279"/>
      <c r="BA1502" s="279"/>
      <c r="BB1502" s="279"/>
      <c r="BC1502" s="279"/>
      <c r="BD1502" s="279"/>
      <c r="BE1502" s="279"/>
      <c r="BF1502" s="279"/>
      <c r="BG1502" s="279"/>
      <c r="BH1502" s="279"/>
      <c r="BI1502" s="279"/>
      <c r="BJ1502" s="279"/>
      <c r="BK1502" s="279"/>
      <c r="BL1502" s="279"/>
      <c r="BM1502" s="279"/>
      <c r="BN1502" s="279"/>
      <c r="BO1502" s="279"/>
      <c r="BP1502" s="279"/>
      <c r="BQ1502" s="279"/>
      <c r="BR1502" s="279"/>
      <c r="BS1502" s="279"/>
      <c r="BT1502" s="279"/>
      <c r="BU1502" s="279"/>
      <c r="BV1502" s="279"/>
      <c r="BW1502" s="279"/>
      <c r="BX1502" s="279"/>
      <c r="BY1502" s="279"/>
      <c r="BZ1502" s="279"/>
      <c r="CA1502" s="279"/>
      <c r="CB1502" s="279"/>
      <c r="CC1502" s="279"/>
      <c r="CD1502" s="279"/>
      <c r="CE1502" s="279"/>
      <c r="CF1502" s="279"/>
      <c r="CG1502" s="279"/>
      <c r="CH1502" s="279"/>
      <c r="CI1502" s="279"/>
      <c r="CJ1502" s="279"/>
      <c r="CK1502" s="279"/>
      <c r="CL1502" s="279"/>
      <c r="CM1502" s="279"/>
      <c r="CN1502" s="279"/>
      <c r="CO1502" s="279"/>
      <c r="CP1502" s="279"/>
      <c r="CQ1502" s="279"/>
      <c r="CR1502" s="279"/>
      <c r="CS1502" s="279"/>
      <c r="CT1502" s="279"/>
      <c r="CU1502" s="279"/>
      <c r="CV1502" s="279"/>
      <c r="CW1502" s="279"/>
      <c r="CX1502" s="279"/>
      <c r="CY1502" s="279"/>
      <c r="CZ1502" s="279"/>
      <c r="DA1502" s="279"/>
      <c r="DB1502" s="279"/>
      <c r="DC1502" s="279"/>
      <c r="DD1502" s="279"/>
      <c r="DE1502" s="279"/>
      <c r="DF1502" s="279"/>
      <c r="DG1502" s="279"/>
      <c r="DH1502" s="279"/>
      <c r="DI1502" s="279"/>
      <c r="DJ1502" s="279"/>
      <c r="DK1502" s="279"/>
      <c r="DL1502" s="279"/>
      <c r="DM1502" s="279"/>
      <c r="DN1502" s="279"/>
      <c r="DO1502" s="279"/>
      <c r="DP1502" s="279"/>
      <c r="DQ1502" s="279"/>
      <c r="DR1502" s="279"/>
      <c r="DS1502" s="279"/>
      <c r="DT1502" s="279"/>
      <c r="DU1502" s="279"/>
    </row>
    <row r="1503" spans="40:125">
      <c r="AN1503" s="203" t="str">
        <f t="shared" si="58"/>
        <v>EMA--</v>
      </c>
      <c r="AO1503" s="279"/>
      <c r="AP1503" s="279"/>
      <c r="AQ1503" s="279"/>
      <c r="AR1503" s="279"/>
      <c r="AS1503" s="279"/>
      <c r="AT1503" s="279"/>
      <c r="AU1503" s="279"/>
      <c r="AV1503" s="279"/>
      <c r="AW1503" s="279"/>
      <c r="AX1503" s="279"/>
      <c r="AY1503" s="279"/>
      <c r="AZ1503" s="279"/>
      <c r="BA1503" s="279"/>
      <c r="BB1503" s="279"/>
      <c r="BC1503" s="279"/>
      <c r="BD1503" s="279"/>
      <c r="BE1503" s="279"/>
      <c r="BF1503" s="279"/>
      <c r="BG1503" s="279"/>
      <c r="BH1503" s="279"/>
      <c r="BI1503" s="279"/>
      <c r="BJ1503" s="279"/>
      <c r="BK1503" s="279"/>
      <c r="BL1503" s="279"/>
      <c r="BM1503" s="279"/>
      <c r="BN1503" s="279"/>
      <c r="BO1503" s="279"/>
      <c r="BP1503" s="279"/>
      <c r="BQ1503" s="279"/>
      <c r="BR1503" s="279"/>
      <c r="BS1503" s="279"/>
      <c r="BT1503" s="279"/>
      <c r="BU1503" s="279"/>
      <c r="BV1503" s="279"/>
      <c r="BW1503" s="279"/>
      <c r="BX1503" s="279"/>
      <c r="BY1503" s="279"/>
      <c r="BZ1503" s="279"/>
      <c r="CA1503" s="279"/>
      <c r="CB1503" s="279"/>
      <c r="CC1503" s="279"/>
      <c r="CD1503" s="279"/>
      <c r="CE1503" s="279"/>
      <c r="CF1503" s="279"/>
      <c r="CG1503" s="279"/>
      <c r="CH1503" s="279"/>
      <c r="CI1503" s="279"/>
      <c r="CJ1503" s="279"/>
      <c r="CK1503" s="279"/>
      <c r="CL1503" s="279"/>
      <c r="CM1503" s="279"/>
      <c r="CN1503" s="279"/>
      <c r="CO1503" s="279"/>
      <c r="CP1503" s="279"/>
      <c r="CQ1503" s="279"/>
      <c r="CR1503" s="279"/>
      <c r="CS1503" s="279"/>
      <c r="CT1503" s="279"/>
      <c r="CU1503" s="279"/>
      <c r="CV1503" s="279"/>
      <c r="CW1503" s="279"/>
      <c r="CX1503" s="279"/>
      <c r="CY1503" s="279"/>
      <c r="CZ1503" s="279"/>
      <c r="DA1503" s="279"/>
      <c r="DB1503" s="279"/>
      <c r="DC1503" s="279"/>
      <c r="DD1503" s="279"/>
      <c r="DE1503" s="279"/>
      <c r="DF1503" s="279"/>
      <c r="DG1503" s="279"/>
      <c r="DH1503" s="279"/>
      <c r="DI1503" s="279"/>
      <c r="DJ1503" s="279"/>
      <c r="DK1503" s="279"/>
      <c r="DL1503" s="279"/>
      <c r="DM1503" s="279"/>
      <c r="DN1503" s="279"/>
      <c r="DO1503" s="279"/>
      <c r="DP1503" s="279"/>
      <c r="DQ1503" s="279"/>
      <c r="DR1503" s="279"/>
      <c r="DS1503" s="279"/>
      <c r="DT1503" s="279"/>
      <c r="DU1503" s="279"/>
    </row>
    <row r="1504" spans="40:125">
      <c r="AN1504" s="203" t="str">
        <f t="shared" si="58"/>
        <v>EMA--</v>
      </c>
      <c r="AO1504" s="279"/>
      <c r="AP1504" s="279"/>
      <c r="AQ1504" s="279"/>
      <c r="AR1504" s="279"/>
      <c r="AS1504" s="279"/>
      <c r="AT1504" s="279"/>
      <c r="AU1504" s="279"/>
      <c r="AV1504" s="279"/>
      <c r="AW1504" s="279"/>
      <c r="AX1504" s="279"/>
      <c r="AY1504" s="279"/>
      <c r="AZ1504" s="279"/>
      <c r="BA1504" s="279"/>
      <c r="BB1504" s="279"/>
      <c r="BC1504" s="279"/>
      <c r="BD1504" s="279"/>
      <c r="BE1504" s="279"/>
      <c r="BF1504" s="279"/>
      <c r="BG1504" s="279"/>
      <c r="BH1504" s="279"/>
      <c r="BI1504" s="279"/>
      <c r="BJ1504" s="279"/>
      <c r="BK1504" s="279"/>
      <c r="BL1504" s="279"/>
      <c r="BM1504" s="279"/>
      <c r="BN1504" s="279"/>
      <c r="BO1504" s="279"/>
      <c r="BP1504" s="279"/>
      <c r="BQ1504" s="279"/>
      <c r="BR1504" s="279"/>
      <c r="BS1504" s="279"/>
      <c r="BT1504" s="279"/>
      <c r="BU1504" s="279"/>
      <c r="BV1504" s="279"/>
      <c r="BW1504" s="279"/>
      <c r="BX1504" s="279"/>
      <c r="BY1504" s="279"/>
      <c r="BZ1504" s="279"/>
      <c r="CA1504" s="279"/>
      <c r="CB1504" s="279"/>
      <c r="CC1504" s="279"/>
      <c r="CD1504" s="279"/>
      <c r="CE1504" s="279"/>
      <c r="CF1504" s="279"/>
      <c r="CG1504" s="279"/>
      <c r="CH1504" s="279"/>
      <c r="CI1504" s="279"/>
      <c r="CJ1504" s="279"/>
      <c r="CK1504" s="279"/>
      <c r="CL1504" s="279"/>
      <c r="CM1504" s="279"/>
      <c r="CN1504" s="279"/>
      <c r="CO1504" s="279"/>
      <c r="CP1504" s="279"/>
      <c r="CQ1504" s="279"/>
      <c r="CR1504" s="279"/>
      <c r="CS1504" s="279"/>
      <c r="CT1504" s="279"/>
      <c r="CU1504" s="279"/>
      <c r="CV1504" s="279"/>
      <c r="CW1504" s="279"/>
      <c r="CX1504" s="279"/>
      <c r="CY1504" s="279"/>
      <c r="CZ1504" s="279"/>
      <c r="DA1504" s="279"/>
      <c r="DB1504" s="279"/>
      <c r="DC1504" s="279"/>
      <c r="DD1504" s="279"/>
      <c r="DE1504" s="279"/>
      <c r="DF1504" s="279"/>
      <c r="DG1504" s="279"/>
      <c r="DH1504" s="279"/>
      <c r="DI1504" s="279"/>
      <c r="DJ1504" s="279"/>
      <c r="DK1504" s="279"/>
      <c r="DL1504" s="279"/>
      <c r="DM1504" s="279"/>
      <c r="DN1504" s="279"/>
      <c r="DO1504" s="279"/>
      <c r="DP1504" s="279"/>
      <c r="DQ1504" s="279"/>
      <c r="DR1504" s="279"/>
      <c r="DS1504" s="279"/>
      <c r="DT1504" s="279"/>
      <c r="DU1504" s="279"/>
    </row>
    <row r="1505" spans="40:125">
      <c r="AN1505" s="203" t="str">
        <f t="shared" si="58"/>
        <v>EMA--</v>
      </c>
      <c r="AO1505" s="279"/>
      <c r="AP1505" s="279"/>
      <c r="AQ1505" s="279"/>
      <c r="AR1505" s="279"/>
      <c r="AS1505" s="279"/>
      <c r="AT1505" s="279"/>
      <c r="AU1505" s="279"/>
      <c r="AV1505" s="279"/>
      <c r="AW1505" s="279"/>
      <c r="AX1505" s="279"/>
      <c r="AY1505" s="279"/>
      <c r="AZ1505" s="279"/>
      <c r="BA1505" s="279"/>
      <c r="BB1505" s="279"/>
      <c r="BC1505" s="279"/>
      <c r="BD1505" s="279"/>
      <c r="BE1505" s="279"/>
      <c r="BF1505" s="279"/>
      <c r="BG1505" s="279"/>
      <c r="BH1505" s="279"/>
      <c r="BI1505" s="279"/>
      <c r="BJ1505" s="279"/>
      <c r="BK1505" s="279"/>
      <c r="BL1505" s="279"/>
      <c r="BM1505" s="279"/>
      <c r="BN1505" s="279"/>
      <c r="BO1505" s="279"/>
      <c r="BP1505" s="279"/>
      <c r="BQ1505" s="279"/>
      <c r="BR1505" s="279"/>
      <c r="BS1505" s="279"/>
      <c r="BT1505" s="279"/>
      <c r="BU1505" s="279"/>
      <c r="BV1505" s="279"/>
      <c r="BW1505" s="279"/>
      <c r="BX1505" s="279"/>
      <c r="BY1505" s="279"/>
      <c r="BZ1505" s="279"/>
      <c r="CA1505" s="279"/>
      <c r="CB1505" s="279"/>
      <c r="CC1505" s="279"/>
      <c r="CD1505" s="279"/>
      <c r="CE1505" s="279"/>
      <c r="CF1505" s="279"/>
      <c r="CG1505" s="279"/>
      <c r="CH1505" s="279"/>
      <c r="CI1505" s="279"/>
      <c r="CJ1505" s="279"/>
      <c r="CK1505" s="279"/>
      <c r="CL1505" s="279"/>
      <c r="CM1505" s="279"/>
      <c r="CN1505" s="279"/>
      <c r="CO1505" s="279"/>
      <c r="CP1505" s="279"/>
      <c r="CQ1505" s="279"/>
      <c r="CR1505" s="279"/>
      <c r="CS1505" s="279"/>
      <c r="CT1505" s="279"/>
      <c r="CU1505" s="279"/>
      <c r="CV1505" s="279"/>
      <c r="CW1505" s="279"/>
      <c r="CX1505" s="279"/>
      <c r="CY1505" s="279"/>
      <c r="CZ1505" s="279"/>
      <c r="DA1505" s="279"/>
      <c r="DB1505" s="279"/>
      <c r="DC1505" s="279"/>
      <c r="DD1505" s="279"/>
      <c r="DE1505" s="279"/>
      <c r="DF1505" s="279"/>
      <c r="DG1505" s="279"/>
      <c r="DH1505" s="279"/>
      <c r="DI1505" s="279"/>
      <c r="DJ1505" s="279"/>
      <c r="DK1505" s="279"/>
      <c r="DL1505" s="279"/>
      <c r="DM1505" s="279"/>
      <c r="DN1505" s="279"/>
      <c r="DO1505" s="279"/>
      <c r="DP1505" s="279"/>
      <c r="DQ1505" s="279"/>
      <c r="DR1505" s="279"/>
      <c r="DS1505" s="279"/>
      <c r="DT1505" s="279"/>
      <c r="DU1505" s="279"/>
    </row>
    <row r="1506" spans="40:125">
      <c r="AN1506" s="203" t="str">
        <f t="shared" si="58"/>
        <v>EMA--</v>
      </c>
      <c r="AO1506" s="279"/>
      <c r="AP1506" s="279"/>
      <c r="AQ1506" s="279"/>
      <c r="AR1506" s="279"/>
      <c r="AS1506" s="279"/>
      <c r="AT1506" s="279"/>
      <c r="AU1506" s="279"/>
      <c r="AV1506" s="279"/>
      <c r="AW1506" s="279"/>
      <c r="AX1506" s="279"/>
      <c r="AY1506" s="279"/>
      <c r="AZ1506" s="279"/>
      <c r="BA1506" s="279"/>
      <c r="BB1506" s="279"/>
      <c r="BC1506" s="279"/>
      <c r="BD1506" s="279"/>
      <c r="BE1506" s="279"/>
      <c r="BF1506" s="279"/>
      <c r="BG1506" s="279"/>
      <c r="BH1506" s="279"/>
      <c r="BI1506" s="279"/>
      <c r="BJ1506" s="279"/>
      <c r="BK1506" s="279"/>
      <c r="BL1506" s="279"/>
      <c r="BM1506" s="279"/>
      <c r="BN1506" s="279"/>
      <c r="BO1506" s="279"/>
      <c r="BP1506" s="279"/>
      <c r="BQ1506" s="279"/>
      <c r="BR1506" s="279"/>
      <c r="BS1506" s="279"/>
      <c r="BT1506" s="279"/>
      <c r="BU1506" s="279"/>
      <c r="BV1506" s="279"/>
      <c r="BW1506" s="279"/>
      <c r="BX1506" s="279"/>
      <c r="BY1506" s="279"/>
      <c r="BZ1506" s="279"/>
      <c r="CA1506" s="279"/>
      <c r="CB1506" s="279"/>
      <c r="CC1506" s="279"/>
      <c r="CD1506" s="279"/>
      <c r="CE1506" s="279"/>
      <c r="CF1506" s="279"/>
      <c r="CG1506" s="279"/>
      <c r="CH1506" s="279"/>
      <c r="CI1506" s="279"/>
      <c r="CJ1506" s="279"/>
      <c r="CK1506" s="279"/>
      <c r="CL1506" s="279"/>
      <c r="CM1506" s="279"/>
      <c r="CN1506" s="279"/>
      <c r="CO1506" s="279"/>
      <c r="CP1506" s="279"/>
      <c r="CQ1506" s="279"/>
      <c r="CR1506" s="279"/>
      <c r="CS1506" s="279"/>
      <c r="CT1506" s="279"/>
      <c r="CU1506" s="279"/>
      <c r="CV1506" s="279"/>
      <c r="CW1506" s="279"/>
      <c r="CX1506" s="279"/>
      <c r="CY1506" s="279"/>
      <c r="CZ1506" s="279"/>
      <c r="DA1506" s="279"/>
      <c r="DB1506" s="279"/>
      <c r="DC1506" s="279"/>
      <c r="DD1506" s="279"/>
      <c r="DE1506" s="279"/>
      <c r="DF1506" s="279"/>
      <c r="DG1506" s="279"/>
      <c r="DH1506" s="279"/>
      <c r="DI1506" s="279"/>
      <c r="DJ1506" s="279"/>
      <c r="DK1506" s="279"/>
      <c r="DL1506" s="279"/>
      <c r="DM1506" s="279"/>
      <c r="DN1506" s="279"/>
      <c r="DO1506" s="279"/>
      <c r="DP1506" s="279"/>
      <c r="DQ1506" s="279"/>
      <c r="DR1506" s="279"/>
      <c r="DS1506" s="279"/>
      <c r="DT1506" s="279"/>
      <c r="DU1506" s="279"/>
    </row>
    <row r="1507" spans="40:125">
      <c r="AN1507" s="203" t="str">
        <f t="shared" si="58"/>
        <v>EMA--</v>
      </c>
      <c r="AO1507" s="279"/>
      <c r="AP1507" s="279"/>
      <c r="AQ1507" s="279"/>
      <c r="AR1507" s="279"/>
      <c r="AS1507" s="279"/>
      <c r="AT1507" s="279"/>
      <c r="AU1507" s="279"/>
      <c r="AV1507" s="279"/>
      <c r="AW1507" s="279"/>
      <c r="AX1507" s="279"/>
      <c r="AY1507" s="279"/>
      <c r="AZ1507" s="279"/>
      <c r="BA1507" s="279"/>
      <c r="BB1507" s="279"/>
      <c r="BC1507" s="279"/>
      <c r="BD1507" s="279"/>
      <c r="BE1507" s="279"/>
      <c r="BF1507" s="279"/>
      <c r="BG1507" s="279"/>
      <c r="BH1507" s="279"/>
      <c r="BI1507" s="279"/>
      <c r="BJ1507" s="279"/>
      <c r="BK1507" s="279"/>
      <c r="BL1507" s="279"/>
      <c r="BM1507" s="279"/>
      <c r="BN1507" s="279"/>
      <c r="BO1507" s="279"/>
      <c r="BP1507" s="279"/>
      <c r="BQ1507" s="279"/>
      <c r="BR1507" s="279"/>
      <c r="BS1507" s="279"/>
      <c r="BT1507" s="279"/>
      <c r="BU1507" s="279"/>
      <c r="BV1507" s="279"/>
      <c r="BW1507" s="279"/>
      <c r="BX1507" s="279"/>
      <c r="BY1507" s="279"/>
      <c r="BZ1507" s="279"/>
      <c r="CA1507" s="279"/>
      <c r="CB1507" s="279"/>
      <c r="CC1507" s="279"/>
      <c r="CD1507" s="279"/>
      <c r="CE1507" s="279"/>
      <c r="CF1507" s="279"/>
      <c r="CG1507" s="279"/>
      <c r="CH1507" s="279"/>
      <c r="CI1507" s="279"/>
      <c r="CJ1507" s="279"/>
      <c r="CK1507" s="279"/>
      <c r="CL1507" s="279"/>
      <c r="CM1507" s="279"/>
      <c r="CN1507" s="279"/>
      <c r="CO1507" s="279"/>
      <c r="CP1507" s="279"/>
      <c r="CQ1507" s="279"/>
      <c r="CR1507" s="279"/>
      <c r="CS1507" s="279"/>
      <c r="CT1507" s="279"/>
      <c r="CU1507" s="279"/>
      <c r="CV1507" s="279"/>
      <c r="CW1507" s="279"/>
      <c r="CX1507" s="279"/>
      <c r="CY1507" s="279"/>
      <c r="CZ1507" s="279"/>
      <c r="DA1507" s="279"/>
      <c r="DB1507" s="279"/>
      <c r="DC1507" s="279"/>
      <c r="DD1507" s="279"/>
      <c r="DE1507" s="279"/>
      <c r="DF1507" s="279"/>
      <c r="DG1507" s="279"/>
      <c r="DH1507" s="279"/>
      <c r="DI1507" s="279"/>
      <c r="DJ1507" s="279"/>
      <c r="DK1507" s="279"/>
      <c r="DL1507" s="279"/>
      <c r="DM1507" s="279"/>
      <c r="DN1507" s="279"/>
      <c r="DO1507" s="279"/>
      <c r="DP1507" s="279"/>
      <c r="DQ1507" s="279"/>
      <c r="DR1507" s="279"/>
      <c r="DS1507" s="279"/>
      <c r="DT1507" s="279"/>
      <c r="DU1507" s="279"/>
    </row>
    <row r="1508" spans="40:125">
      <c r="AN1508" s="203" t="str">
        <f t="shared" si="58"/>
        <v>EMA--</v>
      </c>
      <c r="AO1508" s="279"/>
      <c r="AP1508" s="279"/>
      <c r="AQ1508" s="279"/>
      <c r="AR1508" s="279"/>
      <c r="AS1508" s="279"/>
      <c r="AT1508" s="279"/>
      <c r="AU1508" s="279"/>
      <c r="AV1508" s="279"/>
      <c r="AW1508" s="279"/>
      <c r="AX1508" s="279"/>
      <c r="AY1508" s="279"/>
      <c r="AZ1508" s="279"/>
      <c r="BA1508" s="279"/>
      <c r="BB1508" s="279"/>
      <c r="BC1508" s="279"/>
      <c r="BD1508" s="279"/>
      <c r="BE1508" s="279"/>
      <c r="BF1508" s="279"/>
      <c r="BG1508" s="279"/>
      <c r="BH1508" s="279"/>
      <c r="BI1508" s="279"/>
      <c r="BJ1508" s="279"/>
      <c r="BK1508" s="279"/>
      <c r="BL1508" s="279"/>
      <c r="BM1508" s="279"/>
      <c r="BN1508" s="279"/>
      <c r="BO1508" s="279"/>
      <c r="BP1508" s="279"/>
      <c r="BQ1508" s="279"/>
      <c r="BR1508" s="279"/>
      <c r="BS1508" s="279"/>
      <c r="BT1508" s="279"/>
      <c r="BU1508" s="279"/>
      <c r="BV1508" s="279"/>
      <c r="BW1508" s="279"/>
      <c r="BX1508" s="279"/>
      <c r="BY1508" s="279"/>
      <c r="BZ1508" s="279"/>
      <c r="CA1508" s="279"/>
      <c r="CB1508" s="279"/>
      <c r="CC1508" s="279"/>
      <c r="CD1508" s="279"/>
      <c r="CE1508" s="279"/>
      <c r="CF1508" s="279"/>
      <c r="CG1508" s="279"/>
      <c r="CH1508" s="279"/>
      <c r="CI1508" s="279"/>
      <c r="CJ1508" s="279"/>
      <c r="CK1508" s="279"/>
      <c r="CL1508" s="279"/>
      <c r="CM1508" s="279"/>
      <c r="CN1508" s="279"/>
      <c r="CO1508" s="279"/>
      <c r="CP1508" s="279"/>
      <c r="CQ1508" s="279"/>
      <c r="CR1508" s="279"/>
      <c r="CS1508" s="279"/>
      <c r="CT1508" s="279"/>
      <c r="CU1508" s="279"/>
      <c r="CV1508" s="279"/>
      <c r="CW1508" s="279"/>
      <c r="CX1508" s="279"/>
      <c r="CY1508" s="279"/>
      <c r="CZ1508" s="279"/>
      <c r="DA1508" s="279"/>
      <c r="DB1508" s="279"/>
      <c r="DC1508" s="279"/>
      <c r="DD1508" s="279"/>
      <c r="DE1508" s="279"/>
      <c r="DF1508" s="279"/>
      <c r="DG1508" s="279"/>
      <c r="DH1508" s="279"/>
      <c r="DI1508" s="279"/>
      <c r="DJ1508" s="279"/>
      <c r="DK1508" s="279"/>
      <c r="DL1508" s="279"/>
      <c r="DM1508" s="279"/>
      <c r="DN1508" s="279"/>
      <c r="DO1508" s="279"/>
      <c r="DP1508" s="279"/>
      <c r="DQ1508" s="279"/>
      <c r="DR1508" s="279"/>
      <c r="DS1508" s="279"/>
      <c r="DT1508" s="279"/>
      <c r="DU1508" s="279"/>
    </row>
    <row r="1509" spans="40:125">
      <c r="AN1509" s="203" t="str">
        <f t="shared" si="58"/>
        <v>EMA--</v>
      </c>
      <c r="AO1509" s="279"/>
      <c r="AP1509" s="279"/>
      <c r="AQ1509" s="279"/>
      <c r="AR1509" s="279"/>
      <c r="AS1509" s="279"/>
      <c r="AT1509" s="279"/>
      <c r="AU1509" s="279"/>
      <c r="AV1509" s="279"/>
      <c r="AW1509" s="279"/>
      <c r="AX1509" s="279"/>
      <c r="AY1509" s="279"/>
      <c r="AZ1509" s="279"/>
      <c r="BA1509" s="279"/>
      <c r="BB1509" s="279"/>
      <c r="BC1509" s="279"/>
      <c r="BD1509" s="279"/>
      <c r="BE1509" s="279"/>
      <c r="BF1509" s="279"/>
      <c r="BG1509" s="279"/>
      <c r="BH1509" s="279"/>
      <c r="BI1509" s="279"/>
      <c r="BJ1509" s="279"/>
      <c r="BK1509" s="279"/>
      <c r="BL1509" s="279"/>
      <c r="BM1509" s="279"/>
      <c r="BN1509" s="279"/>
      <c r="BO1509" s="279"/>
      <c r="BP1509" s="279"/>
      <c r="BQ1509" s="279"/>
      <c r="BR1509" s="279"/>
      <c r="BS1509" s="279"/>
      <c r="BT1509" s="279"/>
      <c r="BU1509" s="279"/>
      <c r="BV1509" s="279"/>
      <c r="BW1509" s="279"/>
      <c r="BX1509" s="279"/>
      <c r="BY1509" s="279"/>
      <c r="BZ1509" s="279"/>
      <c r="CA1509" s="279"/>
      <c r="CB1509" s="279"/>
      <c r="CC1509" s="279"/>
      <c r="CD1509" s="279"/>
      <c r="CE1509" s="279"/>
      <c r="CF1509" s="279"/>
      <c r="CG1509" s="279"/>
      <c r="CH1509" s="279"/>
      <c r="CI1509" s="279"/>
      <c r="CJ1509" s="279"/>
      <c r="CK1509" s="279"/>
      <c r="CL1509" s="279"/>
      <c r="CM1509" s="279"/>
      <c r="CN1509" s="279"/>
      <c r="CO1509" s="279"/>
      <c r="CP1509" s="279"/>
      <c r="CQ1509" s="279"/>
      <c r="CR1509" s="279"/>
      <c r="CS1509" s="279"/>
      <c r="CT1509" s="279"/>
      <c r="CU1509" s="279"/>
      <c r="CV1509" s="279"/>
      <c r="CW1509" s="279"/>
      <c r="CX1509" s="279"/>
      <c r="CY1509" s="279"/>
      <c r="CZ1509" s="279"/>
      <c r="DA1509" s="279"/>
      <c r="DB1509" s="279"/>
      <c r="DC1509" s="279"/>
      <c r="DD1509" s="279"/>
      <c r="DE1509" s="279"/>
      <c r="DF1509" s="279"/>
      <c r="DG1509" s="279"/>
      <c r="DH1509" s="279"/>
      <c r="DI1509" s="279"/>
      <c r="DJ1509" s="279"/>
      <c r="DK1509" s="279"/>
      <c r="DL1509" s="279"/>
      <c r="DM1509" s="279"/>
      <c r="DN1509" s="279"/>
      <c r="DO1509" s="279"/>
      <c r="DP1509" s="279"/>
      <c r="DQ1509" s="279"/>
      <c r="DR1509" s="279"/>
      <c r="DS1509" s="279"/>
      <c r="DT1509" s="279"/>
      <c r="DU1509" s="279"/>
    </row>
    <row r="1510" spans="40:125">
      <c r="AN1510" s="203" t="str">
        <f t="shared" si="58"/>
        <v>EMA--</v>
      </c>
      <c r="AO1510" s="279"/>
      <c r="AP1510" s="279"/>
      <c r="AQ1510" s="279"/>
      <c r="AR1510" s="279"/>
      <c r="AS1510" s="279"/>
      <c r="AT1510" s="279"/>
      <c r="AU1510" s="279"/>
      <c r="AV1510" s="279"/>
      <c r="AW1510" s="279"/>
      <c r="AX1510" s="279"/>
      <c r="AY1510" s="279"/>
      <c r="AZ1510" s="279"/>
      <c r="BA1510" s="279"/>
      <c r="BB1510" s="279"/>
      <c r="BC1510" s="279"/>
      <c r="BD1510" s="279"/>
      <c r="BE1510" s="279"/>
      <c r="BF1510" s="279"/>
      <c r="BG1510" s="279"/>
      <c r="BH1510" s="279"/>
      <c r="BI1510" s="279"/>
      <c r="BJ1510" s="279"/>
      <c r="BK1510" s="279"/>
      <c r="BL1510" s="279"/>
      <c r="BM1510" s="279"/>
      <c r="BN1510" s="279"/>
      <c r="BO1510" s="279"/>
      <c r="BP1510" s="279"/>
      <c r="BQ1510" s="279"/>
      <c r="BR1510" s="279"/>
      <c r="BS1510" s="279"/>
      <c r="BT1510" s="279"/>
      <c r="BU1510" s="279"/>
      <c r="BV1510" s="279"/>
      <c r="BW1510" s="279"/>
      <c r="BX1510" s="279"/>
      <c r="BY1510" s="279"/>
      <c r="BZ1510" s="279"/>
      <c r="CA1510" s="279"/>
      <c r="CB1510" s="279"/>
      <c r="CC1510" s="279"/>
      <c r="CD1510" s="279"/>
      <c r="CE1510" s="279"/>
      <c r="CF1510" s="279"/>
      <c r="CG1510" s="279"/>
      <c r="CH1510" s="279"/>
      <c r="CI1510" s="279"/>
      <c r="CJ1510" s="279"/>
      <c r="CK1510" s="279"/>
      <c r="CL1510" s="279"/>
      <c r="CM1510" s="279"/>
      <c r="CN1510" s="279"/>
      <c r="CO1510" s="279"/>
      <c r="CP1510" s="279"/>
      <c r="CQ1510" s="279"/>
      <c r="CR1510" s="279"/>
      <c r="CS1510" s="279"/>
      <c r="CT1510" s="279"/>
      <c r="CU1510" s="279"/>
      <c r="CV1510" s="279"/>
      <c r="CW1510" s="279"/>
      <c r="CX1510" s="279"/>
      <c r="CY1510" s="279"/>
      <c r="CZ1510" s="279"/>
      <c r="DA1510" s="279"/>
      <c r="DB1510" s="279"/>
      <c r="DC1510" s="279"/>
      <c r="DD1510" s="279"/>
      <c r="DE1510" s="279"/>
      <c r="DF1510" s="279"/>
      <c r="DG1510" s="279"/>
      <c r="DH1510" s="279"/>
      <c r="DI1510" s="279"/>
      <c r="DJ1510" s="279"/>
      <c r="DK1510" s="279"/>
      <c r="DL1510" s="279"/>
      <c r="DM1510" s="279"/>
      <c r="DN1510" s="279"/>
      <c r="DO1510" s="279"/>
      <c r="DP1510" s="279"/>
      <c r="DQ1510" s="279"/>
      <c r="DR1510" s="279"/>
      <c r="DS1510" s="279"/>
      <c r="DT1510" s="279"/>
      <c r="DU1510" s="279"/>
    </row>
    <row r="1511" spans="40:125">
      <c r="AN1511" s="203" t="str">
        <f t="shared" si="58"/>
        <v>EMA--</v>
      </c>
      <c r="AO1511" s="279"/>
      <c r="AP1511" s="279"/>
      <c r="AQ1511" s="279"/>
      <c r="AR1511" s="279"/>
      <c r="AS1511" s="279"/>
      <c r="AT1511" s="279"/>
      <c r="AU1511" s="279"/>
      <c r="AV1511" s="279"/>
      <c r="AW1511" s="279"/>
      <c r="AX1511" s="279"/>
      <c r="AY1511" s="279"/>
      <c r="AZ1511" s="279"/>
      <c r="BA1511" s="279"/>
      <c r="BB1511" s="279"/>
      <c r="BC1511" s="279"/>
      <c r="BD1511" s="279"/>
      <c r="BE1511" s="279"/>
      <c r="BF1511" s="279"/>
      <c r="BG1511" s="279"/>
      <c r="BH1511" s="279"/>
      <c r="BI1511" s="279"/>
      <c r="BJ1511" s="279"/>
      <c r="BK1511" s="279"/>
      <c r="BL1511" s="279"/>
      <c r="BM1511" s="279"/>
      <c r="BN1511" s="279"/>
      <c r="BO1511" s="279"/>
      <c r="BP1511" s="279"/>
      <c r="BQ1511" s="279"/>
      <c r="BR1511" s="279"/>
      <c r="BS1511" s="279"/>
      <c r="BT1511" s="279"/>
      <c r="BU1511" s="279"/>
      <c r="BV1511" s="279"/>
      <c r="BW1511" s="279"/>
      <c r="BX1511" s="279"/>
      <c r="BY1511" s="279"/>
      <c r="BZ1511" s="279"/>
      <c r="CA1511" s="279"/>
      <c r="CB1511" s="279"/>
      <c r="CC1511" s="279"/>
      <c r="CD1511" s="279"/>
      <c r="CE1511" s="279"/>
      <c r="CF1511" s="279"/>
      <c r="CG1511" s="279"/>
      <c r="CH1511" s="279"/>
      <c r="CI1511" s="279"/>
      <c r="CJ1511" s="279"/>
      <c r="CK1511" s="279"/>
      <c r="CL1511" s="279"/>
      <c r="CM1511" s="279"/>
      <c r="CN1511" s="279"/>
      <c r="CO1511" s="279"/>
      <c r="CP1511" s="279"/>
      <c r="CQ1511" s="279"/>
      <c r="CR1511" s="279"/>
      <c r="CS1511" s="279"/>
      <c r="CT1511" s="279"/>
      <c r="CU1511" s="279"/>
      <c r="CV1511" s="279"/>
      <c r="CW1511" s="279"/>
      <c r="CX1511" s="279"/>
      <c r="CY1511" s="279"/>
      <c r="CZ1511" s="279"/>
      <c r="DA1511" s="279"/>
      <c r="DB1511" s="279"/>
      <c r="DC1511" s="279"/>
      <c r="DD1511" s="279"/>
      <c r="DE1511" s="279"/>
      <c r="DF1511" s="279"/>
      <c r="DG1511" s="279"/>
      <c r="DH1511" s="279"/>
      <c r="DI1511" s="279"/>
      <c r="DJ1511" s="279"/>
      <c r="DK1511" s="279"/>
      <c r="DL1511" s="279"/>
      <c r="DM1511" s="279"/>
      <c r="DN1511" s="279"/>
      <c r="DO1511" s="279"/>
      <c r="DP1511" s="279"/>
      <c r="DQ1511" s="279"/>
      <c r="DR1511" s="279"/>
      <c r="DS1511" s="279"/>
      <c r="DT1511" s="279"/>
      <c r="DU1511" s="279"/>
    </row>
    <row r="1512" spans="40:125">
      <c r="AN1512" s="203" t="str">
        <f t="shared" si="58"/>
        <v>EMA--</v>
      </c>
      <c r="AO1512" s="279"/>
      <c r="AP1512" s="279"/>
      <c r="AQ1512" s="279"/>
      <c r="AR1512" s="279"/>
      <c r="AS1512" s="279"/>
      <c r="AT1512" s="279"/>
      <c r="AU1512" s="279"/>
      <c r="AV1512" s="279"/>
      <c r="AW1512" s="279"/>
      <c r="AX1512" s="279"/>
      <c r="AY1512" s="279"/>
      <c r="AZ1512" s="279"/>
      <c r="BA1512" s="279"/>
      <c r="BB1512" s="279"/>
      <c r="BC1512" s="279"/>
      <c r="BD1512" s="279"/>
      <c r="BE1512" s="279"/>
      <c r="BF1512" s="279"/>
      <c r="BG1512" s="279"/>
      <c r="BH1512" s="279"/>
      <c r="BI1512" s="279"/>
      <c r="BJ1512" s="279"/>
      <c r="BK1512" s="279"/>
      <c r="BL1512" s="279"/>
      <c r="BM1512" s="279"/>
      <c r="BN1512" s="279"/>
      <c r="BO1512" s="279"/>
      <c r="BP1512" s="279"/>
      <c r="BQ1512" s="279"/>
      <c r="BR1512" s="279"/>
      <c r="BS1512" s="279"/>
      <c r="BT1512" s="279"/>
      <c r="BU1512" s="279"/>
      <c r="BV1512" s="279"/>
      <c r="BW1512" s="279"/>
      <c r="BX1512" s="279"/>
      <c r="BY1512" s="279"/>
      <c r="BZ1512" s="279"/>
      <c r="CA1512" s="279"/>
      <c r="CB1512" s="279"/>
      <c r="CC1512" s="279"/>
      <c r="CD1512" s="279"/>
      <c r="CE1512" s="279"/>
      <c r="CF1512" s="279"/>
      <c r="CG1512" s="279"/>
      <c r="CH1512" s="279"/>
      <c r="CI1512" s="279"/>
      <c r="CJ1512" s="279"/>
      <c r="CK1512" s="279"/>
      <c r="CL1512" s="279"/>
      <c r="CM1512" s="279"/>
      <c r="CN1512" s="279"/>
      <c r="CO1512" s="279"/>
      <c r="CP1512" s="279"/>
      <c r="CQ1512" s="279"/>
      <c r="CR1512" s="279"/>
      <c r="CS1512" s="279"/>
      <c r="CT1512" s="279"/>
      <c r="CU1512" s="279"/>
      <c r="CV1512" s="279"/>
      <c r="CW1512" s="279"/>
      <c r="CX1512" s="279"/>
      <c r="CY1512" s="279"/>
      <c r="CZ1512" s="279"/>
      <c r="DA1512" s="279"/>
      <c r="DB1512" s="279"/>
      <c r="DC1512" s="279"/>
      <c r="DD1512" s="279"/>
      <c r="DE1512" s="279"/>
      <c r="DF1512" s="279"/>
      <c r="DG1512" s="279"/>
      <c r="DH1512" s="279"/>
      <c r="DI1512" s="279"/>
      <c r="DJ1512" s="279"/>
      <c r="DK1512" s="279"/>
      <c r="DL1512" s="279"/>
      <c r="DM1512" s="279"/>
      <c r="DN1512" s="279"/>
      <c r="DO1512" s="279"/>
      <c r="DP1512" s="279"/>
      <c r="DQ1512" s="279"/>
      <c r="DR1512" s="279"/>
      <c r="DS1512" s="279"/>
      <c r="DT1512" s="279"/>
      <c r="DU1512" s="279"/>
    </row>
    <row r="1513" spans="40:125">
      <c r="AN1513" s="203" t="str">
        <f t="shared" si="58"/>
        <v>EMA--</v>
      </c>
      <c r="AO1513" s="279"/>
      <c r="AP1513" s="279"/>
      <c r="AQ1513" s="279"/>
      <c r="AR1513" s="279"/>
      <c r="AS1513" s="279"/>
      <c r="AT1513" s="279"/>
      <c r="AU1513" s="279"/>
      <c r="AV1513" s="279"/>
      <c r="AW1513" s="279"/>
      <c r="AX1513" s="279"/>
      <c r="AY1513" s="279"/>
      <c r="AZ1513" s="279"/>
      <c r="BA1513" s="279"/>
      <c r="BB1513" s="279"/>
      <c r="BC1513" s="279"/>
      <c r="BD1513" s="279"/>
      <c r="BE1513" s="279"/>
      <c r="BF1513" s="279"/>
      <c r="BG1513" s="279"/>
      <c r="BH1513" s="279"/>
      <c r="BI1513" s="279"/>
      <c r="BJ1513" s="279"/>
      <c r="BK1513" s="279"/>
      <c r="BL1513" s="279"/>
      <c r="BM1513" s="279"/>
      <c r="BN1513" s="279"/>
      <c r="BO1513" s="279"/>
      <c r="BP1513" s="279"/>
      <c r="BQ1513" s="279"/>
      <c r="BR1513" s="279"/>
      <c r="BS1513" s="279"/>
      <c r="BT1513" s="279"/>
      <c r="BU1513" s="279"/>
      <c r="BV1513" s="279"/>
      <c r="BW1513" s="279"/>
      <c r="BX1513" s="279"/>
      <c r="BY1513" s="279"/>
      <c r="BZ1513" s="279"/>
      <c r="CA1513" s="279"/>
      <c r="CB1513" s="279"/>
      <c r="CC1513" s="279"/>
      <c r="CD1513" s="279"/>
      <c r="CE1513" s="279"/>
      <c r="CF1513" s="279"/>
      <c r="CG1513" s="279"/>
      <c r="CH1513" s="279"/>
      <c r="CI1513" s="279"/>
      <c r="CJ1513" s="279"/>
      <c r="CK1513" s="279"/>
      <c r="CL1513" s="279"/>
      <c r="CM1513" s="279"/>
      <c r="CN1513" s="279"/>
      <c r="CO1513" s="279"/>
      <c r="CP1513" s="279"/>
      <c r="CQ1513" s="279"/>
      <c r="CR1513" s="279"/>
      <c r="CS1513" s="279"/>
      <c r="CT1513" s="279"/>
      <c r="CU1513" s="279"/>
      <c r="CV1513" s="279"/>
      <c r="CW1513" s="279"/>
      <c r="CX1513" s="279"/>
      <c r="CY1513" s="279"/>
      <c r="CZ1513" s="279"/>
      <c r="DA1513" s="279"/>
      <c r="DB1513" s="279"/>
      <c r="DC1513" s="279"/>
      <c r="DD1513" s="279"/>
      <c r="DE1513" s="279"/>
      <c r="DF1513" s="279"/>
      <c r="DG1513" s="279"/>
      <c r="DH1513" s="279"/>
      <c r="DI1513" s="279"/>
      <c r="DJ1513" s="279"/>
      <c r="DK1513" s="279"/>
      <c r="DL1513" s="279"/>
      <c r="DM1513" s="279"/>
      <c r="DN1513" s="279"/>
      <c r="DO1513" s="279"/>
      <c r="DP1513" s="279"/>
      <c r="DQ1513" s="279"/>
      <c r="DR1513" s="279"/>
      <c r="DS1513" s="279"/>
      <c r="DT1513" s="279"/>
      <c r="DU1513" s="279"/>
    </row>
    <row r="1514" spans="40:125">
      <c r="AN1514" s="203" t="str">
        <f t="shared" si="58"/>
        <v>EMA--</v>
      </c>
      <c r="AO1514" s="279"/>
      <c r="AP1514" s="279"/>
      <c r="AQ1514" s="279"/>
      <c r="AR1514" s="279"/>
      <c r="AS1514" s="279"/>
      <c r="AT1514" s="279"/>
      <c r="AU1514" s="279"/>
      <c r="AV1514" s="279"/>
      <c r="AW1514" s="279"/>
      <c r="AX1514" s="279"/>
      <c r="AY1514" s="279"/>
      <c r="AZ1514" s="279"/>
      <c r="BA1514" s="279"/>
      <c r="BB1514" s="279"/>
      <c r="BC1514" s="279"/>
      <c r="BD1514" s="279"/>
      <c r="BE1514" s="279"/>
      <c r="BF1514" s="279"/>
      <c r="BG1514" s="279"/>
      <c r="BH1514" s="279"/>
      <c r="BI1514" s="279"/>
      <c r="BJ1514" s="279"/>
      <c r="BK1514" s="279"/>
      <c r="BL1514" s="279"/>
      <c r="BM1514" s="279"/>
      <c r="BN1514" s="279"/>
      <c r="BO1514" s="279"/>
      <c r="BP1514" s="279"/>
      <c r="BQ1514" s="279"/>
      <c r="BR1514" s="279"/>
      <c r="BS1514" s="279"/>
      <c r="BT1514" s="279"/>
      <c r="BU1514" s="279"/>
      <c r="BV1514" s="279"/>
      <c r="BW1514" s="279"/>
      <c r="BX1514" s="279"/>
      <c r="BY1514" s="279"/>
      <c r="BZ1514" s="279"/>
      <c r="CA1514" s="279"/>
      <c r="CB1514" s="279"/>
      <c r="CC1514" s="279"/>
      <c r="CD1514" s="279"/>
      <c r="CE1514" s="279"/>
      <c r="CF1514" s="279"/>
      <c r="CG1514" s="279"/>
      <c r="CH1514" s="279"/>
      <c r="CI1514" s="279"/>
      <c r="CJ1514" s="279"/>
      <c r="CK1514" s="279"/>
      <c r="CL1514" s="279"/>
      <c r="CM1514" s="279"/>
      <c r="CN1514" s="279"/>
      <c r="CO1514" s="279"/>
      <c r="CP1514" s="279"/>
      <c r="CQ1514" s="279"/>
      <c r="CR1514" s="279"/>
      <c r="CS1514" s="279"/>
      <c r="CT1514" s="279"/>
      <c r="CU1514" s="279"/>
      <c r="CV1514" s="279"/>
      <c r="CW1514" s="279"/>
      <c r="CX1514" s="279"/>
      <c r="CY1514" s="279"/>
      <c r="CZ1514" s="279"/>
      <c r="DA1514" s="279"/>
      <c r="DB1514" s="279"/>
      <c r="DC1514" s="279"/>
      <c r="DD1514" s="279"/>
      <c r="DE1514" s="279"/>
      <c r="DF1514" s="279"/>
      <c r="DG1514" s="279"/>
      <c r="DH1514" s="279"/>
      <c r="DI1514" s="279"/>
      <c r="DJ1514" s="279"/>
      <c r="DK1514" s="279"/>
      <c r="DL1514" s="279"/>
      <c r="DM1514" s="279"/>
      <c r="DN1514" s="279"/>
      <c r="DO1514" s="279"/>
      <c r="DP1514" s="279"/>
      <c r="DQ1514" s="279"/>
      <c r="DR1514" s="279"/>
      <c r="DS1514" s="279"/>
      <c r="DT1514" s="279"/>
      <c r="DU1514" s="279"/>
    </row>
    <row r="1515" spans="40:125">
      <c r="AN1515" s="203" t="str">
        <f t="shared" si="58"/>
        <v>EMA--</v>
      </c>
      <c r="AO1515" s="279"/>
      <c r="AP1515" s="279"/>
      <c r="AQ1515" s="279"/>
      <c r="AR1515" s="279"/>
      <c r="AS1515" s="279"/>
      <c r="AT1515" s="279"/>
      <c r="AU1515" s="279"/>
      <c r="AV1515" s="279"/>
      <c r="AW1515" s="279"/>
      <c r="AX1515" s="279"/>
      <c r="AY1515" s="279"/>
      <c r="AZ1515" s="279"/>
      <c r="BA1515" s="279"/>
      <c r="BB1515" s="279"/>
      <c r="BC1515" s="279"/>
      <c r="BD1515" s="279"/>
      <c r="BE1515" s="279"/>
      <c r="BF1515" s="279"/>
      <c r="BG1515" s="279"/>
      <c r="BH1515" s="279"/>
      <c r="BI1515" s="279"/>
      <c r="BJ1515" s="279"/>
      <c r="BK1515" s="279"/>
      <c r="BL1515" s="279"/>
      <c r="BM1515" s="279"/>
      <c r="BN1515" s="279"/>
      <c r="BO1515" s="279"/>
      <c r="BP1515" s="279"/>
      <c r="BQ1515" s="279"/>
      <c r="BR1515" s="279"/>
      <c r="BS1515" s="279"/>
      <c r="BT1515" s="279"/>
      <c r="BU1515" s="279"/>
      <c r="BV1515" s="279"/>
      <c r="BW1515" s="279"/>
      <c r="BX1515" s="279"/>
      <c r="BY1515" s="279"/>
      <c r="BZ1515" s="279"/>
      <c r="CA1515" s="279"/>
      <c r="CB1515" s="279"/>
      <c r="CC1515" s="279"/>
      <c r="CD1515" s="279"/>
      <c r="CE1515" s="279"/>
      <c r="CF1515" s="279"/>
      <c r="CG1515" s="279"/>
      <c r="CH1515" s="279"/>
      <c r="CI1515" s="279"/>
      <c r="CJ1515" s="279"/>
      <c r="CK1515" s="279"/>
      <c r="CL1515" s="279"/>
      <c r="CM1515" s="279"/>
      <c r="CN1515" s="279"/>
      <c r="CO1515" s="279"/>
      <c r="CP1515" s="279"/>
      <c r="CQ1515" s="279"/>
      <c r="CR1515" s="279"/>
      <c r="CS1515" s="279"/>
      <c r="CT1515" s="279"/>
      <c r="CU1515" s="279"/>
      <c r="CV1515" s="279"/>
      <c r="CW1515" s="279"/>
      <c r="CX1515" s="279"/>
      <c r="CY1515" s="279"/>
      <c r="CZ1515" s="279"/>
      <c r="DA1515" s="279"/>
      <c r="DB1515" s="279"/>
      <c r="DC1515" s="279"/>
      <c r="DD1515" s="279"/>
      <c r="DE1515" s="279"/>
      <c r="DF1515" s="279"/>
      <c r="DG1515" s="279"/>
      <c r="DH1515" s="279"/>
      <c r="DI1515" s="279"/>
      <c r="DJ1515" s="279"/>
      <c r="DK1515" s="279"/>
      <c r="DL1515" s="279"/>
      <c r="DM1515" s="279"/>
      <c r="DN1515" s="279"/>
      <c r="DO1515" s="279"/>
      <c r="DP1515" s="279"/>
      <c r="DQ1515" s="279"/>
      <c r="DR1515" s="279"/>
      <c r="DS1515" s="279"/>
      <c r="DT1515" s="279"/>
      <c r="DU1515" s="279"/>
    </row>
    <row r="1516" spans="40:125">
      <c r="AN1516" s="203" t="str">
        <f t="shared" si="58"/>
        <v>EMA--</v>
      </c>
      <c r="AO1516" s="279"/>
      <c r="AP1516" s="279"/>
      <c r="AQ1516" s="279"/>
      <c r="AR1516" s="279"/>
      <c r="AS1516" s="279"/>
      <c r="AT1516" s="279"/>
      <c r="AU1516" s="279"/>
      <c r="AV1516" s="279"/>
      <c r="AW1516" s="279"/>
      <c r="AX1516" s="279"/>
      <c r="AY1516" s="279"/>
      <c r="AZ1516" s="279"/>
      <c r="BA1516" s="279"/>
      <c r="BB1516" s="279"/>
      <c r="BC1516" s="279"/>
      <c r="BD1516" s="279"/>
      <c r="BE1516" s="279"/>
      <c r="BF1516" s="279"/>
      <c r="BG1516" s="279"/>
      <c r="BH1516" s="279"/>
      <c r="BI1516" s="279"/>
      <c r="BJ1516" s="279"/>
      <c r="BK1516" s="279"/>
      <c r="BL1516" s="279"/>
      <c r="BM1516" s="279"/>
      <c r="BN1516" s="279"/>
      <c r="BO1516" s="279"/>
      <c r="BP1516" s="279"/>
      <c r="BQ1516" s="279"/>
      <c r="BR1516" s="279"/>
      <c r="BS1516" s="279"/>
      <c r="BT1516" s="279"/>
      <c r="BU1516" s="279"/>
      <c r="BV1516" s="279"/>
      <c r="BW1516" s="279"/>
      <c r="BX1516" s="279"/>
      <c r="BY1516" s="279"/>
      <c r="BZ1516" s="279"/>
      <c r="CA1516" s="279"/>
      <c r="CB1516" s="279"/>
      <c r="CC1516" s="279"/>
      <c r="CD1516" s="279"/>
      <c r="CE1516" s="279"/>
      <c r="CF1516" s="279"/>
      <c r="CG1516" s="279"/>
      <c r="CH1516" s="279"/>
      <c r="CI1516" s="279"/>
      <c r="CJ1516" s="279"/>
      <c r="CK1516" s="279"/>
      <c r="CL1516" s="279"/>
      <c r="CM1516" s="279"/>
      <c r="CN1516" s="279"/>
      <c r="CO1516" s="279"/>
      <c r="CP1516" s="279"/>
      <c r="CQ1516" s="279"/>
      <c r="CR1516" s="279"/>
      <c r="CS1516" s="279"/>
      <c r="CT1516" s="279"/>
      <c r="CU1516" s="279"/>
      <c r="CV1516" s="279"/>
      <c r="CW1516" s="279"/>
      <c r="CX1516" s="279"/>
      <c r="CY1516" s="279"/>
      <c r="CZ1516" s="279"/>
      <c r="DA1516" s="279"/>
      <c r="DB1516" s="279"/>
      <c r="DC1516" s="279"/>
      <c r="DD1516" s="279"/>
      <c r="DE1516" s="279"/>
      <c r="DF1516" s="279"/>
      <c r="DG1516" s="279"/>
      <c r="DH1516" s="279"/>
      <c r="DI1516" s="279"/>
      <c r="DJ1516" s="279"/>
      <c r="DK1516" s="279"/>
      <c r="DL1516" s="279"/>
      <c r="DM1516" s="279"/>
      <c r="DN1516" s="279"/>
      <c r="DO1516" s="279"/>
      <c r="DP1516" s="279"/>
      <c r="DQ1516" s="279"/>
      <c r="DR1516" s="279"/>
      <c r="DS1516" s="279"/>
      <c r="DT1516" s="279"/>
      <c r="DU1516" s="279"/>
    </row>
    <row r="1517" spans="40:125">
      <c r="AN1517" s="203" t="str">
        <f t="shared" si="58"/>
        <v>EMA--</v>
      </c>
      <c r="AO1517" s="279"/>
      <c r="AP1517" s="279"/>
      <c r="AQ1517" s="279"/>
      <c r="AR1517" s="279"/>
      <c r="AS1517" s="279"/>
      <c r="AT1517" s="279"/>
      <c r="AU1517" s="279"/>
      <c r="AV1517" s="279"/>
      <c r="AW1517" s="279"/>
      <c r="AX1517" s="279"/>
      <c r="AY1517" s="279"/>
      <c r="AZ1517" s="279"/>
      <c r="BA1517" s="279"/>
      <c r="BB1517" s="279"/>
      <c r="BC1517" s="279"/>
      <c r="BD1517" s="279"/>
      <c r="BE1517" s="279"/>
      <c r="BF1517" s="279"/>
      <c r="BG1517" s="279"/>
      <c r="BH1517" s="279"/>
      <c r="BI1517" s="279"/>
      <c r="BJ1517" s="279"/>
      <c r="BK1517" s="279"/>
      <c r="BL1517" s="279"/>
      <c r="BM1517" s="279"/>
      <c r="BN1517" s="279"/>
      <c r="BO1517" s="279"/>
      <c r="BP1517" s="279"/>
      <c r="BQ1517" s="279"/>
      <c r="BR1517" s="279"/>
      <c r="BS1517" s="279"/>
      <c r="BT1517" s="279"/>
      <c r="BU1517" s="279"/>
      <c r="BV1517" s="279"/>
      <c r="BW1517" s="279"/>
      <c r="BX1517" s="279"/>
      <c r="BY1517" s="279"/>
      <c r="BZ1517" s="279"/>
      <c r="CA1517" s="279"/>
      <c r="CB1517" s="279"/>
      <c r="CC1517" s="279"/>
      <c r="CD1517" s="279"/>
      <c r="CE1517" s="279"/>
      <c r="CF1517" s="279"/>
      <c r="CG1517" s="279"/>
      <c r="CH1517" s="279"/>
      <c r="CI1517" s="279"/>
      <c r="CJ1517" s="279"/>
      <c r="CK1517" s="279"/>
      <c r="CL1517" s="279"/>
      <c r="CM1517" s="279"/>
      <c r="CN1517" s="279"/>
      <c r="CO1517" s="279"/>
      <c r="CP1517" s="279"/>
      <c r="CQ1517" s="279"/>
      <c r="CR1517" s="279"/>
      <c r="CS1517" s="279"/>
      <c r="CT1517" s="279"/>
      <c r="CU1517" s="279"/>
      <c r="CV1517" s="279"/>
      <c r="CW1517" s="279"/>
      <c r="CX1517" s="279"/>
      <c r="CY1517" s="279"/>
      <c r="CZ1517" s="279"/>
      <c r="DA1517" s="279"/>
      <c r="DB1517" s="279"/>
      <c r="DC1517" s="279"/>
      <c r="DD1517" s="279"/>
      <c r="DE1517" s="279"/>
      <c r="DF1517" s="279"/>
      <c r="DG1517" s="279"/>
      <c r="DH1517" s="279"/>
      <c r="DI1517" s="279"/>
      <c r="DJ1517" s="279"/>
      <c r="DK1517" s="279"/>
      <c r="DL1517" s="279"/>
      <c r="DM1517" s="279"/>
      <c r="DN1517" s="279"/>
      <c r="DO1517" s="279"/>
      <c r="DP1517" s="279"/>
      <c r="DQ1517" s="279"/>
      <c r="DR1517" s="279"/>
      <c r="DS1517" s="279"/>
      <c r="DT1517" s="279"/>
      <c r="DU1517" s="279"/>
    </row>
    <row r="1518" spans="40:125">
      <c r="AN1518" s="203" t="str">
        <f t="shared" si="58"/>
        <v>EMA--</v>
      </c>
      <c r="AO1518" s="279"/>
      <c r="AP1518" s="279"/>
      <c r="AQ1518" s="279"/>
      <c r="AR1518" s="279"/>
      <c r="AS1518" s="279"/>
      <c r="AT1518" s="279"/>
      <c r="AU1518" s="279"/>
      <c r="AV1518" s="279"/>
      <c r="AW1518" s="279"/>
      <c r="AX1518" s="279"/>
      <c r="AY1518" s="279"/>
      <c r="AZ1518" s="279"/>
      <c r="BA1518" s="279"/>
      <c r="BB1518" s="279"/>
      <c r="BC1518" s="279"/>
      <c r="BD1518" s="279"/>
      <c r="BE1518" s="279"/>
      <c r="BF1518" s="279"/>
      <c r="BG1518" s="279"/>
      <c r="BH1518" s="279"/>
      <c r="BI1518" s="279"/>
      <c r="BJ1518" s="279"/>
      <c r="BK1518" s="279"/>
      <c r="BL1518" s="279"/>
      <c r="BM1518" s="279"/>
      <c r="BN1518" s="279"/>
      <c r="BO1518" s="279"/>
      <c r="BP1518" s="279"/>
      <c r="BQ1518" s="279"/>
      <c r="BR1518" s="279"/>
      <c r="BS1518" s="279"/>
      <c r="BT1518" s="279"/>
      <c r="BU1518" s="279"/>
      <c r="BV1518" s="279"/>
      <c r="BW1518" s="279"/>
      <c r="BX1518" s="279"/>
      <c r="BY1518" s="279"/>
      <c r="BZ1518" s="279"/>
      <c r="CA1518" s="279"/>
      <c r="CB1518" s="279"/>
      <c r="CC1518" s="279"/>
      <c r="CD1518" s="279"/>
      <c r="CE1518" s="279"/>
      <c r="CF1518" s="279"/>
      <c r="CG1518" s="279"/>
      <c r="CH1518" s="279"/>
      <c r="CI1518" s="279"/>
      <c r="CJ1518" s="279"/>
      <c r="CK1518" s="279"/>
      <c r="CL1518" s="279"/>
      <c r="CM1518" s="279"/>
      <c r="CN1518" s="279"/>
      <c r="CO1518" s="279"/>
      <c r="CP1518" s="279"/>
      <c r="CQ1518" s="279"/>
      <c r="CR1518" s="279"/>
      <c r="CS1518" s="279"/>
      <c r="CT1518" s="279"/>
      <c r="CU1518" s="279"/>
      <c r="CV1518" s="279"/>
      <c r="CW1518" s="279"/>
      <c r="CX1518" s="279"/>
      <c r="CY1518" s="279"/>
      <c r="CZ1518" s="279"/>
      <c r="DA1518" s="279"/>
      <c r="DB1518" s="279"/>
      <c r="DC1518" s="279"/>
      <c r="DD1518" s="279"/>
      <c r="DE1518" s="279"/>
      <c r="DF1518" s="279"/>
      <c r="DG1518" s="279"/>
      <c r="DH1518" s="279"/>
      <c r="DI1518" s="279"/>
      <c r="DJ1518" s="279"/>
      <c r="DK1518" s="279"/>
      <c r="DL1518" s="279"/>
      <c r="DM1518" s="279"/>
      <c r="DN1518" s="279"/>
      <c r="DO1518" s="279"/>
      <c r="DP1518" s="279"/>
      <c r="DQ1518" s="279"/>
      <c r="DR1518" s="279"/>
      <c r="DS1518" s="279"/>
      <c r="DT1518" s="279"/>
      <c r="DU1518" s="279"/>
    </row>
    <row r="1519" spans="40:125">
      <c r="AN1519" s="203" t="str">
        <f t="shared" si="58"/>
        <v>EMA--</v>
      </c>
      <c r="AO1519" s="279"/>
      <c r="AP1519" s="279"/>
      <c r="AQ1519" s="279"/>
      <c r="AR1519" s="279"/>
      <c r="AS1519" s="279"/>
      <c r="AT1519" s="279"/>
      <c r="AU1519" s="279"/>
      <c r="AV1519" s="279"/>
      <c r="AW1519" s="279"/>
      <c r="AX1519" s="279"/>
      <c r="AY1519" s="279"/>
      <c r="AZ1519" s="279"/>
      <c r="BA1519" s="279"/>
      <c r="BB1519" s="279"/>
      <c r="BC1519" s="279"/>
      <c r="BD1519" s="279"/>
      <c r="BE1519" s="279"/>
      <c r="BF1519" s="279"/>
      <c r="BG1519" s="279"/>
      <c r="BH1519" s="279"/>
      <c r="BI1519" s="279"/>
      <c r="BJ1519" s="279"/>
      <c r="BK1519" s="279"/>
      <c r="BL1519" s="279"/>
      <c r="BM1519" s="279"/>
      <c r="BN1519" s="279"/>
      <c r="BO1519" s="279"/>
      <c r="BP1519" s="279"/>
      <c r="BQ1519" s="279"/>
      <c r="BR1519" s="279"/>
      <c r="BS1519" s="279"/>
      <c r="BT1519" s="279"/>
      <c r="BU1519" s="279"/>
      <c r="BV1519" s="279"/>
      <c r="BW1519" s="279"/>
      <c r="BX1519" s="279"/>
      <c r="BY1519" s="279"/>
      <c r="BZ1519" s="279"/>
      <c r="CA1519" s="279"/>
      <c r="CB1519" s="279"/>
      <c r="CC1519" s="279"/>
      <c r="CD1519" s="279"/>
      <c r="CE1519" s="279"/>
      <c r="CF1519" s="279"/>
      <c r="CG1519" s="279"/>
      <c r="CH1519" s="279"/>
      <c r="CI1519" s="279"/>
      <c r="CJ1519" s="279"/>
      <c r="CK1519" s="279"/>
      <c r="CL1519" s="279"/>
      <c r="CM1519" s="279"/>
      <c r="CN1519" s="279"/>
      <c r="CO1519" s="279"/>
      <c r="CP1519" s="279"/>
      <c r="CQ1519" s="279"/>
      <c r="CR1519" s="279"/>
      <c r="CS1519" s="279"/>
      <c r="CT1519" s="279"/>
      <c r="CU1519" s="279"/>
      <c r="CV1519" s="279"/>
      <c r="CW1519" s="279"/>
      <c r="CX1519" s="279"/>
      <c r="CY1519" s="279"/>
      <c r="CZ1519" s="279"/>
      <c r="DA1519" s="279"/>
      <c r="DB1519" s="279"/>
      <c r="DC1519" s="279"/>
      <c r="DD1519" s="279"/>
      <c r="DE1519" s="279"/>
      <c r="DF1519" s="279"/>
      <c r="DG1519" s="279"/>
      <c r="DH1519" s="279"/>
      <c r="DI1519" s="279"/>
      <c r="DJ1519" s="279"/>
      <c r="DK1519" s="279"/>
      <c r="DL1519" s="279"/>
      <c r="DM1519" s="279"/>
      <c r="DN1519" s="279"/>
      <c r="DO1519" s="279"/>
      <c r="DP1519" s="279"/>
      <c r="DQ1519" s="279"/>
      <c r="DR1519" s="279"/>
      <c r="DS1519" s="279"/>
      <c r="DT1519" s="279"/>
      <c r="DU1519" s="279"/>
    </row>
    <row r="1520" spans="40:125">
      <c r="AN1520" s="203" t="str">
        <f t="shared" si="58"/>
        <v>EMA--</v>
      </c>
      <c r="AO1520" s="279"/>
      <c r="AP1520" s="279"/>
      <c r="AQ1520" s="279"/>
      <c r="AR1520" s="279"/>
      <c r="AS1520" s="279"/>
      <c r="AT1520" s="279"/>
      <c r="AU1520" s="279"/>
      <c r="AV1520" s="279"/>
      <c r="AW1520" s="279"/>
      <c r="AX1520" s="279"/>
      <c r="AY1520" s="279"/>
      <c r="AZ1520" s="279"/>
      <c r="BA1520" s="279"/>
      <c r="BB1520" s="279"/>
      <c r="BC1520" s="279"/>
      <c r="BD1520" s="279"/>
      <c r="BE1520" s="279"/>
      <c r="BF1520" s="279"/>
      <c r="BG1520" s="279"/>
      <c r="BH1520" s="279"/>
      <c r="BI1520" s="279"/>
      <c r="BJ1520" s="279"/>
      <c r="BK1520" s="279"/>
      <c r="BL1520" s="279"/>
      <c r="BM1520" s="279"/>
      <c r="BN1520" s="279"/>
      <c r="BO1520" s="279"/>
      <c r="BP1520" s="279"/>
      <c r="BQ1520" s="279"/>
      <c r="BR1520" s="279"/>
      <c r="BS1520" s="279"/>
      <c r="BT1520" s="279"/>
      <c r="BU1520" s="279"/>
      <c r="BV1520" s="279"/>
      <c r="BW1520" s="279"/>
      <c r="BX1520" s="279"/>
      <c r="BY1520" s="279"/>
      <c r="BZ1520" s="279"/>
      <c r="CA1520" s="279"/>
      <c r="CB1520" s="279"/>
      <c r="CC1520" s="279"/>
      <c r="CD1520" s="279"/>
      <c r="CE1520" s="279"/>
      <c r="CF1520" s="279"/>
      <c r="CG1520" s="279"/>
      <c r="CH1520" s="279"/>
      <c r="CI1520" s="279"/>
      <c r="CJ1520" s="279"/>
      <c r="CK1520" s="279"/>
      <c r="CL1520" s="279"/>
      <c r="CM1520" s="279"/>
      <c r="CN1520" s="279"/>
      <c r="CO1520" s="279"/>
      <c r="CP1520" s="279"/>
      <c r="CQ1520" s="279"/>
      <c r="CR1520" s="279"/>
      <c r="CS1520" s="279"/>
      <c r="CT1520" s="279"/>
      <c r="CU1520" s="279"/>
      <c r="CV1520" s="279"/>
      <c r="CW1520" s="279"/>
      <c r="CX1520" s="279"/>
      <c r="CY1520" s="279"/>
      <c r="CZ1520" s="279"/>
      <c r="DA1520" s="279"/>
      <c r="DB1520" s="279"/>
      <c r="DC1520" s="279"/>
      <c r="DD1520" s="279"/>
      <c r="DE1520" s="279"/>
      <c r="DF1520" s="279"/>
      <c r="DG1520" s="279"/>
      <c r="DH1520" s="279"/>
      <c r="DI1520" s="279"/>
      <c r="DJ1520" s="279"/>
      <c r="DK1520" s="279"/>
      <c r="DL1520" s="279"/>
      <c r="DM1520" s="279"/>
      <c r="DN1520" s="279"/>
      <c r="DO1520" s="279"/>
      <c r="DP1520" s="279"/>
      <c r="DQ1520" s="279"/>
      <c r="DR1520" s="279"/>
      <c r="DS1520" s="279"/>
      <c r="DT1520" s="279"/>
      <c r="DU1520" s="279"/>
    </row>
    <row r="1521" spans="40:125">
      <c r="AN1521" s="203" t="str">
        <f t="shared" si="58"/>
        <v>EMA--</v>
      </c>
      <c r="AO1521" s="279"/>
      <c r="AP1521" s="279"/>
      <c r="AQ1521" s="279"/>
      <c r="AR1521" s="279"/>
      <c r="AS1521" s="279"/>
      <c r="AT1521" s="279"/>
      <c r="AU1521" s="279"/>
      <c r="AV1521" s="279"/>
      <c r="AW1521" s="279"/>
      <c r="AX1521" s="279"/>
      <c r="AY1521" s="279"/>
      <c r="AZ1521" s="279"/>
      <c r="BA1521" s="279"/>
      <c r="BB1521" s="279"/>
      <c r="BC1521" s="279"/>
      <c r="BD1521" s="279"/>
      <c r="BE1521" s="279"/>
      <c r="BF1521" s="279"/>
      <c r="BG1521" s="279"/>
      <c r="BH1521" s="279"/>
      <c r="BI1521" s="279"/>
      <c r="BJ1521" s="279"/>
      <c r="BK1521" s="279"/>
      <c r="BL1521" s="279"/>
      <c r="BM1521" s="279"/>
      <c r="BN1521" s="279"/>
      <c r="BO1521" s="279"/>
      <c r="BP1521" s="279"/>
      <c r="BQ1521" s="279"/>
      <c r="BR1521" s="279"/>
      <c r="BS1521" s="279"/>
      <c r="BT1521" s="279"/>
      <c r="BU1521" s="279"/>
      <c r="BV1521" s="279"/>
      <c r="BW1521" s="279"/>
      <c r="BX1521" s="279"/>
      <c r="BY1521" s="279"/>
      <c r="BZ1521" s="279"/>
      <c r="CA1521" s="279"/>
      <c r="CB1521" s="279"/>
      <c r="CC1521" s="279"/>
      <c r="CD1521" s="279"/>
      <c r="CE1521" s="279"/>
      <c r="CF1521" s="279"/>
      <c r="CG1521" s="279"/>
      <c r="CH1521" s="279"/>
      <c r="CI1521" s="279"/>
      <c r="CJ1521" s="279"/>
      <c r="CK1521" s="279"/>
      <c r="CL1521" s="279"/>
      <c r="CM1521" s="279"/>
      <c r="CN1521" s="279"/>
      <c r="CO1521" s="279"/>
      <c r="CP1521" s="279"/>
      <c r="CQ1521" s="279"/>
      <c r="CR1521" s="279"/>
      <c r="CS1521" s="279"/>
      <c r="CT1521" s="279"/>
      <c r="CU1521" s="279"/>
      <c r="CV1521" s="279"/>
      <c r="CW1521" s="279"/>
      <c r="CX1521" s="279"/>
      <c r="CY1521" s="279"/>
      <c r="CZ1521" s="279"/>
      <c r="DA1521" s="279"/>
      <c r="DB1521" s="279"/>
      <c r="DC1521" s="279"/>
      <c r="DD1521" s="279"/>
      <c r="DE1521" s="279"/>
      <c r="DF1521" s="279"/>
      <c r="DG1521" s="279"/>
      <c r="DH1521" s="279"/>
      <c r="DI1521" s="279"/>
      <c r="DJ1521" s="279"/>
      <c r="DK1521" s="279"/>
      <c r="DL1521" s="279"/>
      <c r="DM1521" s="279"/>
      <c r="DN1521" s="279"/>
      <c r="DO1521" s="279"/>
      <c r="DP1521" s="279"/>
      <c r="DQ1521" s="279"/>
      <c r="DR1521" s="279"/>
      <c r="DS1521" s="279"/>
      <c r="DT1521" s="279"/>
      <c r="DU1521" s="279"/>
    </row>
    <row r="1522" spans="40:125">
      <c r="AN1522" s="203" t="str">
        <f t="shared" si="58"/>
        <v>EMA--</v>
      </c>
      <c r="AO1522" s="279"/>
      <c r="AP1522" s="279"/>
      <c r="AQ1522" s="279"/>
      <c r="AR1522" s="279"/>
      <c r="AS1522" s="279"/>
      <c r="AT1522" s="279"/>
      <c r="AU1522" s="279"/>
      <c r="AV1522" s="279"/>
      <c r="AW1522" s="279"/>
      <c r="AX1522" s="279"/>
      <c r="AY1522" s="279"/>
      <c r="AZ1522" s="279"/>
      <c r="BA1522" s="279"/>
      <c r="BB1522" s="279"/>
      <c r="BC1522" s="279"/>
      <c r="BD1522" s="279"/>
      <c r="BE1522" s="279"/>
      <c r="BF1522" s="279"/>
      <c r="BG1522" s="279"/>
      <c r="BH1522" s="279"/>
      <c r="BI1522" s="279"/>
      <c r="BJ1522" s="279"/>
      <c r="BK1522" s="279"/>
      <c r="BL1522" s="279"/>
      <c r="BM1522" s="279"/>
      <c r="BN1522" s="279"/>
      <c r="BO1522" s="279"/>
      <c r="BP1522" s="279"/>
      <c r="BQ1522" s="279"/>
      <c r="BR1522" s="279"/>
      <c r="BS1522" s="279"/>
      <c r="BT1522" s="279"/>
      <c r="BU1522" s="279"/>
      <c r="BV1522" s="279"/>
      <c r="BW1522" s="279"/>
      <c r="BX1522" s="279"/>
      <c r="BY1522" s="279"/>
      <c r="BZ1522" s="279"/>
      <c r="CA1522" s="279"/>
      <c r="CB1522" s="279"/>
      <c r="CC1522" s="279"/>
      <c r="CD1522" s="279"/>
      <c r="CE1522" s="279"/>
      <c r="CF1522" s="279"/>
      <c r="CG1522" s="279"/>
      <c r="CH1522" s="279"/>
      <c r="CI1522" s="279"/>
      <c r="CJ1522" s="279"/>
      <c r="CK1522" s="279"/>
      <c r="CL1522" s="279"/>
      <c r="CM1522" s="279"/>
      <c r="CN1522" s="279"/>
      <c r="CO1522" s="279"/>
      <c r="CP1522" s="279"/>
      <c r="CQ1522" s="279"/>
      <c r="CR1522" s="279"/>
      <c r="CS1522" s="279"/>
      <c r="CT1522" s="279"/>
      <c r="CU1522" s="279"/>
      <c r="CV1522" s="279"/>
      <c r="CW1522" s="279"/>
      <c r="CX1522" s="279"/>
      <c r="CY1522" s="279"/>
      <c r="CZ1522" s="279"/>
      <c r="DA1522" s="279"/>
      <c r="DB1522" s="279"/>
      <c r="DC1522" s="279"/>
      <c r="DD1522" s="279"/>
      <c r="DE1522" s="279"/>
      <c r="DF1522" s="279"/>
      <c r="DG1522" s="279"/>
      <c r="DH1522" s="279"/>
      <c r="DI1522" s="279"/>
      <c r="DJ1522" s="279"/>
      <c r="DK1522" s="279"/>
      <c r="DL1522" s="279"/>
      <c r="DM1522" s="279"/>
      <c r="DN1522" s="279"/>
      <c r="DO1522" s="279"/>
      <c r="DP1522" s="279"/>
      <c r="DQ1522" s="279"/>
      <c r="DR1522" s="279"/>
      <c r="DS1522" s="279"/>
      <c r="DT1522" s="279"/>
      <c r="DU1522" s="279"/>
    </row>
    <row r="1523" spans="40:125">
      <c r="AN1523" s="203" t="str">
        <f t="shared" si="58"/>
        <v>EMA--</v>
      </c>
      <c r="AO1523" s="279"/>
      <c r="AP1523" s="279"/>
      <c r="AQ1523" s="279"/>
      <c r="AR1523" s="279"/>
      <c r="AS1523" s="279"/>
      <c r="AT1523" s="279"/>
      <c r="AU1523" s="279"/>
      <c r="AV1523" s="279"/>
      <c r="AW1523" s="279"/>
      <c r="AX1523" s="279"/>
      <c r="AY1523" s="279"/>
      <c r="AZ1523" s="279"/>
      <c r="BA1523" s="279"/>
      <c r="BB1523" s="279"/>
      <c r="BC1523" s="279"/>
      <c r="BD1523" s="279"/>
      <c r="BE1523" s="279"/>
      <c r="BF1523" s="279"/>
      <c r="BG1523" s="279"/>
      <c r="BH1523" s="279"/>
      <c r="BI1523" s="279"/>
      <c r="BJ1523" s="279"/>
      <c r="BK1523" s="279"/>
      <c r="BL1523" s="279"/>
      <c r="BM1523" s="279"/>
      <c r="BN1523" s="279"/>
      <c r="BO1523" s="279"/>
      <c r="BP1523" s="279"/>
      <c r="BQ1523" s="279"/>
      <c r="BR1523" s="279"/>
      <c r="BS1523" s="279"/>
      <c r="BT1523" s="279"/>
      <c r="BU1523" s="279"/>
      <c r="BV1523" s="279"/>
      <c r="BW1523" s="279"/>
      <c r="BX1523" s="279"/>
      <c r="BY1523" s="279"/>
      <c r="BZ1523" s="279"/>
      <c r="CA1523" s="279"/>
      <c r="CB1523" s="279"/>
      <c r="CC1523" s="279"/>
      <c r="CD1523" s="279"/>
      <c r="CE1523" s="279"/>
      <c r="CF1523" s="279"/>
      <c r="CG1523" s="279"/>
      <c r="CH1523" s="279"/>
      <c r="CI1523" s="279"/>
      <c r="CJ1523" s="279"/>
      <c r="CK1523" s="279"/>
      <c r="CL1523" s="279"/>
      <c r="CM1523" s="279"/>
      <c r="CN1523" s="279"/>
      <c r="CO1523" s="279"/>
      <c r="CP1523" s="279"/>
      <c r="CQ1523" s="279"/>
      <c r="CR1523" s="279"/>
      <c r="CS1523" s="279"/>
      <c r="CT1523" s="279"/>
      <c r="CU1523" s="279"/>
      <c r="CV1523" s="279"/>
      <c r="CW1523" s="279"/>
      <c r="CX1523" s="279"/>
      <c r="CY1523" s="279"/>
      <c r="CZ1523" s="279"/>
      <c r="DA1523" s="279"/>
      <c r="DB1523" s="279"/>
      <c r="DC1523" s="279"/>
      <c r="DD1523" s="279"/>
      <c r="DE1523" s="279"/>
      <c r="DF1523" s="279"/>
      <c r="DG1523" s="279"/>
      <c r="DH1523" s="279"/>
      <c r="DI1523" s="279"/>
      <c r="DJ1523" s="279"/>
      <c r="DK1523" s="279"/>
      <c r="DL1523" s="279"/>
      <c r="DM1523" s="279"/>
      <c r="DN1523" s="279"/>
      <c r="DO1523" s="279"/>
      <c r="DP1523" s="279"/>
      <c r="DQ1523" s="279"/>
      <c r="DR1523" s="279"/>
      <c r="DS1523" s="279"/>
      <c r="DT1523" s="279"/>
      <c r="DU1523" s="279"/>
    </row>
    <row r="1524" spans="40:125">
      <c r="AN1524" s="203" t="str">
        <f t="shared" si="58"/>
        <v>EMA--</v>
      </c>
      <c r="AO1524" s="279"/>
      <c r="AP1524" s="279"/>
      <c r="AQ1524" s="279"/>
      <c r="AR1524" s="279"/>
      <c r="AS1524" s="279"/>
      <c r="AT1524" s="279"/>
      <c r="AU1524" s="279"/>
      <c r="AV1524" s="279"/>
      <c r="AW1524" s="279"/>
      <c r="AX1524" s="279"/>
      <c r="AY1524" s="279"/>
      <c r="AZ1524" s="279"/>
      <c r="BA1524" s="279"/>
      <c r="BB1524" s="279"/>
      <c r="BC1524" s="279"/>
      <c r="BD1524" s="279"/>
      <c r="BE1524" s="279"/>
      <c r="BF1524" s="279"/>
      <c r="BG1524" s="279"/>
      <c r="BH1524" s="279"/>
      <c r="BI1524" s="279"/>
      <c r="BJ1524" s="279"/>
      <c r="BK1524" s="279"/>
      <c r="BL1524" s="279"/>
      <c r="BM1524" s="279"/>
      <c r="BN1524" s="279"/>
      <c r="BO1524" s="279"/>
      <c r="BP1524" s="279"/>
      <c r="BQ1524" s="279"/>
      <c r="BR1524" s="279"/>
      <c r="BS1524" s="279"/>
      <c r="BT1524" s="279"/>
      <c r="BU1524" s="279"/>
      <c r="BV1524" s="279"/>
      <c r="BW1524" s="279"/>
      <c r="BX1524" s="279"/>
      <c r="BY1524" s="279"/>
      <c r="BZ1524" s="279"/>
      <c r="CA1524" s="279"/>
      <c r="CB1524" s="279"/>
      <c r="CC1524" s="279"/>
      <c r="CD1524" s="279"/>
      <c r="CE1524" s="279"/>
      <c r="CF1524" s="279"/>
      <c r="CG1524" s="279"/>
      <c r="CH1524" s="279"/>
      <c r="CI1524" s="279"/>
      <c r="CJ1524" s="279"/>
      <c r="CK1524" s="279"/>
      <c r="CL1524" s="279"/>
      <c r="CM1524" s="279"/>
      <c r="CN1524" s="279"/>
      <c r="CO1524" s="279"/>
      <c r="CP1524" s="279"/>
      <c r="CQ1524" s="279"/>
      <c r="CR1524" s="279"/>
      <c r="CS1524" s="279"/>
      <c r="CT1524" s="279"/>
      <c r="CU1524" s="279"/>
      <c r="CV1524" s="279"/>
      <c r="CW1524" s="279"/>
      <c r="CX1524" s="279"/>
      <c r="CY1524" s="279"/>
      <c r="CZ1524" s="279"/>
      <c r="DA1524" s="279"/>
      <c r="DB1524" s="279"/>
      <c r="DC1524" s="279"/>
      <c r="DD1524" s="279"/>
      <c r="DE1524" s="279"/>
      <c r="DF1524" s="279"/>
      <c r="DG1524" s="279"/>
      <c r="DH1524" s="279"/>
      <c r="DI1524" s="279"/>
      <c r="DJ1524" s="279"/>
      <c r="DK1524" s="279"/>
      <c r="DL1524" s="279"/>
      <c r="DM1524" s="279"/>
      <c r="DN1524" s="279"/>
      <c r="DO1524" s="279"/>
      <c r="DP1524" s="279"/>
      <c r="DQ1524" s="279"/>
      <c r="DR1524" s="279"/>
      <c r="DS1524" s="279"/>
      <c r="DT1524" s="279"/>
      <c r="DU1524" s="279"/>
    </row>
    <row r="1525" spans="40:125">
      <c r="AN1525" s="203" t="str">
        <f t="shared" si="58"/>
        <v>EMA--</v>
      </c>
      <c r="AO1525" s="279"/>
      <c r="AP1525" s="279"/>
      <c r="AQ1525" s="279"/>
      <c r="AR1525" s="279"/>
      <c r="AS1525" s="279"/>
      <c r="AT1525" s="279"/>
      <c r="AU1525" s="279"/>
      <c r="AV1525" s="279"/>
      <c r="AW1525" s="279"/>
      <c r="AX1525" s="279"/>
      <c r="AY1525" s="279"/>
      <c r="AZ1525" s="279"/>
      <c r="BA1525" s="279"/>
      <c r="BB1525" s="279"/>
      <c r="BC1525" s="279"/>
      <c r="BD1525" s="279"/>
      <c r="BE1525" s="279"/>
      <c r="BF1525" s="279"/>
      <c r="BG1525" s="279"/>
      <c r="BH1525" s="279"/>
      <c r="BI1525" s="279"/>
      <c r="BJ1525" s="279"/>
      <c r="BK1525" s="279"/>
      <c r="BL1525" s="279"/>
      <c r="BM1525" s="279"/>
      <c r="BN1525" s="279"/>
      <c r="BO1525" s="279"/>
      <c r="BP1525" s="279"/>
      <c r="BQ1525" s="279"/>
      <c r="BR1525" s="279"/>
      <c r="BS1525" s="279"/>
      <c r="BT1525" s="279"/>
      <c r="BU1525" s="279"/>
      <c r="BV1525" s="279"/>
      <c r="BW1525" s="279"/>
      <c r="BX1525" s="279"/>
      <c r="BY1525" s="279"/>
      <c r="BZ1525" s="279"/>
      <c r="CA1525" s="279"/>
      <c r="CB1525" s="279"/>
      <c r="CC1525" s="279"/>
      <c r="CD1525" s="279"/>
      <c r="CE1525" s="279"/>
      <c r="CF1525" s="279"/>
      <c r="CG1525" s="279"/>
      <c r="CH1525" s="279"/>
      <c r="CI1525" s="279"/>
      <c r="CJ1525" s="279"/>
      <c r="CK1525" s="279"/>
      <c r="CL1525" s="279"/>
      <c r="CM1525" s="279"/>
      <c r="CN1525" s="279"/>
      <c r="CO1525" s="279"/>
      <c r="CP1525" s="279"/>
      <c r="CQ1525" s="279"/>
      <c r="CR1525" s="279"/>
      <c r="CS1525" s="279"/>
      <c r="CT1525" s="279"/>
      <c r="CU1525" s="279"/>
      <c r="CV1525" s="279"/>
      <c r="CW1525" s="279"/>
      <c r="CX1525" s="279"/>
      <c r="CY1525" s="279"/>
      <c r="CZ1525" s="279"/>
      <c r="DA1525" s="279"/>
      <c r="DB1525" s="279"/>
      <c r="DC1525" s="279"/>
      <c r="DD1525" s="279"/>
      <c r="DE1525" s="279"/>
      <c r="DF1525" s="279"/>
      <c r="DG1525" s="279"/>
      <c r="DH1525" s="279"/>
      <c r="DI1525" s="279"/>
      <c r="DJ1525" s="279"/>
      <c r="DK1525" s="279"/>
      <c r="DL1525" s="279"/>
      <c r="DM1525" s="279"/>
      <c r="DN1525" s="279"/>
      <c r="DO1525" s="279"/>
      <c r="DP1525" s="279"/>
      <c r="DQ1525" s="279"/>
      <c r="DR1525" s="279"/>
      <c r="DS1525" s="279"/>
      <c r="DT1525" s="279"/>
      <c r="DU1525" s="279"/>
    </row>
    <row r="1526" spans="40:125">
      <c r="AN1526" s="203" t="str">
        <f t="shared" si="58"/>
        <v>EMA--</v>
      </c>
      <c r="AO1526" s="279"/>
      <c r="AP1526" s="279"/>
      <c r="AQ1526" s="279"/>
      <c r="AR1526" s="279"/>
      <c r="AS1526" s="279"/>
      <c r="AT1526" s="279"/>
      <c r="AU1526" s="279"/>
      <c r="AV1526" s="279"/>
      <c r="AW1526" s="279"/>
      <c r="AX1526" s="279"/>
      <c r="AY1526" s="279"/>
      <c r="AZ1526" s="279"/>
      <c r="BA1526" s="279"/>
      <c r="BB1526" s="279"/>
      <c r="BC1526" s="279"/>
      <c r="BD1526" s="279"/>
      <c r="BE1526" s="279"/>
      <c r="BF1526" s="279"/>
      <c r="BG1526" s="279"/>
      <c r="BH1526" s="279"/>
      <c r="BI1526" s="279"/>
      <c r="BJ1526" s="279"/>
      <c r="BK1526" s="279"/>
      <c r="BL1526" s="279"/>
      <c r="BM1526" s="279"/>
      <c r="BN1526" s="279"/>
      <c r="BO1526" s="279"/>
      <c r="BP1526" s="279"/>
      <c r="BQ1526" s="279"/>
      <c r="BR1526" s="279"/>
      <c r="BS1526" s="279"/>
      <c r="BT1526" s="279"/>
      <c r="BU1526" s="279"/>
      <c r="BV1526" s="279"/>
      <c r="BW1526" s="279"/>
      <c r="BX1526" s="279"/>
      <c r="BY1526" s="279"/>
      <c r="BZ1526" s="279"/>
      <c r="CA1526" s="279"/>
      <c r="CB1526" s="279"/>
      <c r="CC1526" s="279"/>
      <c r="CD1526" s="279"/>
      <c r="CE1526" s="279"/>
      <c r="CF1526" s="279"/>
      <c r="CG1526" s="279"/>
      <c r="CH1526" s="279"/>
      <c r="CI1526" s="279"/>
      <c r="CJ1526" s="279"/>
      <c r="CK1526" s="279"/>
      <c r="CL1526" s="279"/>
      <c r="CM1526" s="279"/>
      <c r="CN1526" s="279"/>
      <c r="CO1526" s="279"/>
      <c r="CP1526" s="279"/>
      <c r="CQ1526" s="279"/>
      <c r="CR1526" s="279"/>
      <c r="CS1526" s="279"/>
      <c r="CT1526" s="279"/>
      <c r="CU1526" s="279"/>
      <c r="CV1526" s="279"/>
      <c r="CW1526" s="279"/>
      <c r="CX1526" s="279"/>
      <c r="CY1526" s="279"/>
      <c r="CZ1526" s="279"/>
      <c r="DA1526" s="279"/>
      <c r="DB1526" s="279"/>
      <c r="DC1526" s="279"/>
      <c r="DD1526" s="279"/>
      <c r="DE1526" s="279"/>
      <c r="DF1526" s="279"/>
      <c r="DG1526" s="279"/>
      <c r="DH1526" s="279"/>
      <c r="DI1526" s="279"/>
      <c r="DJ1526" s="279"/>
      <c r="DK1526" s="279"/>
      <c r="DL1526" s="279"/>
      <c r="DM1526" s="279"/>
      <c r="DN1526" s="279"/>
      <c r="DO1526" s="279"/>
      <c r="DP1526" s="279"/>
      <c r="DQ1526" s="279"/>
      <c r="DR1526" s="279"/>
      <c r="DS1526" s="279"/>
      <c r="DT1526" s="279"/>
      <c r="DU1526" s="279"/>
    </row>
    <row r="1527" spans="40:125">
      <c r="AN1527" s="203" t="str">
        <f t="shared" si="58"/>
        <v>EMA--</v>
      </c>
      <c r="AO1527" s="279"/>
      <c r="AP1527" s="279"/>
      <c r="AQ1527" s="279"/>
      <c r="AR1527" s="279"/>
      <c r="AS1527" s="279"/>
      <c r="AT1527" s="279"/>
      <c r="AU1527" s="279"/>
      <c r="AV1527" s="279"/>
      <c r="AW1527" s="279"/>
      <c r="AX1527" s="279"/>
      <c r="AY1527" s="279"/>
      <c r="AZ1527" s="279"/>
      <c r="BA1527" s="279"/>
      <c r="BB1527" s="279"/>
      <c r="BC1527" s="279"/>
      <c r="BD1527" s="279"/>
      <c r="BE1527" s="279"/>
      <c r="BF1527" s="279"/>
      <c r="BG1527" s="279"/>
      <c r="BH1527" s="279"/>
      <c r="BI1527" s="279"/>
      <c r="BJ1527" s="279"/>
      <c r="BK1527" s="279"/>
      <c r="BL1527" s="279"/>
      <c r="BM1527" s="279"/>
      <c r="BN1527" s="279"/>
      <c r="BO1527" s="279"/>
      <c r="BP1527" s="279"/>
      <c r="BQ1527" s="279"/>
      <c r="BR1527" s="279"/>
      <c r="BS1527" s="279"/>
      <c r="BT1527" s="279"/>
      <c r="BU1527" s="279"/>
      <c r="BV1527" s="279"/>
      <c r="BW1527" s="279"/>
      <c r="BX1527" s="279"/>
      <c r="BY1527" s="279"/>
      <c r="BZ1527" s="279"/>
      <c r="CA1527" s="279"/>
      <c r="CB1527" s="279"/>
      <c r="CC1527" s="279"/>
      <c r="CD1527" s="279"/>
      <c r="CE1527" s="279"/>
      <c r="CF1527" s="279"/>
      <c r="CG1527" s="279"/>
      <c r="CH1527" s="279"/>
      <c r="CI1527" s="279"/>
      <c r="CJ1527" s="279"/>
      <c r="CK1527" s="279"/>
      <c r="CL1527" s="279"/>
      <c r="CM1527" s="279"/>
      <c r="CN1527" s="279"/>
      <c r="CO1527" s="279"/>
      <c r="CP1527" s="279"/>
      <c r="CQ1527" s="279"/>
      <c r="CR1527" s="279"/>
      <c r="CS1527" s="279"/>
      <c r="CT1527" s="279"/>
      <c r="CU1527" s="279"/>
      <c r="CV1527" s="279"/>
      <c r="CW1527" s="279"/>
      <c r="CX1527" s="279"/>
      <c r="CY1527" s="279"/>
      <c r="CZ1527" s="279"/>
      <c r="DA1527" s="279"/>
      <c r="DB1527" s="279"/>
      <c r="DC1527" s="279"/>
      <c r="DD1527" s="279"/>
      <c r="DE1527" s="279"/>
      <c r="DF1527" s="279"/>
      <c r="DG1527" s="279"/>
      <c r="DH1527" s="279"/>
      <c r="DI1527" s="279"/>
      <c r="DJ1527" s="279"/>
      <c r="DK1527" s="279"/>
      <c r="DL1527" s="279"/>
      <c r="DM1527" s="279"/>
      <c r="DN1527" s="279"/>
      <c r="DO1527" s="279"/>
      <c r="DP1527" s="279"/>
      <c r="DQ1527" s="279"/>
      <c r="DR1527" s="279"/>
      <c r="DS1527" s="279"/>
      <c r="DT1527" s="279"/>
      <c r="DU1527" s="279"/>
    </row>
    <row r="1528" spans="40:125">
      <c r="AN1528" s="203" t="str">
        <f t="shared" si="58"/>
        <v>EMA--</v>
      </c>
      <c r="AO1528" s="279"/>
      <c r="AP1528" s="279"/>
      <c r="AQ1528" s="279"/>
      <c r="AR1528" s="279"/>
      <c r="AS1528" s="279"/>
      <c r="AT1528" s="279"/>
      <c r="AU1528" s="279"/>
      <c r="AV1528" s="279"/>
      <c r="AW1528" s="279"/>
      <c r="AX1528" s="279"/>
      <c r="AY1528" s="279"/>
      <c r="AZ1528" s="279"/>
      <c r="BA1528" s="279"/>
      <c r="BB1528" s="279"/>
      <c r="BC1528" s="279"/>
      <c r="BD1528" s="279"/>
      <c r="BE1528" s="279"/>
      <c r="BF1528" s="279"/>
      <c r="BG1528" s="279"/>
      <c r="BH1528" s="279"/>
      <c r="BI1528" s="279"/>
      <c r="BJ1528" s="279"/>
      <c r="BK1528" s="279"/>
      <c r="BL1528" s="279"/>
      <c r="BM1528" s="279"/>
      <c r="BN1528" s="279"/>
      <c r="BO1528" s="279"/>
      <c r="BP1528" s="279"/>
      <c r="BQ1528" s="279"/>
      <c r="BR1528" s="279"/>
      <c r="BS1528" s="279"/>
      <c r="BT1528" s="279"/>
      <c r="BU1528" s="279"/>
      <c r="BV1528" s="279"/>
      <c r="BW1528" s="279"/>
      <c r="BX1528" s="279"/>
      <c r="BY1528" s="279"/>
      <c r="BZ1528" s="279"/>
      <c r="CA1528" s="279"/>
      <c r="CB1528" s="279"/>
      <c r="CC1528" s="279"/>
      <c r="CD1528" s="279"/>
      <c r="CE1528" s="279"/>
      <c r="CF1528" s="279"/>
      <c r="CG1528" s="279"/>
      <c r="CH1528" s="279"/>
      <c r="CI1528" s="279"/>
      <c r="CJ1528" s="279"/>
      <c r="CK1528" s="279"/>
      <c r="CL1528" s="279"/>
      <c r="CM1528" s="279"/>
      <c r="CN1528" s="279"/>
      <c r="CO1528" s="279"/>
      <c r="CP1528" s="279"/>
      <c r="CQ1528" s="279"/>
      <c r="CR1528" s="279"/>
      <c r="CS1528" s="279"/>
      <c r="CT1528" s="279"/>
      <c r="CU1528" s="279"/>
      <c r="CV1528" s="279"/>
      <c r="CW1528" s="279"/>
      <c r="CX1528" s="279"/>
      <c r="CY1528" s="279"/>
      <c r="CZ1528" s="279"/>
      <c r="DA1528" s="279"/>
      <c r="DB1528" s="279"/>
      <c r="DC1528" s="279"/>
      <c r="DD1528" s="279"/>
      <c r="DE1528" s="279"/>
      <c r="DF1528" s="279"/>
      <c r="DG1528" s="279"/>
      <c r="DH1528" s="279"/>
      <c r="DI1528" s="279"/>
      <c r="DJ1528" s="279"/>
      <c r="DK1528" s="279"/>
      <c r="DL1528" s="279"/>
      <c r="DM1528" s="279"/>
      <c r="DN1528" s="279"/>
      <c r="DO1528" s="279"/>
      <c r="DP1528" s="279"/>
      <c r="DQ1528" s="279"/>
      <c r="DR1528" s="279"/>
      <c r="DS1528" s="279"/>
      <c r="DT1528" s="279"/>
      <c r="DU1528" s="279"/>
    </row>
    <row r="1529" spans="40:125">
      <c r="AN1529" s="203" t="str">
        <f t="shared" ref="AN1529:AN1556" si="59">$F$4&amp;TEXT("-",1)&amp;F1529&amp;TEXT("-",1)&amp;G1529</f>
        <v>EMA--</v>
      </c>
      <c r="AO1529" s="279"/>
      <c r="AP1529" s="279"/>
      <c r="AQ1529" s="279"/>
      <c r="AR1529" s="279"/>
      <c r="AS1529" s="279"/>
      <c r="AT1529" s="279"/>
      <c r="AU1529" s="279"/>
      <c r="AV1529" s="279"/>
      <c r="AW1529" s="279"/>
      <c r="AX1529" s="279"/>
      <c r="AY1529" s="279"/>
      <c r="AZ1529" s="279"/>
      <c r="BA1529" s="279"/>
      <c r="BB1529" s="279"/>
      <c r="BC1529" s="279"/>
      <c r="BD1529" s="279"/>
      <c r="BE1529" s="279"/>
      <c r="BF1529" s="279"/>
      <c r="BG1529" s="279"/>
      <c r="BH1529" s="279"/>
      <c r="BI1529" s="279"/>
      <c r="BJ1529" s="279"/>
      <c r="BK1529" s="279"/>
      <c r="BL1529" s="279"/>
      <c r="BM1529" s="279"/>
      <c r="BN1529" s="279"/>
      <c r="BO1529" s="279"/>
      <c r="BP1529" s="279"/>
      <c r="BQ1529" s="279"/>
      <c r="BR1529" s="279"/>
      <c r="BS1529" s="279"/>
      <c r="BT1529" s="279"/>
      <c r="BU1529" s="279"/>
      <c r="BV1529" s="279"/>
      <c r="BW1529" s="279"/>
      <c r="BX1529" s="279"/>
      <c r="BY1529" s="279"/>
      <c r="BZ1529" s="279"/>
      <c r="CA1529" s="279"/>
      <c r="CB1529" s="279"/>
      <c r="CC1529" s="279"/>
      <c r="CD1529" s="279"/>
      <c r="CE1529" s="279"/>
      <c r="CF1529" s="279"/>
      <c r="CG1529" s="279"/>
      <c r="CH1529" s="279"/>
      <c r="CI1529" s="279"/>
      <c r="CJ1529" s="279"/>
      <c r="CK1529" s="279"/>
      <c r="CL1529" s="279"/>
      <c r="CM1529" s="279"/>
      <c r="CN1529" s="279"/>
      <c r="CO1529" s="279"/>
      <c r="CP1529" s="279"/>
      <c r="CQ1529" s="279"/>
      <c r="CR1529" s="279"/>
      <c r="CS1529" s="279"/>
      <c r="CT1529" s="279"/>
      <c r="CU1529" s="279"/>
      <c r="CV1529" s="279"/>
      <c r="CW1529" s="279"/>
      <c r="CX1529" s="279"/>
      <c r="CY1529" s="279"/>
      <c r="CZ1529" s="279"/>
      <c r="DA1529" s="279"/>
      <c r="DB1529" s="279"/>
      <c r="DC1529" s="279"/>
      <c r="DD1529" s="279"/>
      <c r="DE1529" s="279"/>
      <c r="DF1529" s="279"/>
      <c r="DG1529" s="279"/>
      <c r="DH1529" s="279"/>
      <c r="DI1529" s="279"/>
      <c r="DJ1529" s="279"/>
      <c r="DK1529" s="279"/>
      <c r="DL1529" s="279"/>
      <c r="DM1529" s="279"/>
      <c r="DN1529" s="279"/>
      <c r="DO1529" s="279"/>
      <c r="DP1529" s="279"/>
      <c r="DQ1529" s="279"/>
      <c r="DR1529" s="279"/>
      <c r="DS1529" s="279"/>
      <c r="DT1529" s="279"/>
      <c r="DU1529" s="279"/>
    </row>
    <row r="1530" spans="40:125">
      <c r="AN1530" s="203" t="str">
        <f t="shared" si="59"/>
        <v>EMA--</v>
      </c>
      <c r="AO1530" s="279"/>
      <c r="AP1530" s="279"/>
      <c r="AQ1530" s="279"/>
      <c r="AR1530" s="279"/>
      <c r="AS1530" s="279"/>
      <c r="AT1530" s="279"/>
      <c r="AU1530" s="279"/>
      <c r="AV1530" s="279"/>
      <c r="AW1530" s="279"/>
      <c r="AX1530" s="279"/>
      <c r="AY1530" s="279"/>
      <c r="AZ1530" s="279"/>
      <c r="BA1530" s="279"/>
      <c r="BB1530" s="279"/>
      <c r="BC1530" s="279"/>
      <c r="BD1530" s="279"/>
      <c r="BE1530" s="279"/>
      <c r="BF1530" s="279"/>
      <c r="BG1530" s="279"/>
      <c r="BH1530" s="279"/>
      <c r="BI1530" s="279"/>
      <c r="BJ1530" s="279"/>
      <c r="BK1530" s="279"/>
      <c r="BL1530" s="279"/>
      <c r="BM1530" s="279"/>
      <c r="BN1530" s="279"/>
      <c r="BO1530" s="279"/>
      <c r="BP1530" s="279"/>
      <c r="BQ1530" s="279"/>
      <c r="BR1530" s="279"/>
      <c r="BS1530" s="279"/>
      <c r="BT1530" s="279"/>
      <c r="BU1530" s="279"/>
      <c r="BV1530" s="279"/>
      <c r="BW1530" s="279"/>
      <c r="BX1530" s="279"/>
      <c r="BY1530" s="279"/>
      <c r="BZ1530" s="279"/>
      <c r="CA1530" s="279"/>
      <c r="CB1530" s="279"/>
      <c r="CC1530" s="279"/>
      <c r="CD1530" s="279"/>
      <c r="CE1530" s="279"/>
      <c r="CF1530" s="279"/>
      <c r="CG1530" s="279"/>
      <c r="CH1530" s="279"/>
      <c r="CI1530" s="279"/>
      <c r="CJ1530" s="279"/>
      <c r="CK1530" s="279"/>
      <c r="CL1530" s="279"/>
      <c r="CM1530" s="279"/>
      <c r="CN1530" s="279"/>
      <c r="CO1530" s="279"/>
      <c r="CP1530" s="279"/>
      <c r="CQ1530" s="279"/>
      <c r="CR1530" s="279"/>
      <c r="CS1530" s="279"/>
      <c r="CT1530" s="279"/>
      <c r="CU1530" s="279"/>
      <c r="CV1530" s="279"/>
      <c r="CW1530" s="279"/>
      <c r="CX1530" s="279"/>
      <c r="CY1530" s="279"/>
      <c r="CZ1530" s="279"/>
      <c r="DA1530" s="279"/>
      <c r="DB1530" s="279"/>
      <c r="DC1530" s="279"/>
      <c r="DD1530" s="279"/>
      <c r="DE1530" s="279"/>
      <c r="DF1530" s="279"/>
      <c r="DG1530" s="279"/>
      <c r="DH1530" s="279"/>
      <c r="DI1530" s="279"/>
      <c r="DJ1530" s="279"/>
      <c r="DK1530" s="279"/>
      <c r="DL1530" s="279"/>
      <c r="DM1530" s="279"/>
      <c r="DN1530" s="279"/>
      <c r="DO1530" s="279"/>
      <c r="DP1530" s="279"/>
      <c r="DQ1530" s="279"/>
      <c r="DR1530" s="279"/>
      <c r="DS1530" s="279"/>
      <c r="DT1530" s="279"/>
      <c r="DU1530" s="279"/>
    </row>
    <row r="1531" spans="40:125">
      <c r="AN1531" s="203" t="str">
        <f t="shared" si="59"/>
        <v>EMA--</v>
      </c>
      <c r="AO1531" s="279"/>
      <c r="AP1531" s="279"/>
      <c r="AQ1531" s="279"/>
      <c r="AR1531" s="279"/>
      <c r="AS1531" s="279"/>
      <c r="AT1531" s="279"/>
      <c r="AU1531" s="279"/>
      <c r="AV1531" s="279"/>
      <c r="AW1531" s="279"/>
      <c r="AX1531" s="279"/>
      <c r="AY1531" s="279"/>
      <c r="AZ1531" s="279"/>
      <c r="BA1531" s="279"/>
      <c r="BB1531" s="279"/>
      <c r="BC1531" s="279"/>
      <c r="BD1531" s="279"/>
      <c r="BE1531" s="279"/>
      <c r="BF1531" s="279"/>
      <c r="BG1531" s="279"/>
      <c r="BH1531" s="279"/>
      <c r="BI1531" s="279"/>
      <c r="BJ1531" s="279"/>
      <c r="BK1531" s="279"/>
      <c r="BL1531" s="279"/>
      <c r="BM1531" s="279"/>
      <c r="BN1531" s="279"/>
      <c r="BO1531" s="279"/>
      <c r="BP1531" s="279"/>
      <c r="BQ1531" s="279"/>
      <c r="BR1531" s="279"/>
      <c r="BS1531" s="279"/>
      <c r="BT1531" s="279"/>
      <c r="BU1531" s="279"/>
      <c r="BV1531" s="279"/>
      <c r="BW1531" s="279"/>
      <c r="BX1531" s="279"/>
      <c r="BY1531" s="279"/>
      <c r="BZ1531" s="279"/>
      <c r="CA1531" s="279"/>
      <c r="CB1531" s="279"/>
      <c r="CC1531" s="279"/>
      <c r="CD1531" s="279"/>
      <c r="CE1531" s="279"/>
      <c r="CF1531" s="279"/>
      <c r="CG1531" s="279"/>
      <c r="CH1531" s="279"/>
      <c r="CI1531" s="279"/>
      <c r="CJ1531" s="279"/>
      <c r="CK1531" s="279"/>
      <c r="CL1531" s="279"/>
      <c r="CM1531" s="279"/>
      <c r="CN1531" s="279"/>
      <c r="CO1531" s="279"/>
      <c r="CP1531" s="279"/>
      <c r="CQ1531" s="279"/>
      <c r="CR1531" s="279"/>
      <c r="CS1531" s="279"/>
      <c r="CT1531" s="279"/>
      <c r="CU1531" s="279"/>
      <c r="CV1531" s="279"/>
      <c r="CW1531" s="279"/>
      <c r="CX1531" s="279"/>
      <c r="CY1531" s="279"/>
      <c r="CZ1531" s="279"/>
      <c r="DA1531" s="279"/>
      <c r="DB1531" s="279"/>
      <c r="DC1531" s="279"/>
      <c r="DD1531" s="279"/>
      <c r="DE1531" s="279"/>
      <c r="DF1531" s="279"/>
      <c r="DG1531" s="279"/>
      <c r="DH1531" s="279"/>
      <c r="DI1531" s="279"/>
      <c r="DJ1531" s="279"/>
      <c r="DK1531" s="279"/>
      <c r="DL1531" s="279"/>
      <c r="DM1531" s="279"/>
      <c r="DN1531" s="279"/>
      <c r="DO1531" s="279"/>
      <c r="DP1531" s="279"/>
      <c r="DQ1531" s="279"/>
      <c r="DR1531" s="279"/>
      <c r="DS1531" s="279"/>
      <c r="DT1531" s="279"/>
      <c r="DU1531" s="279"/>
    </row>
    <row r="1532" spans="40:125">
      <c r="AN1532" s="203" t="str">
        <f t="shared" si="59"/>
        <v>EMA--</v>
      </c>
      <c r="AO1532" s="279"/>
      <c r="AP1532" s="279"/>
      <c r="AQ1532" s="279"/>
      <c r="AR1532" s="279"/>
      <c r="AS1532" s="279"/>
      <c r="AT1532" s="279"/>
      <c r="AU1532" s="279"/>
      <c r="AV1532" s="279"/>
      <c r="AW1532" s="279"/>
      <c r="AX1532" s="279"/>
      <c r="AY1532" s="279"/>
      <c r="AZ1532" s="279"/>
      <c r="BA1532" s="279"/>
      <c r="BB1532" s="279"/>
      <c r="BC1532" s="279"/>
      <c r="BD1532" s="279"/>
      <c r="BE1532" s="279"/>
      <c r="BF1532" s="279"/>
      <c r="BG1532" s="279"/>
      <c r="BH1532" s="279"/>
      <c r="BI1532" s="279"/>
      <c r="BJ1532" s="279"/>
      <c r="BK1532" s="279"/>
      <c r="BL1532" s="279"/>
      <c r="BM1532" s="279"/>
      <c r="BN1532" s="279"/>
      <c r="BO1532" s="279"/>
      <c r="BP1532" s="279"/>
      <c r="BQ1532" s="279"/>
      <c r="BR1532" s="279"/>
      <c r="BS1532" s="279"/>
      <c r="BT1532" s="279"/>
      <c r="BU1532" s="279"/>
      <c r="BV1532" s="279"/>
      <c r="BW1532" s="279"/>
      <c r="BX1532" s="279"/>
      <c r="BY1532" s="279"/>
      <c r="BZ1532" s="279"/>
      <c r="CA1532" s="279"/>
      <c r="CB1532" s="279"/>
      <c r="CC1532" s="279"/>
      <c r="CD1532" s="279"/>
      <c r="CE1532" s="279"/>
      <c r="CF1532" s="279"/>
      <c r="CG1532" s="279"/>
      <c r="CH1532" s="279"/>
      <c r="CI1532" s="279"/>
      <c r="CJ1532" s="279"/>
      <c r="CK1532" s="279"/>
      <c r="CL1532" s="279"/>
      <c r="CM1532" s="279"/>
      <c r="CN1532" s="279"/>
      <c r="CO1532" s="279"/>
      <c r="CP1532" s="279"/>
      <c r="CQ1532" s="279"/>
      <c r="CR1532" s="279"/>
      <c r="CS1532" s="279"/>
      <c r="CT1532" s="279"/>
      <c r="CU1532" s="279"/>
      <c r="CV1532" s="279"/>
      <c r="CW1532" s="279"/>
      <c r="CX1532" s="279"/>
      <c r="CY1532" s="279"/>
      <c r="CZ1532" s="279"/>
      <c r="DA1532" s="279"/>
      <c r="DB1532" s="279"/>
      <c r="DC1532" s="279"/>
      <c r="DD1532" s="279"/>
      <c r="DE1532" s="279"/>
      <c r="DF1532" s="279"/>
      <c r="DG1532" s="279"/>
      <c r="DH1532" s="279"/>
      <c r="DI1532" s="279"/>
      <c r="DJ1532" s="279"/>
      <c r="DK1532" s="279"/>
      <c r="DL1532" s="279"/>
      <c r="DM1532" s="279"/>
      <c r="DN1532" s="279"/>
      <c r="DO1532" s="279"/>
      <c r="DP1532" s="279"/>
      <c r="DQ1532" s="279"/>
      <c r="DR1532" s="279"/>
      <c r="DS1532" s="279"/>
      <c r="DT1532" s="279"/>
      <c r="DU1532" s="279"/>
    </row>
    <row r="1533" spans="40:125">
      <c r="AN1533" s="203" t="str">
        <f t="shared" si="59"/>
        <v>EMA--</v>
      </c>
      <c r="AO1533" s="279"/>
      <c r="AP1533" s="279"/>
      <c r="AQ1533" s="279"/>
      <c r="AR1533" s="279"/>
      <c r="AS1533" s="279"/>
      <c r="AT1533" s="279"/>
      <c r="AU1533" s="279"/>
      <c r="AV1533" s="279"/>
      <c r="AW1533" s="279"/>
      <c r="AX1533" s="279"/>
      <c r="AY1533" s="279"/>
      <c r="AZ1533" s="279"/>
      <c r="BA1533" s="279"/>
      <c r="BB1533" s="279"/>
      <c r="BC1533" s="279"/>
      <c r="BD1533" s="279"/>
      <c r="BE1533" s="279"/>
      <c r="BF1533" s="279"/>
      <c r="BG1533" s="279"/>
      <c r="BH1533" s="279"/>
      <c r="BI1533" s="279"/>
      <c r="BJ1533" s="279"/>
      <c r="BK1533" s="279"/>
      <c r="BL1533" s="279"/>
      <c r="BM1533" s="279"/>
      <c r="BN1533" s="279"/>
      <c r="BO1533" s="279"/>
      <c r="BP1533" s="279"/>
      <c r="BQ1533" s="279"/>
      <c r="BR1533" s="279"/>
      <c r="BS1533" s="279"/>
      <c r="BT1533" s="279"/>
      <c r="BU1533" s="279"/>
      <c r="BV1533" s="279"/>
      <c r="BW1533" s="279"/>
      <c r="BX1533" s="279"/>
      <c r="BY1533" s="279"/>
      <c r="BZ1533" s="279"/>
      <c r="CA1533" s="279"/>
      <c r="CB1533" s="279"/>
      <c r="CC1533" s="279"/>
      <c r="CD1533" s="279"/>
      <c r="CE1533" s="279"/>
      <c r="CF1533" s="279"/>
      <c r="CG1533" s="279"/>
      <c r="CH1533" s="279"/>
      <c r="CI1533" s="279"/>
      <c r="CJ1533" s="279"/>
      <c r="CK1533" s="279"/>
      <c r="CL1533" s="279"/>
      <c r="CM1533" s="279"/>
      <c r="CN1533" s="279"/>
      <c r="CO1533" s="279"/>
      <c r="CP1533" s="279"/>
      <c r="CQ1533" s="279"/>
      <c r="CR1533" s="279"/>
      <c r="CS1533" s="279"/>
      <c r="CT1533" s="279"/>
      <c r="CU1533" s="279"/>
      <c r="CV1533" s="279"/>
      <c r="CW1533" s="279"/>
      <c r="CX1533" s="279"/>
      <c r="CY1533" s="279"/>
      <c r="CZ1533" s="279"/>
      <c r="DA1533" s="279"/>
      <c r="DB1533" s="279"/>
      <c r="DC1533" s="279"/>
      <c r="DD1533" s="279"/>
      <c r="DE1533" s="279"/>
      <c r="DF1533" s="279"/>
      <c r="DG1533" s="279"/>
      <c r="DH1533" s="279"/>
      <c r="DI1533" s="279"/>
      <c r="DJ1533" s="279"/>
      <c r="DK1533" s="279"/>
      <c r="DL1533" s="279"/>
      <c r="DM1533" s="279"/>
      <c r="DN1533" s="279"/>
      <c r="DO1533" s="279"/>
      <c r="DP1533" s="279"/>
      <c r="DQ1533" s="279"/>
      <c r="DR1533" s="279"/>
      <c r="DS1533" s="279"/>
      <c r="DT1533" s="279"/>
      <c r="DU1533" s="279"/>
    </row>
    <row r="1534" spans="40:125">
      <c r="AN1534" s="203" t="str">
        <f t="shared" si="59"/>
        <v>EMA--</v>
      </c>
      <c r="AO1534" s="279"/>
      <c r="AP1534" s="279"/>
      <c r="AQ1534" s="279"/>
      <c r="AR1534" s="279"/>
      <c r="AS1534" s="279"/>
      <c r="AT1534" s="279"/>
      <c r="AU1534" s="279"/>
      <c r="AV1534" s="279"/>
      <c r="AW1534" s="279"/>
      <c r="AX1534" s="279"/>
      <c r="AY1534" s="279"/>
      <c r="AZ1534" s="279"/>
      <c r="BA1534" s="279"/>
      <c r="BB1534" s="279"/>
      <c r="BC1534" s="279"/>
      <c r="BD1534" s="279"/>
      <c r="BE1534" s="279"/>
      <c r="BF1534" s="279"/>
      <c r="BG1534" s="279"/>
      <c r="BH1534" s="279"/>
      <c r="BI1534" s="279"/>
      <c r="BJ1534" s="279"/>
      <c r="BK1534" s="279"/>
      <c r="BL1534" s="279"/>
      <c r="BM1534" s="279"/>
      <c r="BN1534" s="279"/>
      <c r="BO1534" s="279"/>
      <c r="BP1534" s="279"/>
      <c r="BQ1534" s="279"/>
      <c r="BR1534" s="279"/>
      <c r="BS1534" s="279"/>
      <c r="BT1534" s="279"/>
      <c r="BU1534" s="279"/>
      <c r="BV1534" s="279"/>
      <c r="BW1534" s="279"/>
      <c r="BX1534" s="279"/>
      <c r="BY1534" s="279"/>
      <c r="BZ1534" s="279"/>
      <c r="CA1534" s="279"/>
      <c r="CB1534" s="279"/>
      <c r="CC1534" s="279"/>
      <c r="CD1534" s="279"/>
      <c r="CE1534" s="279"/>
      <c r="CF1534" s="279"/>
      <c r="CG1534" s="279"/>
      <c r="CH1534" s="279"/>
      <c r="CI1534" s="279"/>
      <c r="CJ1534" s="279"/>
      <c r="CK1534" s="279"/>
      <c r="CL1534" s="279"/>
      <c r="CM1534" s="279"/>
      <c r="CN1534" s="279"/>
      <c r="CO1534" s="279"/>
      <c r="CP1534" s="279"/>
      <c r="CQ1534" s="279"/>
      <c r="CR1534" s="279"/>
      <c r="CS1534" s="279"/>
      <c r="CT1534" s="279"/>
      <c r="CU1534" s="279"/>
      <c r="CV1534" s="279"/>
      <c r="CW1534" s="279"/>
      <c r="CX1534" s="279"/>
      <c r="CY1534" s="279"/>
      <c r="CZ1534" s="279"/>
      <c r="DA1534" s="279"/>
      <c r="DB1534" s="279"/>
      <c r="DC1534" s="279"/>
      <c r="DD1534" s="279"/>
      <c r="DE1534" s="279"/>
      <c r="DF1534" s="279"/>
      <c r="DG1534" s="279"/>
      <c r="DH1534" s="279"/>
      <c r="DI1534" s="279"/>
      <c r="DJ1534" s="279"/>
      <c r="DK1534" s="279"/>
      <c r="DL1534" s="279"/>
      <c r="DM1534" s="279"/>
      <c r="DN1534" s="279"/>
      <c r="DO1534" s="279"/>
      <c r="DP1534" s="279"/>
      <c r="DQ1534" s="279"/>
      <c r="DR1534" s="279"/>
      <c r="DS1534" s="279"/>
      <c r="DT1534" s="279"/>
      <c r="DU1534" s="279"/>
    </row>
    <row r="1535" spans="40:125">
      <c r="AN1535" s="203" t="str">
        <f t="shared" si="59"/>
        <v>EMA--</v>
      </c>
      <c r="AO1535" s="279"/>
      <c r="AP1535" s="279"/>
      <c r="AQ1535" s="279"/>
      <c r="AR1535" s="279"/>
      <c r="AS1535" s="279"/>
      <c r="AT1535" s="279"/>
      <c r="AU1535" s="279"/>
      <c r="AV1535" s="279"/>
      <c r="AW1535" s="279"/>
      <c r="AX1535" s="279"/>
      <c r="AY1535" s="279"/>
      <c r="AZ1535" s="279"/>
      <c r="BA1535" s="279"/>
      <c r="BB1535" s="279"/>
      <c r="BC1535" s="279"/>
      <c r="BD1535" s="279"/>
      <c r="BE1535" s="279"/>
      <c r="BF1535" s="279"/>
      <c r="BG1535" s="279"/>
      <c r="BH1535" s="279"/>
      <c r="BI1535" s="279"/>
      <c r="BJ1535" s="279"/>
      <c r="BK1535" s="279"/>
      <c r="BL1535" s="279"/>
      <c r="BM1535" s="279"/>
      <c r="BN1535" s="279"/>
      <c r="BO1535" s="279"/>
      <c r="BP1535" s="279"/>
      <c r="BQ1535" s="279"/>
      <c r="BR1535" s="279"/>
      <c r="BS1535" s="279"/>
      <c r="BT1535" s="279"/>
      <c r="BU1535" s="279"/>
      <c r="BV1535" s="279"/>
      <c r="BW1535" s="279"/>
      <c r="BX1535" s="279"/>
      <c r="BY1535" s="279"/>
      <c r="BZ1535" s="279"/>
      <c r="CA1535" s="279"/>
      <c r="CB1535" s="279"/>
      <c r="CC1535" s="279"/>
      <c r="CD1535" s="279"/>
      <c r="CE1535" s="279"/>
      <c r="CF1535" s="279"/>
      <c r="CG1535" s="279"/>
      <c r="CH1535" s="279"/>
      <c r="CI1535" s="279"/>
      <c r="CJ1535" s="279"/>
      <c r="CK1535" s="279"/>
      <c r="CL1535" s="279"/>
      <c r="CM1535" s="279"/>
      <c r="CN1535" s="279"/>
      <c r="CO1535" s="279"/>
      <c r="CP1535" s="279"/>
      <c r="CQ1535" s="279"/>
      <c r="CR1535" s="279"/>
      <c r="CS1535" s="279"/>
      <c r="CT1535" s="279"/>
      <c r="CU1535" s="279"/>
      <c r="CV1535" s="279"/>
      <c r="CW1535" s="279"/>
      <c r="CX1535" s="279"/>
      <c r="CY1535" s="279"/>
      <c r="CZ1535" s="279"/>
      <c r="DA1535" s="279"/>
      <c r="DB1535" s="279"/>
      <c r="DC1535" s="279"/>
      <c r="DD1535" s="279"/>
      <c r="DE1535" s="279"/>
      <c r="DF1535" s="279"/>
      <c r="DG1535" s="279"/>
      <c r="DH1535" s="279"/>
      <c r="DI1535" s="279"/>
      <c r="DJ1535" s="279"/>
      <c r="DK1535" s="279"/>
      <c r="DL1535" s="279"/>
      <c r="DM1535" s="279"/>
      <c r="DN1535" s="279"/>
      <c r="DO1535" s="279"/>
      <c r="DP1535" s="279"/>
      <c r="DQ1535" s="279"/>
      <c r="DR1535" s="279"/>
      <c r="DS1535" s="279"/>
      <c r="DT1535" s="279"/>
      <c r="DU1535" s="279"/>
    </row>
    <row r="1536" spans="40:125">
      <c r="AN1536" s="203" t="str">
        <f t="shared" si="59"/>
        <v>EMA--</v>
      </c>
      <c r="AO1536" s="279"/>
      <c r="AP1536" s="279"/>
      <c r="AQ1536" s="279"/>
      <c r="AR1536" s="279"/>
      <c r="AS1536" s="279"/>
      <c r="AT1536" s="279"/>
      <c r="AU1536" s="279"/>
      <c r="AV1536" s="279"/>
      <c r="AW1536" s="279"/>
      <c r="AX1536" s="279"/>
      <c r="AY1536" s="279"/>
      <c r="AZ1536" s="279"/>
      <c r="BA1536" s="279"/>
      <c r="BB1536" s="279"/>
      <c r="BC1536" s="279"/>
      <c r="BD1536" s="279"/>
      <c r="BE1536" s="279"/>
      <c r="BF1536" s="279"/>
      <c r="BG1536" s="279"/>
      <c r="BH1536" s="279"/>
      <c r="BI1536" s="279"/>
      <c r="BJ1536" s="279"/>
      <c r="BK1536" s="279"/>
      <c r="BL1536" s="279"/>
      <c r="BM1536" s="279"/>
      <c r="BN1536" s="279"/>
      <c r="BO1536" s="279"/>
      <c r="BP1536" s="279"/>
      <c r="BQ1536" s="279"/>
      <c r="BR1536" s="279"/>
      <c r="BS1536" s="279"/>
      <c r="BT1536" s="279"/>
      <c r="BU1536" s="279"/>
      <c r="BV1536" s="279"/>
      <c r="BW1536" s="279"/>
      <c r="BX1536" s="279"/>
      <c r="BY1536" s="279"/>
      <c r="BZ1536" s="279"/>
      <c r="CA1536" s="279"/>
      <c r="CB1536" s="279"/>
      <c r="CC1536" s="279"/>
      <c r="CD1536" s="279"/>
      <c r="CE1536" s="279"/>
      <c r="CF1536" s="279"/>
      <c r="CG1536" s="279"/>
      <c r="CH1536" s="279"/>
      <c r="CI1536" s="279"/>
      <c r="CJ1536" s="279"/>
      <c r="CK1536" s="279"/>
      <c r="CL1536" s="279"/>
      <c r="CM1536" s="279"/>
      <c r="CN1536" s="279"/>
      <c r="CO1536" s="279"/>
      <c r="CP1536" s="279"/>
      <c r="CQ1536" s="279"/>
      <c r="CR1536" s="279"/>
      <c r="CS1536" s="279"/>
      <c r="CT1536" s="279"/>
      <c r="CU1536" s="279"/>
      <c r="CV1536" s="279"/>
      <c r="CW1536" s="279"/>
      <c r="CX1536" s="279"/>
      <c r="CY1536" s="279"/>
      <c r="CZ1536" s="279"/>
      <c r="DA1536" s="279"/>
      <c r="DB1536" s="279"/>
      <c r="DC1536" s="279"/>
      <c r="DD1536" s="279"/>
      <c r="DE1536" s="279"/>
      <c r="DF1536" s="279"/>
      <c r="DG1536" s="279"/>
      <c r="DH1536" s="279"/>
      <c r="DI1536" s="279"/>
      <c r="DJ1536" s="279"/>
      <c r="DK1536" s="279"/>
      <c r="DL1536" s="279"/>
      <c r="DM1536" s="279"/>
      <c r="DN1536" s="279"/>
      <c r="DO1536" s="279"/>
      <c r="DP1536" s="279"/>
      <c r="DQ1536" s="279"/>
      <c r="DR1536" s="279"/>
      <c r="DS1536" s="279"/>
      <c r="DT1536" s="279"/>
      <c r="DU1536" s="279"/>
    </row>
    <row r="1537" spans="40:125">
      <c r="AN1537" s="203" t="str">
        <f t="shared" si="59"/>
        <v>EMA--</v>
      </c>
      <c r="AO1537" s="279"/>
      <c r="AP1537" s="279"/>
      <c r="AQ1537" s="279"/>
      <c r="AR1537" s="279"/>
      <c r="AS1537" s="279"/>
      <c r="AT1537" s="279"/>
      <c r="AU1537" s="279"/>
      <c r="AV1537" s="279"/>
      <c r="AW1537" s="279"/>
      <c r="AX1537" s="279"/>
      <c r="AY1537" s="279"/>
      <c r="AZ1537" s="279"/>
      <c r="BA1537" s="279"/>
      <c r="BB1537" s="279"/>
      <c r="BC1537" s="279"/>
      <c r="BD1537" s="279"/>
      <c r="BE1537" s="279"/>
      <c r="BF1537" s="279"/>
      <c r="BG1537" s="279"/>
      <c r="BH1537" s="279"/>
      <c r="BI1537" s="279"/>
      <c r="BJ1537" s="279"/>
      <c r="BK1537" s="279"/>
      <c r="BL1537" s="279"/>
      <c r="BM1537" s="279"/>
      <c r="BN1537" s="279"/>
      <c r="BO1537" s="279"/>
      <c r="BP1537" s="279"/>
      <c r="BQ1537" s="279"/>
      <c r="BR1537" s="279"/>
      <c r="BS1537" s="279"/>
      <c r="BT1537" s="279"/>
      <c r="BU1537" s="279"/>
      <c r="BV1537" s="279"/>
      <c r="BW1537" s="279"/>
      <c r="BX1537" s="279"/>
      <c r="BY1537" s="279"/>
      <c r="BZ1537" s="279"/>
      <c r="CA1537" s="279"/>
      <c r="CB1537" s="279"/>
      <c r="CC1537" s="279"/>
      <c r="CD1537" s="279"/>
      <c r="CE1537" s="279"/>
      <c r="CF1537" s="279"/>
      <c r="CG1537" s="279"/>
      <c r="CH1537" s="279"/>
      <c r="CI1537" s="279"/>
      <c r="CJ1537" s="279"/>
      <c r="CK1537" s="279"/>
      <c r="CL1537" s="279"/>
      <c r="CM1537" s="279"/>
      <c r="CN1537" s="279"/>
      <c r="CO1537" s="279"/>
      <c r="CP1537" s="279"/>
      <c r="CQ1537" s="279"/>
      <c r="CR1537" s="279"/>
      <c r="CS1537" s="279"/>
      <c r="CT1537" s="279"/>
      <c r="CU1537" s="279"/>
      <c r="CV1537" s="279"/>
      <c r="CW1537" s="279"/>
      <c r="CX1537" s="279"/>
      <c r="CY1537" s="279"/>
      <c r="CZ1537" s="279"/>
      <c r="DA1537" s="279"/>
      <c r="DB1537" s="279"/>
      <c r="DC1537" s="279"/>
      <c r="DD1537" s="279"/>
      <c r="DE1537" s="279"/>
      <c r="DF1537" s="279"/>
      <c r="DG1537" s="279"/>
      <c r="DH1537" s="279"/>
      <c r="DI1537" s="279"/>
      <c r="DJ1537" s="279"/>
      <c r="DK1537" s="279"/>
      <c r="DL1537" s="279"/>
      <c r="DM1537" s="279"/>
      <c r="DN1537" s="279"/>
      <c r="DO1537" s="279"/>
      <c r="DP1537" s="279"/>
      <c r="DQ1537" s="279"/>
      <c r="DR1537" s="279"/>
      <c r="DS1537" s="279"/>
      <c r="DT1537" s="279"/>
      <c r="DU1537" s="279"/>
    </row>
    <row r="1538" spans="40:125">
      <c r="AN1538" s="203" t="str">
        <f t="shared" si="59"/>
        <v>EMA--</v>
      </c>
      <c r="AO1538" s="279"/>
      <c r="AP1538" s="279"/>
      <c r="AQ1538" s="279"/>
      <c r="AR1538" s="279"/>
      <c r="AS1538" s="279"/>
      <c r="AT1538" s="279"/>
      <c r="AU1538" s="279"/>
      <c r="AV1538" s="279"/>
      <c r="AW1538" s="279"/>
      <c r="AX1538" s="279"/>
      <c r="AY1538" s="279"/>
      <c r="AZ1538" s="279"/>
      <c r="BA1538" s="279"/>
      <c r="BB1538" s="279"/>
      <c r="BC1538" s="279"/>
      <c r="BD1538" s="279"/>
      <c r="BE1538" s="279"/>
      <c r="BF1538" s="279"/>
      <c r="BG1538" s="279"/>
      <c r="BH1538" s="279"/>
      <c r="BI1538" s="279"/>
      <c r="BJ1538" s="279"/>
      <c r="BK1538" s="279"/>
      <c r="BL1538" s="279"/>
      <c r="BM1538" s="279"/>
      <c r="BN1538" s="279"/>
      <c r="BO1538" s="279"/>
      <c r="BP1538" s="279"/>
      <c r="BQ1538" s="279"/>
      <c r="BR1538" s="279"/>
      <c r="BS1538" s="279"/>
      <c r="BT1538" s="279"/>
      <c r="BU1538" s="279"/>
      <c r="BV1538" s="279"/>
      <c r="BW1538" s="279"/>
      <c r="BX1538" s="279"/>
      <c r="BY1538" s="279"/>
      <c r="BZ1538" s="279"/>
      <c r="CA1538" s="279"/>
      <c r="CB1538" s="279"/>
      <c r="CC1538" s="279"/>
      <c r="CD1538" s="279"/>
      <c r="CE1538" s="279"/>
      <c r="CF1538" s="279"/>
      <c r="CG1538" s="279"/>
      <c r="CH1538" s="279"/>
      <c r="CI1538" s="279"/>
      <c r="CJ1538" s="279"/>
      <c r="CK1538" s="279"/>
      <c r="CL1538" s="279"/>
      <c r="CM1538" s="279"/>
      <c r="CN1538" s="279"/>
      <c r="CO1538" s="279"/>
      <c r="CP1538" s="279"/>
      <c r="CQ1538" s="279"/>
      <c r="CR1538" s="279"/>
      <c r="CS1538" s="279"/>
      <c r="CT1538" s="279"/>
      <c r="CU1538" s="279"/>
      <c r="CV1538" s="279"/>
      <c r="CW1538" s="279"/>
      <c r="CX1538" s="279"/>
      <c r="CY1538" s="279"/>
      <c r="CZ1538" s="279"/>
      <c r="DA1538" s="279"/>
      <c r="DB1538" s="279"/>
      <c r="DC1538" s="279"/>
      <c r="DD1538" s="279"/>
      <c r="DE1538" s="279"/>
      <c r="DF1538" s="279"/>
      <c r="DG1538" s="279"/>
      <c r="DH1538" s="279"/>
      <c r="DI1538" s="279"/>
      <c r="DJ1538" s="279"/>
      <c r="DK1538" s="279"/>
      <c r="DL1538" s="279"/>
      <c r="DM1538" s="279"/>
      <c r="DN1538" s="279"/>
      <c r="DO1538" s="279"/>
      <c r="DP1538" s="279"/>
      <c r="DQ1538" s="279"/>
      <c r="DR1538" s="279"/>
      <c r="DS1538" s="279"/>
      <c r="DT1538" s="279"/>
      <c r="DU1538" s="279"/>
    </row>
    <row r="1539" spans="40:125">
      <c r="AN1539" s="203" t="str">
        <f t="shared" si="59"/>
        <v>EMA--</v>
      </c>
      <c r="AO1539" s="279"/>
      <c r="AP1539" s="279"/>
      <c r="AQ1539" s="279"/>
      <c r="AR1539" s="279"/>
      <c r="AS1539" s="279"/>
      <c r="AT1539" s="279"/>
      <c r="AU1539" s="279"/>
      <c r="AV1539" s="279"/>
      <c r="AW1539" s="279"/>
      <c r="AX1539" s="279"/>
      <c r="AY1539" s="279"/>
      <c r="AZ1539" s="279"/>
      <c r="BA1539" s="279"/>
      <c r="BB1539" s="279"/>
      <c r="BC1539" s="279"/>
      <c r="BD1539" s="279"/>
      <c r="BE1539" s="279"/>
      <c r="BF1539" s="279"/>
      <c r="BG1539" s="279"/>
      <c r="BH1539" s="279"/>
      <c r="BI1539" s="279"/>
      <c r="BJ1539" s="279"/>
      <c r="BK1539" s="279"/>
      <c r="BL1539" s="279"/>
      <c r="BM1539" s="279"/>
      <c r="BN1539" s="279"/>
      <c r="BO1539" s="279"/>
      <c r="BP1539" s="279"/>
      <c r="BQ1539" s="279"/>
      <c r="BR1539" s="279"/>
      <c r="BS1539" s="279"/>
      <c r="BT1539" s="279"/>
      <c r="BU1539" s="279"/>
      <c r="BV1539" s="279"/>
      <c r="BW1539" s="279"/>
      <c r="BX1539" s="279"/>
      <c r="BY1539" s="279"/>
      <c r="BZ1539" s="279"/>
      <c r="CA1539" s="279"/>
      <c r="CB1539" s="279"/>
      <c r="CC1539" s="279"/>
      <c r="CD1539" s="279"/>
      <c r="CE1539" s="279"/>
      <c r="CF1539" s="279"/>
      <c r="CG1539" s="279"/>
      <c r="CH1539" s="279"/>
      <c r="CI1539" s="279"/>
      <c r="CJ1539" s="279"/>
      <c r="CK1539" s="279"/>
      <c r="CL1539" s="279"/>
      <c r="CM1539" s="279"/>
      <c r="CN1539" s="279"/>
      <c r="CO1539" s="279"/>
      <c r="CP1539" s="279"/>
      <c r="CQ1539" s="279"/>
      <c r="CR1539" s="279"/>
      <c r="CS1539" s="279"/>
      <c r="CT1539" s="279"/>
      <c r="CU1539" s="279"/>
      <c r="CV1539" s="279"/>
      <c r="CW1539" s="279"/>
      <c r="CX1539" s="279"/>
      <c r="CY1539" s="279"/>
      <c r="CZ1539" s="279"/>
      <c r="DA1539" s="279"/>
      <c r="DB1539" s="279"/>
      <c r="DC1539" s="279"/>
      <c r="DD1539" s="279"/>
      <c r="DE1539" s="279"/>
      <c r="DF1539" s="279"/>
      <c r="DG1539" s="279"/>
      <c r="DH1539" s="279"/>
      <c r="DI1539" s="279"/>
      <c r="DJ1539" s="279"/>
      <c r="DK1539" s="279"/>
      <c r="DL1539" s="279"/>
      <c r="DM1539" s="279"/>
      <c r="DN1539" s="279"/>
      <c r="DO1539" s="279"/>
      <c r="DP1539" s="279"/>
      <c r="DQ1539" s="279"/>
      <c r="DR1539" s="279"/>
      <c r="DS1539" s="279"/>
      <c r="DT1539" s="279"/>
      <c r="DU1539" s="279"/>
    </row>
    <row r="1540" spans="40:125">
      <c r="AN1540" s="203" t="str">
        <f t="shared" si="59"/>
        <v>EMA--</v>
      </c>
      <c r="AO1540" s="279"/>
      <c r="AP1540" s="279"/>
      <c r="AQ1540" s="279"/>
      <c r="AR1540" s="279"/>
      <c r="AS1540" s="279"/>
      <c r="AT1540" s="279"/>
      <c r="AU1540" s="279"/>
      <c r="AV1540" s="279"/>
      <c r="AW1540" s="279"/>
      <c r="AX1540" s="279"/>
      <c r="AY1540" s="279"/>
      <c r="AZ1540" s="279"/>
      <c r="BA1540" s="279"/>
      <c r="BB1540" s="279"/>
      <c r="BC1540" s="279"/>
      <c r="BD1540" s="279"/>
      <c r="BE1540" s="279"/>
      <c r="BF1540" s="279"/>
      <c r="BG1540" s="279"/>
      <c r="BH1540" s="279"/>
      <c r="BI1540" s="279"/>
      <c r="BJ1540" s="279"/>
      <c r="BK1540" s="279"/>
      <c r="BL1540" s="279"/>
      <c r="BM1540" s="279"/>
      <c r="BN1540" s="279"/>
      <c r="BO1540" s="279"/>
      <c r="BP1540" s="279"/>
      <c r="BQ1540" s="279"/>
      <c r="BR1540" s="279"/>
      <c r="BS1540" s="279"/>
      <c r="BT1540" s="279"/>
      <c r="BU1540" s="279"/>
      <c r="BV1540" s="279"/>
      <c r="BW1540" s="279"/>
      <c r="BX1540" s="279"/>
      <c r="BY1540" s="279"/>
      <c r="BZ1540" s="279"/>
      <c r="CA1540" s="279"/>
      <c r="CB1540" s="279"/>
      <c r="CC1540" s="279"/>
      <c r="CD1540" s="279"/>
      <c r="CE1540" s="279"/>
      <c r="CF1540" s="279"/>
      <c r="CG1540" s="279"/>
      <c r="CH1540" s="279"/>
      <c r="CI1540" s="279"/>
      <c r="CJ1540" s="279"/>
      <c r="CK1540" s="279"/>
      <c r="CL1540" s="279"/>
      <c r="CM1540" s="279"/>
      <c r="CN1540" s="279"/>
      <c r="CO1540" s="279"/>
      <c r="CP1540" s="279"/>
      <c r="CQ1540" s="279"/>
      <c r="CR1540" s="279"/>
      <c r="CS1540" s="279"/>
      <c r="CT1540" s="279"/>
      <c r="CU1540" s="279"/>
      <c r="CV1540" s="279"/>
      <c r="CW1540" s="279"/>
      <c r="CX1540" s="279"/>
      <c r="CY1540" s="279"/>
      <c r="CZ1540" s="279"/>
      <c r="DA1540" s="279"/>
      <c r="DB1540" s="279"/>
      <c r="DC1540" s="279"/>
      <c r="DD1540" s="279"/>
      <c r="DE1540" s="279"/>
      <c r="DF1540" s="279"/>
      <c r="DG1540" s="279"/>
      <c r="DH1540" s="279"/>
      <c r="DI1540" s="279"/>
      <c r="DJ1540" s="279"/>
      <c r="DK1540" s="279"/>
      <c r="DL1540" s="279"/>
      <c r="DM1540" s="279"/>
      <c r="DN1540" s="279"/>
      <c r="DO1540" s="279"/>
      <c r="DP1540" s="279"/>
      <c r="DQ1540" s="279"/>
      <c r="DR1540" s="279"/>
      <c r="DS1540" s="279"/>
      <c r="DT1540" s="279"/>
      <c r="DU1540" s="279"/>
    </row>
    <row r="1541" spans="40:125">
      <c r="AN1541" s="203" t="str">
        <f t="shared" si="59"/>
        <v>EMA--</v>
      </c>
      <c r="AO1541" s="279"/>
      <c r="AP1541" s="279"/>
      <c r="AQ1541" s="279"/>
      <c r="AR1541" s="279"/>
      <c r="AS1541" s="279"/>
      <c r="AT1541" s="279"/>
      <c r="AU1541" s="279"/>
      <c r="AV1541" s="279"/>
      <c r="AW1541" s="279"/>
      <c r="AX1541" s="279"/>
      <c r="AY1541" s="279"/>
      <c r="AZ1541" s="279"/>
      <c r="BA1541" s="279"/>
      <c r="BB1541" s="279"/>
      <c r="BC1541" s="279"/>
      <c r="BD1541" s="279"/>
      <c r="BE1541" s="279"/>
      <c r="BF1541" s="279"/>
      <c r="BG1541" s="279"/>
      <c r="BH1541" s="279"/>
      <c r="BI1541" s="279"/>
      <c r="BJ1541" s="279"/>
      <c r="BK1541" s="279"/>
      <c r="BL1541" s="279"/>
      <c r="BM1541" s="279"/>
      <c r="BN1541" s="279"/>
      <c r="BO1541" s="279"/>
      <c r="BP1541" s="279"/>
      <c r="BQ1541" s="279"/>
      <c r="BR1541" s="279"/>
      <c r="BS1541" s="279"/>
      <c r="BT1541" s="279"/>
      <c r="BU1541" s="279"/>
      <c r="BV1541" s="279"/>
      <c r="BW1541" s="279"/>
      <c r="BX1541" s="279"/>
      <c r="BY1541" s="279"/>
      <c r="BZ1541" s="279"/>
      <c r="CA1541" s="279"/>
      <c r="CB1541" s="279"/>
      <c r="CC1541" s="279"/>
      <c r="CD1541" s="279"/>
      <c r="CE1541" s="279"/>
      <c r="CF1541" s="279"/>
      <c r="CG1541" s="279"/>
      <c r="CH1541" s="279"/>
      <c r="CI1541" s="279"/>
      <c r="CJ1541" s="279"/>
      <c r="CK1541" s="279"/>
      <c r="CL1541" s="279"/>
      <c r="CM1541" s="279"/>
      <c r="CN1541" s="279"/>
      <c r="CO1541" s="279"/>
      <c r="CP1541" s="279"/>
      <c r="CQ1541" s="279"/>
      <c r="CR1541" s="279"/>
      <c r="CS1541" s="279"/>
      <c r="CT1541" s="279"/>
      <c r="CU1541" s="279"/>
      <c r="CV1541" s="279"/>
      <c r="CW1541" s="279"/>
      <c r="CX1541" s="279"/>
      <c r="CY1541" s="279"/>
      <c r="CZ1541" s="279"/>
      <c r="DA1541" s="279"/>
      <c r="DB1541" s="279"/>
      <c r="DC1541" s="279"/>
      <c r="DD1541" s="279"/>
      <c r="DE1541" s="279"/>
      <c r="DF1541" s="279"/>
      <c r="DG1541" s="279"/>
      <c r="DH1541" s="279"/>
      <c r="DI1541" s="279"/>
      <c r="DJ1541" s="279"/>
      <c r="DK1541" s="279"/>
      <c r="DL1541" s="279"/>
      <c r="DM1541" s="279"/>
      <c r="DN1541" s="279"/>
      <c r="DO1541" s="279"/>
      <c r="DP1541" s="279"/>
      <c r="DQ1541" s="279"/>
      <c r="DR1541" s="279"/>
      <c r="DS1541" s="279"/>
      <c r="DT1541" s="279"/>
      <c r="DU1541" s="279"/>
    </row>
    <row r="1542" spans="40:125">
      <c r="AN1542" s="203" t="str">
        <f t="shared" si="59"/>
        <v>EMA--</v>
      </c>
      <c r="AO1542" s="279"/>
      <c r="AP1542" s="279"/>
      <c r="AQ1542" s="279"/>
      <c r="AR1542" s="279"/>
      <c r="AS1542" s="279"/>
      <c r="AT1542" s="279"/>
      <c r="AU1542" s="279"/>
      <c r="AV1542" s="279"/>
      <c r="AW1542" s="279"/>
      <c r="AX1542" s="279"/>
      <c r="AY1542" s="279"/>
      <c r="AZ1542" s="279"/>
      <c r="BA1542" s="279"/>
      <c r="BB1542" s="279"/>
      <c r="BC1542" s="279"/>
      <c r="BD1542" s="279"/>
      <c r="BE1542" s="279"/>
      <c r="BF1542" s="279"/>
      <c r="BG1542" s="279"/>
      <c r="BH1542" s="279"/>
      <c r="BI1542" s="279"/>
      <c r="BJ1542" s="279"/>
      <c r="BK1542" s="279"/>
      <c r="BL1542" s="279"/>
      <c r="BM1542" s="279"/>
      <c r="BN1542" s="279"/>
      <c r="BO1542" s="279"/>
      <c r="BP1542" s="279"/>
      <c r="BQ1542" s="279"/>
      <c r="BR1542" s="279"/>
      <c r="BS1542" s="279"/>
      <c r="BT1542" s="279"/>
      <c r="BU1542" s="279"/>
      <c r="BV1542" s="279"/>
      <c r="BW1542" s="279"/>
      <c r="BX1542" s="279"/>
      <c r="BY1542" s="279"/>
      <c r="BZ1542" s="279"/>
      <c r="CA1542" s="279"/>
      <c r="CB1542" s="279"/>
      <c r="CC1542" s="279"/>
      <c r="CD1542" s="279"/>
      <c r="CE1542" s="279"/>
      <c r="CF1542" s="279"/>
      <c r="CG1542" s="279"/>
      <c r="CH1542" s="279"/>
      <c r="CI1542" s="279"/>
      <c r="CJ1542" s="279"/>
      <c r="CK1542" s="279"/>
      <c r="CL1542" s="279"/>
      <c r="CM1542" s="279"/>
      <c r="CN1542" s="279"/>
      <c r="CO1542" s="279"/>
      <c r="CP1542" s="279"/>
      <c r="CQ1542" s="279"/>
      <c r="CR1542" s="279"/>
      <c r="CS1542" s="279"/>
      <c r="CT1542" s="279"/>
      <c r="CU1542" s="279"/>
      <c r="CV1542" s="279"/>
      <c r="CW1542" s="279"/>
      <c r="CX1542" s="279"/>
      <c r="CY1542" s="279"/>
      <c r="CZ1542" s="279"/>
      <c r="DA1542" s="279"/>
      <c r="DB1542" s="279"/>
      <c r="DC1542" s="279"/>
      <c r="DD1542" s="279"/>
      <c r="DE1542" s="279"/>
      <c r="DF1542" s="279"/>
      <c r="DG1542" s="279"/>
      <c r="DH1542" s="279"/>
      <c r="DI1542" s="279"/>
      <c r="DJ1542" s="279"/>
      <c r="DK1542" s="279"/>
      <c r="DL1542" s="279"/>
      <c r="DM1542" s="279"/>
      <c r="DN1542" s="279"/>
      <c r="DO1542" s="279"/>
      <c r="DP1542" s="279"/>
      <c r="DQ1542" s="279"/>
      <c r="DR1542" s="279"/>
      <c r="DS1542" s="279"/>
      <c r="DT1542" s="279"/>
      <c r="DU1542" s="279"/>
    </row>
    <row r="1543" spans="40:125">
      <c r="AN1543" s="203" t="str">
        <f t="shared" si="59"/>
        <v>EMA--</v>
      </c>
      <c r="AO1543" s="279"/>
      <c r="AP1543" s="279"/>
      <c r="AQ1543" s="279"/>
      <c r="AR1543" s="279"/>
      <c r="AS1543" s="279"/>
      <c r="AT1543" s="279"/>
      <c r="AU1543" s="279"/>
      <c r="AV1543" s="279"/>
      <c r="AW1543" s="279"/>
      <c r="AX1543" s="279"/>
      <c r="AY1543" s="279"/>
      <c r="AZ1543" s="279"/>
      <c r="BA1543" s="279"/>
      <c r="BB1543" s="279"/>
      <c r="BC1543" s="279"/>
      <c r="BD1543" s="279"/>
      <c r="BE1543" s="279"/>
      <c r="BF1543" s="279"/>
      <c r="BG1543" s="279"/>
      <c r="BH1543" s="279"/>
      <c r="BI1543" s="279"/>
      <c r="BJ1543" s="279"/>
      <c r="BK1543" s="279"/>
      <c r="BL1543" s="279"/>
      <c r="BM1543" s="279"/>
      <c r="BN1543" s="279"/>
      <c r="BO1543" s="279"/>
      <c r="BP1543" s="279"/>
      <c r="BQ1543" s="279"/>
      <c r="BR1543" s="279"/>
      <c r="BS1543" s="279"/>
      <c r="BT1543" s="279"/>
      <c r="BU1543" s="279"/>
      <c r="BV1543" s="279"/>
      <c r="BW1543" s="279"/>
      <c r="BX1543" s="279"/>
      <c r="BY1543" s="279"/>
      <c r="BZ1543" s="279"/>
      <c r="CA1543" s="279"/>
      <c r="CB1543" s="279"/>
      <c r="CC1543" s="279"/>
      <c r="CD1543" s="279"/>
      <c r="CE1543" s="279"/>
      <c r="CF1543" s="279"/>
      <c r="CG1543" s="279"/>
      <c r="CH1543" s="279"/>
      <c r="CI1543" s="279"/>
      <c r="CJ1543" s="279"/>
      <c r="CK1543" s="279"/>
      <c r="CL1543" s="279"/>
      <c r="CM1543" s="279"/>
      <c r="CN1543" s="279"/>
      <c r="CO1543" s="279"/>
      <c r="CP1543" s="279"/>
      <c r="CQ1543" s="279"/>
      <c r="CR1543" s="279"/>
      <c r="CS1543" s="279"/>
      <c r="CT1543" s="279"/>
      <c r="CU1543" s="279"/>
      <c r="CV1543" s="279"/>
      <c r="CW1543" s="279"/>
      <c r="CX1543" s="279"/>
      <c r="CY1543" s="279"/>
      <c r="CZ1543" s="279"/>
      <c r="DA1543" s="279"/>
      <c r="DB1543" s="279"/>
      <c r="DC1543" s="279"/>
      <c r="DD1543" s="279"/>
      <c r="DE1543" s="279"/>
      <c r="DF1543" s="279"/>
      <c r="DG1543" s="279"/>
      <c r="DH1543" s="279"/>
      <c r="DI1543" s="279"/>
      <c r="DJ1543" s="279"/>
      <c r="DK1543" s="279"/>
      <c r="DL1543" s="279"/>
      <c r="DM1543" s="279"/>
      <c r="DN1543" s="279"/>
      <c r="DO1543" s="279"/>
      <c r="DP1543" s="279"/>
      <c r="DQ1543" s="279"/>
      <c r="DR1543" s="279"/>
      <c r="DS1543" s="279"/>
      <c r="DT1543" s="279"/>
      <c r="DU1543" s="279"/>
    </row>
    <row r="1544" spans="40:125">
      <c r="AN1544" s="203" t="str">
        <f t="shared" si="59"/>
        <v>EMA--</v>
      </c>
      <c r="AO1544" s="279"/>
      <c r="AP1544" s="279"/>
      <c r="AQ1544" s="279"/>
      <c r="AR1544" s="279"/>
      <c r="AS1544" s="279"/>
      <c r="AT1544" s="279"/>
      <c r="AU1544" s="279"/>
      <c r="AV1544" s="279"/>
      <c r="AW1544" s="279"/>
      <c r="AX1544" s="279"/>
      <c r="AY1544" s="279"/>
      <c r="AZ1544" s="279"/>
      <c r="BA1544" s="279"/>
      <c r="BB1544" s="279"/>
      <c r="BC1544" s="279"/>
      <c r="BD1544" s="279"/>
      <c r="BE1544" s="279"/>
      <c r="BF1544" s="279"/>
      <c r="BG1544" s="279"/>
      <c r="BH1544" s="279"/>
      <c r="BI1544" s="279"/>
      <c r="BJ1544" s="279"/>
      <c r="BK1544" s="279"/>
      <c r="BL1544" s="279"/>
      <c r="BM1544" s="279"/>
      <c r="BN1544" s="279"/>
      <c r="BO1544" s="279"/>
      <c r="BP1544" s="279"/>
      <c r="BQ1544" s="279"/>
      <c r="BR1544" s="279"/>
      <c r="BS1544" s="279"/>
      <c r="BT1544" s="279"/>
      <c r="BU1544" s="279"/>
      <c r="BV1544" s="279"/>
      <c r="BW1544" s="279"/>
      <c r="BX1544" s="279"/>
      <c r="BY1544" s="279"/>
      <c r="BZ1544" s="279"/>
      <c r="CA1544" s="279"/>
      <c r="CB1544" s="279"/>
      <c r="CC1544" s="279"/>
      <c r="CD1544" s="279"/>
      <c r="CE1544" s="279"/>
      <c r="CF1544" s="279"/>
      <c r="CG1544" s="279"/>
      <c r="CH1544" s="279"/>
      <c r="CI1544" s="279"/>
      <c r="CJ1544" s="279"/>
      <c r="CK1544" s="279"/>
      <c r="CL1544" s="279"/>
      <c r="CM1544" s="279"/>
      <c r="CN1544" s="279"/>
      <c r="CO1544" s="279"/>
      <c r="CP1544" s="279"/>
      <c r="CQ1544" s="279"/>
      <c r="CR1544" s="279"/>
      <c r="CS1544" s="279"/>
      <c r="CT1544" s="279"/>
      <c r="CU1544" s="279"/>
      <c r="CV1544" s="279"/>
      <c r="CW1544" s="279"/>
      <c r="CX1544" s="279"/>
      <c r="CY1544" s="279"/>
      <c r="CZ1544" s="279"/>
      <c r="DA1544" s="279"/>
      <c r="DB1544" s="279"/>
      <c r="DC1544" s="279"/>
      <c r="DD1544" s="279"/>
      <c r="DE1544" s="279"/>
      <c r="DF1544" s="279"/>
      <c r="DG1544" s="279"/>
      <c r="DH1544" s="279"/>
      <c r="DI1544" s="279"/>
      <c r="DJ1544" s="279"/>
      <c r="DK1544" s="279"/>
      <c r="DL1544" s="279"/>
      <c r="DM1544" s="279"/>
      <c r="DN1544" s="279"/>
      <c r="DO1544" s="279"/>
      <c r="DP1544" s="279"/>
      <c r="DQ1544" s="279"/>
      <c r="DR1544" s="279"/>
      <c r="DS1544" s="279"/>
      <c r="DT1544" s="279"/>
      <c r="DU1544" s="279"/>
    </row>
    <row r="1545" spans="40:125">
      <c r="AN1545" s="203" t="str">
        <f t="shared" si="59"/>
        <v>EMA--</v>
      </c>
      <c r="AO1545" s="279"/>
      <c r="AP1545" s="279"/>
      <c r="AQ1545" s="279"/>
      <c r="AR1545" s="279"/>
      <c r="AS1545" s="279"/>
      <c r="AT1545" s="279"/>
      <c r="AU1545" s="279"/>
      <c r="AV1545" s="279"/>
      <c r="AW1545" s="279"/>
      <c r="AX1545" s="279"/>
      <c r="AY1545" s="279"/>
      <c r="AZ1545" s="279"/>
      <c r="BA1545" s="279"/>
      <c r="BB1545" s="279"/>
      <c r="BC1545" s="279"/>
      <c r="BD1545" s="279"/>
      <c r="BE1545" s="279"/>
      <c r="BF1545" s="279"/>
      <c r="BG1545" s="279"/>
      <c r="BH1545" s="279"/>
      <c r="BI1545" s="279"/>
      <c r="BJ1545" s="279"/>
      <c r="BK1545" s="279"/>
      <c r="BL1545" s="279"/>
      <c r="BM1545" s="279"/>
      <c r="BN1545" s="279"/>
      <c r="BO1545" s="279"/>
      <c r="BP1545" s="279"/>
      <c r="BQ1545" s="279"/>
      <c r="BR1545" s="279"/>
      <c r="BS1545" s="279"/>
      <c r="BT1545" s="279"/>
      <c r="BU1545" s="279"/>
      <c r="BV1545" s="279"/>
      <c r="BW1545" s="279"/>
      <c r="BX1545" s="279"/>
      <c r="BY1545" s="279"/>
      <c r="BZ1545" s="279"/>
      <c r="CA1545" s="279"/>
      <c r="CB1545" s="279"/>
      <c r="CC1545" s="279"/>
      <c r="CD1545" s="279"/>
      <c r="CE1545" s="279"/>
      <c r="CF1545" s="279"/>
      <c r="CG1545" s="279"/>
      <c r="CH1545" s="279"/>
      <c r="CI1545" s="279"/>
      <c r="CJ1545" s="279"/>
      <c r="CK1545" s="279"/>
      <c r="CL1545" s="279"/>
      <c r="CM1545" s="279"/>
      <c r="CN1545" s="279"/>
      <c r="CO1545" s="279"/>
      <c r="CP1545" s="279"/>
      <c r="CQ1545" s="279"/>
      <c r="CR1545" s="279"/>
      <c r="CS1545" s="279"/>
      <c r="CT1545" s="279"/>
      <c r="CU1545" s="279"/>
      <c r="CV1545" s="279"/>
      <c r="CW1545" s="279"/>
      <c r="CX1545" s="279"/>
      <c r="CY1545" s="279"/>
      <c r="CZ1545" s="279"/>
      <c r="DA1545" s="279"/>
      <c r="DB1545" s="279"/>
      <c r="DC1545" s="279"/>
      <c r="DD1545" s="279"/>
      <c r="DE1545" s="279"/>
      <c r="DF1545" s="279"/>
      <c r="DG1545" s="279"/>
      <c r="DH1545" s="279"/>
      <c r="DI1545" s="279"/>
      <c r="DJ1545" s="279"/>
      <c r="DK1545" s="279"/>
      <c r="DL1545" s="279"/>
      <c r="DM1545" s="279"/>
      <c r="DN1545" s="279"/>
      <c r="DO1545" s="279"/>
      <c r="DP1545" s="279"/>
      <c r="DQ1545" s="279"/>
      <c r="DR1545" s="279"/>
      <c r="DS1545" s="279"/>
      <c r="DT1545" s="279"/>
      <c r="DU1545" s="279"/>
    </row>
    <row r="1546" spans="40:125">
      <c r="AN1546" s="203" t="str">
        <f t="shared" si="59"/>
        <v>EMA--</v>
      </c>
      <c r="AO1546" s="279"/>
      <c r="AP1546" s="279"/>
      <c r="AQ1546" s="279"/>
      <c r="AR1546" s="279"/>
      <c r="AS1546" s="279"/>
      <c r="AT1546" s="279"/>
      <c r="AU1546" s="279"/>
      <c r="AV1546" s="279"/>
      <c r="AW1546" s="279"/>
      <c r="AX1546" s="279"/>
      <c r="AY1546" s="279"/>
      <c r="AZ1546" s="279"/>
      <c r="BA1546" s="279"/>
      <c r="BB1546" s="279"/>
      <c r="BC1546" s="279"/>
      <c r="BD1546" s="279"/>
      <c r="BE1546" s="279"/>
      <c r="BF1546" s="279"/>
      <c r="BG1546" s="279"/>
      <c r="BH1546" s="279"/>
      <c r="BI1546" s="279"/>
      <c r="BJ1546" s="279"/>
      <c r="BK1546" s="279"/>
      <c r="BL1546" s="279"/>
      <c r="BM1546" s="279"/>
      <c r="BN1546" s="279"/>
      <c r="BO1546" s="279"/>
      <c r="BP1546" s="279"/>
      <c r="BQ1546" s="279"/>
      <c r="BR1546" s="279"/>
      <c r="BS1546" s="279"/>
      <c r="BT1546" s="279"/>
      <c r="BU1546" s="279"/>
      <c r="BV1546" s="279"/>
      <c r="BW1546" s="279"/>
      <c r="BX1546" s="279"/>
      <c r="BY1546" s="279"/>
      <c r="BZ1546" s="279"/>
      <c r="CA1546" s="279"/>
      <c r="CB1546" s="279"/>
      <c r="CC1546" s="279"/>
      <c r="CD1546" s="279"/>
      <c r="CE1546" s="279"/>
      <c r="CF1546" s="279"/>
      <c r="CG1546" s="279"/>
      <c r="CH1546" s="279"/>
      <c r="CI1546" s="279"/>
      <c r="CJ1546" s="279"/>
      <c r="CK1546" s="279"/>
      <c r="CL1546" s="279"/>
      <c r="CM1546" s="279"/>
      <c r="CN1546" s="279"/>
      <c r="CO1546" s="279"/>
      <c r="CP1546" s="279"/>
      <c r="CQ1546" s="279"/>
      <c r="CR1546" s="279"/>
      <c r="CS1546" s="279"/>
      <c r="CT1546" s="279"/>
      <c r="CU1546" s="279"/>
      <c r="CV1546" s="279"/>
      <c r="CW1546" s="279"/>
      <c r="CX1546" s="279"/>
      <c r="CY1546" s="279"/>
      <c r="CZ1546" s="279"/>
      <c r="DA1546" s="279"/>
      <c r="DB1546" s="279"/>
      <c r="DC1546" s="279"/>
      <c r="DD1546" s="279"/>
      <c r="DE1546" s="279"/>
      <c r="DF1546" s="279"/>
      <c r="DG1546" s="279"/>
      <c r="DH1546" s="279"/>
      <c r="DI1546" s="279"/>
      <c r="DJ1546" s="279"/>
      <c r="DK1546" s="279"/>
      <c r="DL1546" s="279"/>
      <c r="DM1546" s="279"/>
      <c r="DN1546" s="279"/>
      <c r="DO1546" s="279"/>
      <c r="DP1546" s="279"/>
      <c r="DQ1546" s="279"/>
      <c r="DR1546" s="279"/>
      <c r="DS1546" s="279"/>
      <c r="DT1546" s="279"/>
      <c r="DU1546" s="279"/>
    </row>
    <row r="1547" spans="40:125">
      <c r="AN1547" s="203" t="str">
        <f t="shared" si="59"/>
        <v>EMA--</v>
      </c>
      <c r="AO1547" s="279"/>
      <c r="AP1547" s="279"/>
      <c r="AQ1547" s="279"/>
      <c r="AR1547" s="279"/>
      <c r="AS1547" s="279"/>
      <c r="AT1547" s="279"/>
      <c r="AU1547" s="279"/>
      <c r="AV1547" s="279"/>
      <c r="AW1547" s="279"/>
      <c r="AX1547" s="279"/>
      <c r="AY1547" s="279"/>
      <c r="AZ1547" s="279"/>
      <c r="BA1547" s="279"/>
      <c r="BB1547" s="279"/>
      <c r="BC1547" s="279"/>
      <c r="BD1547" s="279"/>
      <c r="BE1547" s="279"/>
      <c r="BF1547" s="279"/>
      <c r="BG1547" s="279"/>
      <c r="BH1547" s="279"/>
      <c r="BI1547" s="279"/>
      <c r="BJ1547" s="279"/>
      <c r="BK1547" s="279"/>
      <c r="BL1547" s="279"/>
      <c r="BM1547" s="279"/>
      <c r="BN1547" s="279"/>
      <c r="BO1547" s="279"/>
      <c r="BP1547" s="279"/>
      <c r="BQ1547" s="279"/>
      <c r="BR1547" s="279"/>
      <c r="BS1547" s="279"/>
      <c r="BT1547" s="279"/>
      <c r="BU1547" s="279"/>
      <c r="BV1547" s="279"/>
      <c r="BW1547" s="279"/>
      <c r="BX1547" s="279"/>
      <c r="BY1547" s="279"/>
      <c r="BZ1547" s="279"/>
      <c r="CA1547" s="279"/>
      <c r="CB1547" s="279"/>
      <c r="CC1547" s="279"/>
      <c r="CD1547" s="279"/>
      <c r="CE1547" s="279"/>
      <c r="CF1547" s="279"/>
      <c r="CG1547" s="279"/>
      <c r="CH1547" s="279"/>
      <c r="CI1547" s="279"/>
      <c r="CJ1547" s="279"/>
      <c r="CK1547" s="279"/>
      <c r="CL1547" s="279"/>
      <c r="CM1547" s="279"/>
      <c r="CN1547" s="279"/>
      <c r="CO1547" s="279"/>
      <c r="CP1547" s="279"/>
      <c r="CQ1547" s="279"/>
      <c r="CR1547" s="279"/>
      <c r="CS1547" s="279"/>
      <c r="CT1547" s="279"/>
      <c r="CU1547" s="279"/>
      <c r="CV1547" s="279"/>
      <c r="CW1547" s="279"/>
      <c r="CX1547" s="279"/>
      <c r="CY1547" s="279"/>
      <c r="CZ1547" s="279"/>
      <c r="DA1547" s="279"/>
      <c r="DB1547" s="279"/>
      <c r="DC1547" s="279"/>
      <c r="DD1547" s="279"/>
      <c r="DE1547" s="279"/>
      <c r="DF1547" s="279"/>
      <c r="DG1547" s="279"/>
      <c r="DH1547" s="279"/>
      <c r="DI1547" s="279"/>
      <c r="DJ1547" s="279"/>
      <c r="DK1547" s="279"/>
      <c r="DL1547" s="279"/>
      <c r="DM1547" s="279"/>
      <c r="DN1547" s="279"/>
      <c r="DO1547" s="279"/>
      <c r="DP1547" s="279"/>
      <c r="DQ1547" s="279"/>
      <c r="DR1547" s="279"/>
      <c r="DS1547" s="279"/>
      <c r="DT1547" s="279"/>
      <c r="DU1547" s="279"/>
    </row>
    <row r="1548" spans="40:125">
      <c r="AN1548" s="203" t="str">
        <f t="shared" si="59"/>
        <v>EMA--</v>
      </c>
      <c r="AO1548" s="279"/>
      <c r="AP1548" s="279"/>
      <c r="AQ1548" s="279"/>
      <c r="AR1548" s="279"/>
      <c r="AS1548" s="279"/>
      <c r="AT1548" s="279"/>
      <c r="AU1548" s="279"/>
      <c r="AV1548" s="279"/>
      <c r="AW1548" s="279"/>
      <c r="AX1548" s="279"/>
      <c r="AY1548" s="279"/>
      <c r="AZ1548" s="279"/>
      <c r="BA1548" s="279"/>
      <c r="BB1548" s="279"/>
      <c r="BC1548" s="279"/>
      <c r="BD1548" s="279"/>
      <c r="BE1548" s="279"/>
      <c r="BF1548" s="279"/>
      <c r="BG1548" s="279"/>
      <c r="BH1548" s="279"/>
      <c r="BI1548" s="279"/>
      <c r="BJ1548" s="279"/>
      <c r="BK1548" s="279"/>
      <c r="BL1548" s="279"/>
      <c r="BM1548" s="279"/>
      <c r="BN1548" s="279"/>
      <c r="BO1548" s="279"/>
      <c r="BP1548" s="279"/>
      <c r="BQ1548" s="279"/>
      <c r="BR1548" s="279"/>
      <c r="BS1548" s="279"/>
      <c r="BT1548" s="279"/>
      <c r="BU1548" s="279"/>
      <c r="BV1548" s="279"/>
      <c r="BW1548" s="279"/>
      <c r="BX1548" s="279"/>
      <c r="BY1548" s="279"/>
      <c r="BZ1548" s="279"/>
      <c r="CA1548" s="279"/>
      <c r="CB1548" s="279"/>
      <c r="CC1548" s="279"/>
      <c r="CD1548" s="279"/>
      <c r="CE1548" s="279"/>
      <c r="CF1548" s="279"/>
      <c r="CG1548" s="279"/>
      <c r="CH1548" s="279"/>
      <c r="CI1548" s="279"/>
      <c r="CJ1548" s="279"/>
      <c r="CK1548" s="279"/>
      <c r="CL1548" s="279"/>
      <c r="CM1548" s="279"/>
      <c r="CN1548" s="279"/>
      <c r="CO1548" s="279"/>
      <c r="CP1548" s="279"/>
      <c r="CQ1548" s="279"/>
      <c r="CR1548" s="279"/>
      <c r="CS1548" s="279"/>
      <c r="CT1548" s="279"/>
      <c r="CU1548" s="279"/>
      <c r="CV1548" s="279"/>
      <c r="CW1548" s="279"/>
      <c r="CX1548" s="279"/>
      <c r="CY1548" s="279"/>
      <c r="CZ1548" s="279"/>
      <c r="DA1548" s="279"/>
      <c r="DB1548" s="279"/>
      <c r="DC1548" s="279"/>
      <c r="DD1548" s="279"/>
      <c r="DE1548" s="279"/>
      <c r="DF1548" s="279"/>
      <c r="DG1548" s="279"/>
      <c r="DH1548" s="279"/>
      <c r="DI1548" s="279"/>
      <c r="DJ1548" s="279"/>
      <c r="DK1548" s="279"/>
      <c r="DL1548" s="279"/>
      <c r="DM1548" s="279"/>
      <c r="DN1548" s="279"/>
      <c r="DO1548" s="279"/>
      <c r="DP1548" s="279"/>
      <c r="DQ1548" s="279"/>
      <c r="DR1548" s="279"/>
      <c r="DS1548" s="279"/>
      <c r="DT1548" s="279"/>
      <c r="DU1548" s="279"/>
    </row>
    <row r="1549" spans="40:125">
      <c r="AN1549" s="203" t="str">
        <f t="shared" si="59"/>
        <v>EMA--</v>
      </c>
      <c r="AO1549" s="279"/>
      <c r="AP1549" s="279"/>
      <c r="AQ1549" s="279"/>
      <c r="AR1549" s="279"/>
      <c r="AS1549" s="279"/>
      <c r="AT1549" s="279"/>
      <c r="AU1549" s="279"/>
      <c r="AV1549" s="279"/>
      <c r="AW1549" s="279"/>
      <c r="AX1549" s="279"/>
      <c r="AY1549" s="279"/>
      <c r="AZ1549" s="279"/>
      <c r="BA1549" s="279"/>
      <c r="BB1549" s="279"/>
      <c r="BC1549" s="279"/>
      <c r="BD1549" s="279"/>
      <c r="BE1549" s="279"/>
      <c r="BF1549" s="279"/>
      <c r="BG1549" s="279"/>
      <c r="BH1549" s="279"/>
      <c r="BI1549" s="279"/>
      <c r="BJ1549" s="279"/>
      <c r="BK1549" s="279"/>
      <c r="BL1549" s="279"/>
      <c r="BM1549" s="279"/>
      <c r="BN1549" s="279"/>
      <c r="BO1549" s="279"/>
      <c r="BP1549" s="279"/>
      <c r="BQ1549" s="279"/>
      <c r="BR1549" s="279"/>
      <c r="BS1549" s="279"/>
      <c r="BT1549" s="279"/>
      <c r="BU1549" s="279"/>
      <c r="BV1549" s="279"/>
      <c r="BW1549" s="279"/>
      <c r="BX1549" s="279"/>
      <c r="BY1549" s="279"/>
      <c r="BZ1549" s="279"/>
      <c r="CA1549" s="279"/>
      <c r="CB1549" s="279"/>
      <c r="CC1549" s="279"/>
      <c r="CD1549" s="279"/>
      <c r="CE1549" s="279"/>
      <c r="CF1549" s="279"/>
      <c r="CG1549" s="279"/>
      <c r="CH1549" s="279"/>
      <c r="CI1549" s="279"/>
      <c r="CJ1549" s="279"/>
      <c r="CK1549" s="279"/>
      <c r="CL1549" s="279"/>
      <c r="CM1549" s="279"/>
      <c r="CN1549" s="279"/>
      <c r="CO1549" s="279"/>
      <c r="CP1549" s="279"/>
      <c r="CQ1549" s="279"/>
      <c r="CR1549" s="279"/>
      <c r="CS1549" s="279"/>
      <c r="CT1549" s="279"/>
      <c r="CU1549" s="279"/>
      <c r="CV1549" s="279"/>
      <c r="CW1549" s="279"/>
      <c r="CX1549" s="279"/>
      <c r="CY1549" s="279"/>
      <c r="CZ1549" s="279"/>
      <c r="DA1549" s="279"/>
      <c r="DB1549" s="279"/>
      <c r="DC1549" s="279"/>
      <c r="DD1549" s="279"/>
      <c r="DE1549" s="279"/>
      <c r="DF1549" s="279"/>
      <c r="DG1549" s="279"/>
      <c r="DH1549" s="279"/>
      <c r="DI1549" s="279"/>
      <c r="DJ1549" s="279"/>
      <c r="DK1549" s="279"/>
      <c r="DL1549" s="279"/>
      <c r="DM1549" s="279"/>
      <c r="DN1549" s="279"/>
      <c r="DO1549" s="279"/>
      <c r="DP1549" s="279"/>
      <c r="DQ1549" s="279"/>
      <c r="DR1549" s="279"/>
      <c r="DS1549" s="279"/>
      <c r="DT1549" s="279"/>
      <c r="DU1549" s="279"/>
    </row>
    <row r="1550" spans="40:125">
      <c r="AN1550" s="203" t="str">
        <f t="shared" si="59"/>
        <v>EMA--</v>
      </c>
      <c r="AO1550" s="279"/>
      <c r="AP1550" s="279"/>
      <c r="AQ1550" s="279"/>
      <c r="AR1550" s="279"/>
      <c r="AS1550" s="279"/>
      <c r="AT1550" s="279"/>
      <c r="AU1550" s="279"/>
      <c r="AV1550" s="279"/>
      <c r="AW1550" s="279"/>
      <c r="AX1550" s="279"/>
      <c r="AY1550" s="279"/>
      <c r="AZ1550" s="279"/>
      <c r="BA1550" s="279"/>
      <c r="BB1550" s="279"/>
      <c r="BC1550" s="279"/>
      <c r="BD1550" s="279"/>
      <c r="BE1550" s="279"/>
      <c r="BF1550" s="279"/>
      <c r="BG1550" s="279"/>
      <c r="BH1550" s="279"/>
      <c r="BI1550" s="279"/>
      <c r="BJ1550" s="279"/>
      <c r="BK1550" s="279"/>
      <c r="BL1550" s="279"/>
      <c r="BM1550" s="279"/>
      <c r="BN1550" s="279"/>
      <c r="BO1550" s="279"/>
      <c r="BP1550" s="279"/>
      <c r="BQ1550" s="279"/>
      <c r="BR1550" s="279"/>
      <c r="BS1550" s="279"/>
      <c r="BT1550" s="279"/>
      <c r="BU1550" s="279"/>
      <c r="BV1550" s="279"/>
      <c r="BW1550" s="279"/>
      <c r="BX1550" s="279"/>
      <c r="BY1550" s="279"/>
      <c r="BZ1550" s="279"/>
      <c r="CA1550" s="279"/>
      <c r="CB1550" s="279"/>
      <c r="CC1550" s="279"/>
      <c r="CD1550" s="279"/>
      <c r="CE1550" s="279"/>
      <c r="CF1550" s="279"/>
      <c r="CG1550" s="279"/>
      <c r="CH1550" s="279"/>
      <c r="CI1550" s="279"/>
      <c r="CJ1550" s="279"/>
      <c r="CK1550" s="279"/>
      <c r="CL1550" s="279"/>
      <c r="CM1550" s="279"/>
      <c r="CN1550" s="279"/>
      <c r="CO1550" s="279"/>
      <c r="CP1550" s="279"/>
      <c r="CQ1550" s="279"/>
      <c r="CR1550" s="279"/>
      <c r="CS1550" s="279"/>
      <c r="CT1550" s="279"/>
      <c r="CU1550" s="279"/>
      <c r="CV1550" s="279"/>
      <c r="CW1550" s="279"/>
      <c r="CX1550" s="279"/>
      <c r="CY1550" s="279"/>
      <c r="CZ1550" s="279"/>
      <c r="DA1550" s="279"/>
      <c r="DB1550" s="279"/>
      <c r="DC1550" s="279"/>
      <c r="DD1550" s="279"/>
      <c r="DE1550" s="279"/>
      <c r="DF1550" s="279"/>
      <c r="DG1550" s="279"/>
      <c r="DH1550" s="279"/>
      <c r="DI1550" s="279"/>
      <c r="DJ1550" s="279"/>
      <c r="DK1550" s="279"/>
      <c r="DL1550" s="279"/>
      <c r="DM1550" s="279"/>
      <c r="DN1550" s="279"/>
      <c r="DO1550" s="279"/>
      <c r="DP1550" s="279"/>
      <c r="DQ1550" s="279"/>
      <c r="DR1550" s="279"/>
      <c r="DS1550" s="279"/>
      <c r="DT1550" s="279"/>
      <c r="DU1550" s="279"/>
    </row>
    <row r="1551" spans="40:125">
      <c r="AN1551" s="203" t="str">
        <f t="shared" si="59"/>
        <v>EMA--</v>
      </c>
      <c r="AO1551" s="279"/>
      <c r="AP1551" s="279"/>
      <c r="AQ1551" s="279"/>
      <c r="AR1551" s="279"/>
      <c r="AS1551" s="279"/>
      <c r="AT1551" s="279"/>
      <c r="AU1551" s="279"/>
      <c r="AV1551" s="279"/>
      <c r="AW1551" s="279"/>
      <c r="AX1551" s="279"/>
      <c r="AY1551" s="279"/>
      <c r="AZ1551" s="279"/>
      <c r="BA1551" s="279"/>
      <c r="BB1551" s="279"/>
      <c r="BC1551" s="279"/>
      <c r="BD1551" s="279"/>
      <c r="BE1551" s="279"/>
      <c r="BF1551" s="279"/>
      <c r="BG1551" s="279"/>
      <c r="BH1551" s="279"/>
      <c r="BI1551" s="279"/>
      <c r="BJ1551" s="279"/>
      <c r="BK1551" s="279"/>
      <c r="BL1551" s="279"/>
      <c r="BM1551" s="279"/>
      <c r="BN1551" s="279"/>
      <c r="BO1551" s="279"/>
      <c r="BP1551" s="279"/>
      <c r="BQ1551" s="279"/>
      <c r="BR1551" s="279"/>
      <c r="BS1551" s="279"/>
      <c r="BT1551" s="279"/>
      <c r="BU1551" s="279"/>
      <c r="BV1551" s="279"/>
      <c r="BW1551" s="279"/>
      <c r="BX1551" s="279"/>
      <c r="BY1551" s="279"/>
      <c r="BZ1551" s="279"/>
      <c r="CA1551" s="279"/>
      <c r="CB1551" s="279"/>
      <c r="CC1551" s="279"/>
      <c r="CD1551" s="279"/>
      <c r="CE1551" s="279"/>
      <c r="CF1551" s="279"/>
      <c r="CG1551" s="279"/>
      <c r="CH1551" s="279"/>
      <c r="CI1551" s="279"/>
      <c r="CJ1551" s="279"/>
      <c r="CK1551" s="279"/>
      <c r="CL1551" s="279"/>
      <c r="CM1551" s="279"/>
      <c r="CN1551" s="279"/>
      <c r="CO1551" s="279"/>
      <c r="CP1551" s="279"/>
      <c r="CQ1551" s="279"/>
      <c r="CR1551" s="279"/>
      <c r="CS1551" s="279"/>
      <c r="CT1551" s="279"/>
      <c r="CU1551" s="279"/>
      <c r="CV1551" s="279"/>
      <c r="CW1551" s="279"/>
      <c r="CX1551" s="279"/>
      <c r="CY1551" s="279"/>
      <c r="CZ1551" s="279"/>
      <c r="DA1551" s="279"/>
      <c r="DB1551" s="279"/>
      <c r="DC1551" s="279"/>
      <c r="DD1551" s="279"/>
      <c r="DE1551" s="279"/>
      <c r="DF1551" s="279"/>
      <c r="DG1551" s="279"/>
      <c r="DH1551" s="279"/>
      <c r="DI1551" s="279"/>
      <c r="DJ1551" s="279"/>
      <c r="DK1551" s="279"/>
      <c r="DL1551" s="279"/>
      <c r="DM1551" s="279"/>
      <c r="DN1551" s="279"/>
      <c r="DO1551" s="279"/>
      <c r="DP1551" s="279"/>
      <c r="DQ1551" s="279"/>
      <c r="DR1551" s="279"/>
      <c r="DS1551" s="279"/>
      <c r="DT1551" s="279"/>
      <c r="DU1551" s="279"/>
    </row>
    <row r="1552" spans="40:125">
      <c r="AN1552" s="203" t="str">
        <f t="shared" si="59"/>
        <v>EMA--</v>
      </c>
      <c r="AO1552" s="279"/>
      <c r="AP1552" s="279"/>
      <c r="AQ1552" s="279"/>
      <c r="AR1552" s="279"/>
      <c r="AS1552" s="279"/>
      <c r="AT1552" s="279"/>
      <c r="AU1552" s="279"/>
      <c r="AV1552" s="279"/>
      <c r="AW1552" s="279"/>
      <c r="AX1552" s="279"/>
      <c r="AY1552" s="279"/>
      <c r="AZ1552" s="279"/>
      <c r="BA1552" s="279"/>
      <c r="BB1552" s="279"/>
      <c r="BC1552" s="279"/>
      <c r="BD1552" s="279"/>
      <c r="BE1552" s="279"/>
      <c r="BF1552" s="279"/>
      <c r="BG1552" s="279"/>
      <c r="BH1552" s="279"/>
      <c r="BI1552" s="279"/>
      <c r="BJ1552" s="279"/>
      <c r="BK1552" s="279"/>
      <c r="BL1552" s="279"/>
      <c r="BM1552" s="279"/>
      <c r="BN1552" s="279"/>
      <c r="BO1552" s="279"/>
      <c r="BP1552" s="279"/>
      <c r="BQ1552" s="279"/>
      <c r="BR1552" s="279"/>
      <c r="BS1552" s="279"/>
      <c r="BT1552" s="279"/>
      <c r="BU1552" s="279"/>
      <c r="BV1552" s="279"/>
      <c r="BW1552" s="279"/>
      <c r="BX1552" s="279"/>
      <c r="BY1552" s="279"/>
      <c r="BZ1552" s="279"/>
      <c r="CA1552" s="279"/>
      <c r="CB1552" s="279"/>
      <c r="CC1552" s="279"/>
      <c r="CD1552" s="279"/>
      <c r="CE1552" s="279"/>
      <c r="CF1552" s="279"/>
      <c r="CG1552" s="279"/>
      <c r="CH1552" s="279"/>
      <c r="CI1552" s="279"/>
      <c r="CJ1552" s="279"/>
      <c r="CK1552" s="279"/>
      <c r="CL1552" s="279"/>
      <c r="CM1552" s="279"/>
      <c r="CN1552" s="279"/>
      <c r="CO1552" s="279"/>
      <c r="CP1552" s="279"/>
      <c r="CQ1552" s="279"/>
      <c r="CR1552" s="279"/>
      <c r="CS1552" s="279"/>
      <c r="CT1552" s="279"/>
      <c r="CU1552" s="279"/>
      <c r="CV1552" s="279"/>
      <c r="CW1552" s="279"/>
      <c r="CX1552" s="279"/>
      <c r="CY1552" s="279"/>
      <c r="CZ1552" s="279"/>
      <c r="DA1552" s="279"/>
      <c r="DB1552" s="279"/>
      <c r="DC1552" s="279"/>
      <c r="DD1552" s="279"/>
      <c r="DE1552" s="279"/>
      <c r="DF1552" s="279"/>
      <c r="DG1552" s="279"/>
      <c r="DH1552" s="279"/>
      <c r="DI1552" s="279"/>
      <c r="DJ1552" s="279"/>
      <c r="DK1552" s="279"/>
      <c r="DL1552" s="279"/>
      <c r="DM1552" s="279"/>
      <c r="DN1552" s="279"/>
      <c r="DO1552" s="279"/>
      <c r="DP1552" s="279"/>
      <c r="DQ1552" s="279"/>
      <c r="DR1552" s="279"/>
      <c r="DS1552" s="279"/>
      <c r="DT1552" s="279"/>
      <c r="DU1552" s="279"/>
    </row>
    <row r="1553" spans="40:125">
      <c r="AN1553" s="203" t="str">
        <f t="shared" si="59"/>
        <v>EMA--</v>
      </c>
      <c r="AO1553" s="279"/>
      <c r="AP1553" s="279"/>
      <c r="AQ1553" s="279"/>
      <c r="AR1553" s="279"/>
      <c r="AS1553" s="279"/>
      <c r="AT1553" s="279"/>
      <c r="AU1553" s="279"/>
      <c r="AV1553" s="279"/>
      <c r="AW1553" s="279"/>
      <c r="AX1553" s="279"/>
      <c r="AY1553" s="279"/>
      <c r="AZ1553" s="279"/>
      <c r="BA1553" s="279"/>
      <c r="BB1553" s="279"/>
      <c r="BC1553" s="279"/>
      <c r="BD1553" s="279"/>
      <c r="BE1553" s="279"/>
      <c r="BF1553" s="279"/>
      <c r="BG1553" s="279"/>
      <c r="BH1553" s="279"/>
      <c r="BI1553" s="279"/>
      <c r="BJ1553" s="279"/>
      <c r="BK1553" s="279"/>
      <c r="BL1553" s="279"/>
      <c r="BM1553" s="279"/>
      <c r="BN1553" s="279"/>
      <c r="BO1553" s="279"/>
      <c r="BP1553" s="279"/>
      <c r="BQ1553" s="279"/>
      <c r="BR1553" s="279"/>
      <c r="BS1553" s="279"/>
      <c r="BT1553" s="279"/>
      <c r="BU1553" s="279"/>
      <c r="BV1553" s="279"/>
      <c r="BW1553" s="279"/>
      <c r="BX1553" s="279"/>
      <c r="BY1553" s="279"/>
      <c r="BZ1553" s="279"/>
      <c r="CA1553" s="279"/>
      <c r="CB1553" s="279"/>
      <c r="CC1553" s="279"/>
      <c r="CD1553" s="279"/>
      <c r="CE1553" s="279"/>
      <c r="CF1553" s="279"/>
      <c r="CG1553" s="279"/>
      <c r="CH1553" s="279"/>
      <c r="CI1553" s="279"/>
      <c r="CJ1553" s="279"/>
      <c r="CK1553" s="279"/>
      <c r="CL1553" s="279"/>
      <c r="CM1553" s="279"/>
      <c r="CN1553" s="279"/>
      <c r="CO1553" s="279"/>
      <c r="CP1553" s="279"/>
      <c r="CQ1553" s="279"/>
      <c r="CR1553" s="279"/>
      <c r="CS1553" s="279"/>
      <c r="CT1553" s="279"/>
      <c r="CU1553" s="279"/>
      <c r="CV1553" s="279"/>
      <c r="CW1553" s="279"/>
      <c r="CX1553" s="279"/>
      <c r="CY1553" s="279"/>
      <c r="CZ1553" s="279"/>
      <c r="DA1553" s="279"/>
      <c r="DB1553" s="279"/>
      <c r="DC1553" s="279"/>
      <c r="DD1553" s="279"/>
      <c r="DE1553" s="279"/>
      <c r="DF1553" s="279"/>
      <c r="DG1553" s="279"/>
      <c r="DH1553" s="279"/>
      <c r="DI1553" s="279"/>
      <c r="DJ1553" s="279"/>
      <c r="DK1553" s="279"/>
      <c r="DL1553" s="279"/>
      <c r="DM1553" s="279"/>
      <c r="DN1553" s="279"/>
      <c r="DO1553" s="279"/>
      <c r="DP1553" s="279"/>
      <c r="DQ1553" s="279"/>
      <c r="DR1553" s="279"/>
      <c r="DS1553" s="279"/>
      <c r="DT1553" s="279"/>
      <c r="DU1553" s="279"/>
    </row>
    <row r="1554" spans="40:125">
      <c r="AN1554" s="203" t="str">
        <f t="shared" si="59"/>
        <v>EMA--</v>
      </c>
      <c r="AO1554" s="279"/>
      <c r="AP1554" s="279"/>
      <c r="AQ1554" s="279"/>
      <c r="AR1554" s="279"/>
      <c r="AS1554" s="279"/>
      <c r="AT1554" s="279"/>
      <c r="AU1554" s="279"/>
      <c r="AV1554" s="279"/>
      <c r="AW1554" s="279"/>
      <c r="AX1554" s="279"/>
      <c r="AY1554" s="279"/>
      <c r="AZ1554" s="279"/>
      <c r="BA1554" s="279"/>
      <c r="BB1554" s="279"/>
      <c r="BC1554" s="279"/>
      <c r="BD1554" s="279"/>
      <c r="BE1554" s="279"/>
      <c r="BF1554" s="279"/>
      <c r="BG1554" s="279"/>
      <c r="BH1554" s="279"/>
      <c r="BI1554" s="279"/>
      <c r="BJ1554" s="279"/>
      <c r="BK1554" s="279"/>
      <c r="BL1554" s="279"/>
      <c r="BM1554" s="279"/>
      <c r="BN1554" s="279"/>
      <c r="BO1554" s="279"/>
      <c r="BP1554" s="279"/>
      <c r="BQ1554" s="279"/>
      <c r="BR1554" s="279"/>
      <c r="BS1554" s="279"/>
      <c r="BT1554" s="279"/>
      <c r="BU1554" s="279"/>
      <c r="BV1554" s="279"/>
      <c r="BW1554" s="279"/>
      <c r="BX1554" s="279"/>
      <c r="BY1554" s="279"/>
      <c r="BZ1554" s="279"/>
      <c r="CA1554" s="279"/>
      <c r="CB1554" s="279"/>
      <c r="CC1554" s="279"/>
      <c r="CD1554" s="279"/>
      <c r="CE1554" s="279"/>
      <c r="CF1554" s="279"/>
      <c r="CG1554" s="279"/>
      <c r="CH1554" s="279"/>
      <c r="CI1554" s="279"/>
      <c r="CJ1554" s="279"/>
      <c r="CK1554" s="279"/>
      <c r="CL1554" s="279"/>
      <c r="CM1554" s="279"/>
      <c r="CN1554" s="279"/>
      <c r="CO1554" s="279"/>
      <c r="CP1554" s="279"/>
      <c r="CQ1554" s="279"/>
      <c r="CR1554" s="279"/>
      <c r="CS1554" s="279"/>
      <c r="CT1554" s="279"/>
      <c r="CU1554" s="279"/>
      <c r="CV1554" s="279"/>
      <c r="CW1554" s="279"/>
      <c r="CX1554" s="279"/>
      <c r="CY1554" s="279"/>
      <c r="CZ1554" s="279"/>
      <c r="DA1554" s="279"/>
      <c r="DB1554" s="279"/>
      <c r="DC1554" s="279"/>
      <c r="DD1554" s="279"/>
      <c r="DE1554" s="279"/>
      <c r="DF1554" s="279"/>
      <c r="DG1554" s="279"/>
      <c r="DH1554" s="279"/>
      <c r="DI1554" s="279"/>
      <c r="DJ1554" s="279"/>
      <c r="DK1554" s="279"/>
      <c r="DL1554" s="279"/>
      <c r="DM1554" s="279"/>
      <c r="DN1554" s="279"/>
      <c r="DO1554" s="279"/>
      <c r="DP1554" s="279"/>
      <c r="DQ1554" s="279"/>
      <c r="DR1554" s="279"/>
      <c r="DS1554" s="279"/>
      <c r="DT1554" s="279"/>
      <c r="DU1554" s="279"/>
    </row>
    <row r="1555" spans="40:125">
      <c r="AN1555" s="203" t="str">
        <f t="shared" si="59"/>
        <v>EMA--</v>
      </c>
      <c r="AO1555" s="279"/>
      <c r="AP1555" s="279"/>
      <c r="AQ1555" s="279"/>
      <c r="AR1555" s="279"/>
      <c r="AS1555" s="279"/>
      <c r="AT1555" s="279"/>
      <c r="AU1555" s="279"/>
      <c r="AV1555" s="279"/>
      <c r="AW1555" s="279"/>
      <c r="AX1555" s="279"/>
      <c r="AY1555" s="279"/>
      <c r="AZ1555" s="279"/>
      <c r="BA1555" s="279"/>
      <c r="BB1555" s="279"/>
      <c r="BC1555" s="279"/>
      <c r="BD1555" s="279"/>
      <c r="BE1555" s="279"/>
      <c r="BF1555" s="279"/>
      <c r="BG1555" s="279"/>
      <c r="BH1555" s="279"/>
      <c r="BI1555" s="279"/>
      <c r="BJ1555" s="279"/>
      <c r="BK1555" s="279"/>
      <c r="BL1555" s="279"/>
      <c r="BM1555" s="279"/>
      <c r="BN1555" s="279"/>
      <c r="BO1555" s="279"/>
      <c r="BP1555" s="279"/>
      <c r="BQ1555" s="279"/>
      <c r="BR1555" s="279"/>
      <c r="BS1555" s="279"/>
      <c r="BT1555" s="279"/>
      <c r="BU1555" s="279"/>
      <c r="BV1555" s="279"/>
      <c r="BW1555" s="279"/>
      <c r="BX1555" s="279"/>
      <c r="BY1555" s="279"/>
      <c r="BZ1555" s="279"/>
      <c r="CA1555" s="279"/>
      <c r="CB1555" s="279"/>
      <c r="CC1555" s="279"/>
      <c r="CD1555" s="279"/>
      <c r="CE1555" s="279"/>
      <c r="CF1555" s="279"/>
      <c r="CG1555" s="279"/>
      <c r="CH1555" s="279"/>
      <c r="CI1555" s="279"/>
      <c r="CJ1555" s="279"/>
      <c r="CK1555" s="279"/>
      <c r="CL1555" s="279"/>
      <c r="CM1555" s="279"/>
      <c r="CN1555" s="279"/>
      <c r="CO1555" s="279"/>
      <c r="CP1555" s="279"/>
      <c r="CQ1555" s="279"/>
      <c r="CR1555" s="279"/>
      <c r="CS1555" s="279"/>
      <c r="CT1555" s="279"/>
      <c r="CU1555" s="279"/>
      <c r="CV1555" s="279"/>
      <c r="CW1555" s="279"/>
      <c r="CX1555" s="279"/>
      <c r="CY1555" s="279"/>
      <c r="CZ1555" s="279"/>
      <c r="DA1555" s="279"/>
      <c r="DB1555" s="279"/>
      <c r="DC1555" s="279"/>
      <c r="DD1555" s="279"/>
      <c r="DE1555" s="279"/>
      <c r="DF1555" s="279"/>
      <c r="DG1555" s="279"/>
      <c r="DH1555" s="279"/>
      <c r="DI1555" s="279"/>
      <c r="DJ1555" s="279"/>
      <c r="DK1555" s="279"/>
      <c r="DL1555" s="279"/>
      <c r="DM1555" s="279"/>
      <c r="DN1555" s="279"/>
      <c r="DO1555" s="279"/>
      <c r="DP1555" s="279"/>
      <c r="DQ1555" s="279"/>
      <c r="DR1555" s="279"/>
      <c r="DS1555" s="279"/>
      <c r="DT1555" s="279"/>
      <c r="DU1555" s="279"/>
    </row>
    <row r="1556" spans="40:125">
      <c r="AN1556" s="203" t="str">
        <f t="shared" si="59"/>
        <v>EMA--</v>
      </c>
      <c r="AO1556" s="279"/>
      <c r="AP1556" s="279"/>
      <c r="AQ1556" s="279"/>
      <c r="AR1556" s="279"/>
      <c r="AS1556" s="279"/>
      <c r="AT1556" s="279"/>
      <c r="AU1556" s="279"/>
      <c r="AV1556" s="279"/>
      <c r="AW1556" s="279"/>
      <c r="AX1556" s="279"/>
      <c r="AY1556" s="279"/>
      <c r="AZ1556" s="279"/>
      <c r="BA1556" s="279"/>
      <c r="BB1556" s="279"/>
      <c r="BC1556" s="279"/>
      <c r="BD1556" s="279"/>
      <c r="BE1556" s="279"/>
      <c r="BF1556" s="279"/>
      <c r="BG1556" s="279"/>
      <c r="BH1556" s="279"/>
      <c r="BI1556" s="279"/>
      <c r="BJ1556" s="279"/>
      <c r="BK1556" s="279"/>
      <c r="BL1556" s="279"/>
      <c r="BM1556" s="279"/>
      <c r="BN1556" s="279"/>
      <c r="BO1556" s="279"/>
      <c r="BP1556" s="279"/>
      <c r="BQ1556" s="279"/>
      <c r="BR1556" s="279"/>
      <c r="BS1556" s="279"/>
      <c r="BT1556" s="279"/>
      <c r="BU1556" s="279"/>
      <c r="BV1556" s="279"/>
      <c r="BW1556" s="279"/>
      <c r="BX1556" s="279"/>
      <c r="BY1556" s="279"/>
      <c r="BZ1556" s="279"/>
      <c r="CA1556" s="279"/>
      <c r="CB1556" s="279"/>
      <c r="CC1556" s="279"/>
      <c r="CD1556" s="279"/>
      <c r="CE1556" s="279"/>
      <c r="CF1556" s="279"/>
      <c r="CG1556" s="279"/>
      <c r="CH1556" s="279"/>
      <c r="CI1556" s="279"/>
      <c r="CJ1556" s="279"/>
      <c r="CK1556" s="279"/>
      <c r="CL1556" s="279"/>
      <c r="CM1556" s="279"/>
      <c r="CN1556" s="279"/>
      <c r="CO1556" s="279"/>
      <c r="CP1556" s="279"/>
      <c r="CQ1556" s="279"/>
      <c r="CR1556" s="279"/>
      <c r="CS1556" s="279"/>
      <c r="CT1556" s="279"/>
      <c r="CU1556" s="279"/>
      <c r="CV1556" s="279"/>
      <c r="CW1556" s="279"/>
      <c r="CX1556" s="279"/>
      <c r="CY1556" s="279"/>
      <c r="CZ1556" s="279"/>
      <c r="DA1556" s="279"/>
      <c r="DB1556" s="279"/>
      <c r="DC1556" s="279"/>
      <c r="DD1556" s="279"/>
      <c r="DE1556" s="279"/>
      <c r="DF1556" s="279"/>
      <c r="DG1556" s="279"/>
      <c r="DH1556" s="279"/>
      <c r="DI1556" s="279"/>
      <c r="DJ1556" s="279"/>
      <c r="DK1556" s="279"/>
      <c r="DL1556" s="279"/>
      <c r="DM1556" s="279"/>
      <c r="DN1556" s="279"/>
      <c r="DO1556" s="279"/>
      <c r="DP1556" s="279"/>
      <c r="DQ1556" s="279"/>
      <c r="DR1556" s="279"/>
      <c r="DS1556" s="279"/>
      <c r="DT1556" s="279"/>
      <c r="DU1556" s="279"/>
    </row>
    <row r="1557" spans="40:125">
      <c r="AO1557" s="279"/>
      <c r="AP1557" s="279"/>
      <c r="AQ1557" s="279"/>
      <c r="AR1557" s="279"/>
      <c r="AS1557" s="279"/>
      <c r="AT1557" s="279"/>
      <c r="AU1557" s="279"/>
      <c r="AV1557" s="279"/>
      <c r="AW1557" s="279"/>
      <c r="AX1557" s="279"/>
      <c r="AY1557" s="279"/>
      <c r="AZ1557" s="279"/>
      <c r="BA1557" s="279"/>
      <c r="BB1557" s="279"/>
      <c r="BC1557" s="279"/>
      <c r="BD1557" s="279"/>
      <c r="BE1557" s="279"/>
      <c r="BF1557" s="279"/>
      <c r="BG1557" s="279"/>
      <c r="BH1557" s="279"/>
      <c r="BI1557" s="279"/>
      <c r="BJ1557" s="279"/>
      <c r="BK1557" s="279"/>
      <c r="BL1557" s="279"/>
      <c r="BM1557" s="279"/>
      <c r="BN1557" s="279"/>
      <c r="BO1557" s="279"/>
      <c r="BP1557" s="279"/>
      <c r="BQ1557" s="279"/>
      <c r="BR1557" s="279"/>
      <c r="BS1557" s="279"/>
      <c r="BT1557" s="279"/>
      <c r="BU1557" s="279"/>
      <c r="BV1557" s="279"/>
      <c r="BW1557" s="279"/>
      <c r="BX1557" s="279"/>
      <c r="BY1557" s="279"/>
      <c r="BZ1557" s="279"/>
      <c r="CA1557" s="279"/>
      <c r="CB1557" s="279"/>
      <c r="CC1557" s="279"/>
      <c r="CD1557" s="279"/>
      <c r="CE1557" s="279"/>
      <c r="CF1557" s="279"/>
      <c r="CG1557" s="279"/>
      <c r="CH1557" s="279"/>
      <c r="CI1557" s="279"/>
      <c r="CJ1557" s="279"/>
      <c r="CK1557" s="279"/>
      <c r="CL1557" s="279"/>
      <c r="CM1557" s="279"/>
      <c r="CN1557" s="279"/>
      <c r="CO1557" s="279"/>
      <c r="CP1557" s="279"/>
      <c r="CQ1557" s="279"/>
      <c r="CR1557" s="279"/>
      <c r="CS1557" s="279"/>
      <c r="CT1557" s="279"/>
      <c r="CU1557" s="279"/>
      <c r="CV1557" s="279"/>
      <c r="CW1557" s="279"/>
      <c r="CX1557" s="279"/>
      <c r="CY1557" s="279"/>
      <c r="CZ1557" s="279"/>
      <c r="DA1557" s="279"/>
      <c r="DB1557" s="279"/>
      <c r="DC1557" s="279"/>
      <c r="DD1557" s="279"/>
      <c r="DE1557" s="279"/>
      <c r="DF1557" s="279"/>
      <c r="DG1557" s="279"/>
      <c r="DH1557" s="279"/>
      <c r="DI1557" s="279"/>
      <c r="DJ1557" s="279"/>
      <c r="DK1557" s="279"/>
      <c r="DL1557" s="279"/>
      <c r="DM1557" s="279"/>
      <c r="DN1557" s="279"/>
      <c r="DO1557" s="279"/>
      <c r="DP1557" s="279"/>
      <c r="DQ1557" s="279"/>
      <c r="DR1557" s="279"/>
      <c r="DS1557" s="279"/>
      <c r="DT1557" s="279"/>
      <c r="DU1557" s="279"/>
    </row>
    <row r="1558" spans="40:125">
      <c r="AO1558" s="279"/>
      <c r="AP1558" s="279"/>
      <c r="AQ1558" s="279"/>
      <c r="AR1558" s="279"/>
      <c r="AS1558" s="279"/>
      <c r="AT1558" s="279"/>
      <c r="AU1558" s="279"/>
      <c r="AV1558" s="279"/>
      <c r="AW1558" s="279"/>
      <c r="AX1558" s="279"/>
      <c r="AY1558" s="279"/>
      <c r="AZ1558" s="279"/>
      <c r="BA1558" s="279"/>
      <c r="BB1558" s="279"/>
      <c r="BC1558" s="279"/>
      <c r="BD1558" s="279"/>
      <c r="BE1558" s="279"/>
      <c r="BF1558" s="279"/>
      <c r="BG1558" s="279"/>
      <c r="BH1558" s="279"/>
      <c r="BI1558" s="279"/>
      <c r="BJ1558" s="279"/>
      <c r="BK1558" s="279"/>
      <c r="BL1558" s="279"/>
      <c r="BM1558" s="279"/>
      <c r="BN1558" s="279"/>
      <c r="BO1558" s="279"/>
      <c r="BP1558" s="279"/>
      <c r="BQ1558" s="279"/>
      <c r="BR1558" s="279"/>
      <c r="BS1558" s="279"/>
      <c r="BT1558" s="279"/>
      <c r="BU1558" s="279"/>
      <c r="BV1558" s="279"/>
      <c r="BW1558" s="279"/>
      <c r="BX1558" s="279"/>
      <c r="BY1558" s="279"/>
      <c r="BZ1558" s="279"/>
      <c r="CA1558" s="279"/>
      <c r="CB1558" s="279"/>
      <c r="CC1558" s="279"/>
      <c r="CD1558" s="279"/>
      <c r="CE1558" s="279"/>
      <c r="CF1558" s="279"/>
      <c r="CG1558" s="279"/>
      <c r="CH1558" s="279"/>
      <c r="CI1558" s="279"/>
      <c r="CJ1558" s="279"/>
      <c r="CK1558" s="279"/>
      <c r="CL1558" s="279"/>
      <c r="CM1558" s="279"/>
      <c r="CN1558" s="279"/>
      <c r="CO1558" s="279"/>
      <c r="CP1558" s="279"/>
      <c r="CQ1558" s="279"/>
      <c r="CR1558" s="279"/>
      <c r="CS1558" s="279"/>
      <c r="CT1558" s="279"/>
      <c r="CU1558" s="279"/>
      <c r="CV1558" s="279"/>
      <c r="CW1558" s="279"/>
      <c r="CX1558" s="279"/>
      <c r="CY1558" s="279"/>
      <c r="CZ1558" s="279"/>
      <c r="DA1558" s="279"/>
      <c r="DB1558" s="279"/>
      <c r="DC1558" s="279"/>
      <c r="DD1558" s="279"/>
      <c r="DE1558" s="279"/>
      <c r="DF1558" s="279"/>
      <c r="DG1558" s="279"/>
      <c r="DH1558" s="279"/>
      <c r="DI1558" s="279"/>
      <c r="DJ1558" s="279"/>
      <c r="DK1558" s="279"/>
      <c r="DL1558" s="279"/>
      <c r="DM1558" s="279"/>
      <c r="DN1558" s="279"/>
      <c r="DO1558" s="279"/>
      <c r="DP1558" s="279"/>
      <c r="DQ1558" s="279"/>
      <c r="DR1558" s="279"/>
      <c r="DS1558" s="279"/>
      <c r="DT1558" s="279"/>
      <c r="DU1558" s="279"/>
    </row>
    <row r="1559" spans="40:125">
      <c r="AO1559" s="279"/>
      <c r="AP1559" s="279"/>
      <c r="AQ1559" s="279"/>
      <c r="AR1559" s="279"/>
      <c r="AS1559" s="279"/>
      <c r="AT1559" s="279"/>
      <c r="AU1559" s="279"/>
      <c r="AV1559" s="279"/>
      <c r="AW1559" s="279"/>
      <c r="AX1559" s="279"/>
      <c r="AY1559" s="279"/>
      <c r="AZ1559" s="279"/>
      <c r="BA1559" s="279"/>
      <c r="BB1559" s="279"/>
      <c r="BC1559" s="279"/>
      <c r="BD1559" s="279"/>
      <c r="BE1559" s="279"/>
      <c r="BF1559" s="279"/>
      <c r="BG1559" s="279"/>
      <c r="BH1559" s="279"/>
      <c r="BI1559" s="279"/>
      <c r="BJ1559" s="279"/>
      <c r="BK1559" s="279"/>
      <c r="BL1559" s="279"/>
      <c r="BM1559" s="279"/>
      <c r="BN1559" s="279"/>
      <c r="BO1559" s="279"/>
      <c r="BP1559" s="279"/>
      <c r="BQ1559" s="279"/>
      <c r="BR1559" s="279"/>
      <c r="BS1559" s="279"/>
      <c r="BT1559" s="279"/>
      <c r="BU1559" s="279"/>
      <c r="BV1559" s="279"/>
      <c r="BW1559" s="279"/>
      <c r="BX1559" s="279"/>
      <c r="BY1559" s="279"/>
      <c r="BZ1559" s="279"/>
      <c r="CA1559" s="279"/>
      <c r="CB1559" s="279"/>
      <c r="CC1559" s="279"/>
      <c r="CD1559" s="279"/>
      <c r="CE1559" s="279"/>
      <c r="CF1559" s="279"/>
      <c r="CG1559" s="279"/>
      <c r="CH1559" s="279"/>
      <c r="CI1559" s="279"/>
      <c r="CJ1559" s="279"/>
      <c r="CK1559" s="279"/>
      <c r="CL1559" s="279"/>
      <c r="CM1559" s="279"/>
      <c r="CN1559" s="279"/>
      <c r="CO1559" s="279"/>
      <c r="CP1559" s="279"/>
      <c r="CQ1559" s="279"/>
      <c r="CR1559" s="279"/>
      <c r="CS1559" s="279"/>
      <c r="CT1559" s="279"/>
      <c r="CU1559" s="279"/>
      <c r="CV1559" s="279"/>
      <c r="CW1559" s="279"/>
      <c r="CX1559" s="279"/>
      <c r="CY1559" s="279"/>
      <c r="CZ1559" s="279"/>
      <c r="DA1559" s="279"/>
      <c r="DB1559" s="279"/>
      <c r="DC1559" s="279"/>
      <c r="DD1559" s="279"/>
      <c r="DE1559" s="279"/>
      <c r="DF1559" s="279"/>
      <c r="DG1559" s="279"/>
      <c r="DH1559" s="279"/>
      <c r="DI1559" s="279"/>
      <c r="DJ1559" s="279"/>
      <c r="DK1559" s="279"/>
      <c r="DL1559" s="279"/>
      <c r="DM1559" s="279"/>
      <c r="DN1559" s="279"/>
      <c r="DO1559" s="279"/>
      <c r="DP1559" s="279"/>
      <c r="DQ1559" s="279"/>
      <c r="DR1559" s="279"/>
      <c r="DS1559" s="279"/>
      <c r="DT1559" s="279"/>
      <c r="DU1559" s="279"/>
    </row>
    <row r="1560" spans="40:125">
      <c r="AO1560" s="279"/>
      <c r="AP1560" s="279"/>
      <c r="AQ1560" s="279"/>
      <c r="AR1560" s="279"/>
      <c r="AS1560" s="279"/>
      <c r="AT1560" s="279"/>
      <c r="AU1560" s="279"/>
      <c r="AV1560" s="279"/>
      <c r="AW1560" s="279"/>
      <c r="AX1560" s="279"/>
      <c r="AY1560" s="279"/>
      <c r="AZ1560" s="279"/>
      <c r="BA1560" s="279"/>
      <c r="BB1560" s="279"/>
      <c r="BC1560" s="279"/>
      <c r="BD1560" s="279"/>
      <c r="BE1560" s="279"/>
      <c r="BF1560" s="279"/>
      <c r="BG1560" s="279"/>
      <c r="BH1560" s="279"/>
      <c r="BI1560" s="279"/>
      <c r="BJ1560" s="279"/>
      <c r="BK1560" s="279"/>
      <c r="BL1560" s="279"/>
      <c r="BM1560" s="279"/>
      <c r="BN1560" s="279"/>
      <c r="BO1560" s="279"/>
      <c r="BP1560" s="279"/>
      <c r="BQ1560" s="279"/>
      <c r="BR1560" s="279"/>
      <c r="BS1560" s="279"/>
      <c r="BT1560" s="279"/>
      <c r="BU1560" s="279"/>
      <c r="BV1560" s="279"/>
      <c r="BW1560" s="279"/>
      <c r="BX1560" s="279"/>
      <c r="BY1560" s="279"/>
      <c r="BZ1560" s="279"/>
      <c r="CA1560" s="279"/>
      <c r="CB1560" s="279"/>
      <c r="CC1560" s="279"/>
      <c r="CD1560" s="279"/>
      <c r="CE1560" s="279"/>
      <c r="CF1560" s="279"/>
      <c r="CG1560" s="279"/>
      <c r="CH1560" s="279"/>
      <c r="CI1560" s="279"/>
      <c r="CJ1560" s="279"/>
      <c r="CK1560" s="279"/>
      <c r="CL1560" s="279"/>
      <c r="CM1560" s="279"/>
      <c r="CN1560" s="279"/>
      <c r="CO1560" s="279"/>
      <c r="CP1560" s="279"/>
      <c r="CQ1560" s="279"/>
      <c r="CR1560" s="279"/>
      <c r="CS1560" s="279"/>
      <c r="CT1560" s="279"/>
      <c r="CU1560" s="279"/>
      <c r="CV1560" s="279"/>
      <c r="CW1560" s="279"/>
      <c r="CX1560" s="279"/>
      <c r="CY1560" s="279"/>
      <c r="CZ1560" s="279"/>
      <c r="DA1560" s="279"/>
      <c r="DB1560" s="279"/>
      <c r="DC1560" s="279"/>
      <c r="DD1560" s="279"/>
      <c r="DE1560" s="279"/>
      <c r="DF1560" s="279"/>
      <c r="DG1560" s="279"/>
      <c r="DH1560" s="279"/>
      <c r="DI1560" s="279"/>
      <c r="DJ1560" s="279"/>
      <c r="DK1560" s="279"/>
      <c r="DL1560" s="279"/>
      <c r="DM1560" s="279"/>
      <c r="DN1560" s="279"/>
      <c r="DO1560" s="279"/>
      <c r="DP1560" s="279"/>
      <c r="DQ1560" s="279"/>
      <c r="DR1560" s="279"/>
      <c r="DS1560" s="279"/>
      <c r="DT1560" s="279"/>
      <c r="DU1560" s="279"/>
    </row>
    <row r="1561" spans="40:125">
      <c r="AO1561" s="279"/>
      <c r="AP1561" s="279"/>
      <c r="AQ1561" s="279"/>
      <c r="AR1561" s="279"/>
      <c r="AS1561" s="279"/>
      <c r="AT1561" s="279"/>
      <c r="AU1561" s="279"/>
      <c r="AV1561" s="279"/>
      <c r="AW1561" s="279"/>
      <c r="AX1561" s="279"/>
      <c r="AY1561" s="279"/>
      <c r="AZ1561" s="279"/>
      <c r="BA1561" s="279"/>
      <c r="BB1561" s="279"/>
      <c r="BC1561" s="279"/>
      <c r="BD1561" s="279"/>
      <c r="BE1561" s="279"/>
      <c r="BF1561" s="279"/>
      <c r="BG1561" s="279"/>
      <c r="BH1561" s="279"/>
      <c r="BI1561" s="279"/>
      <c r="BJ1561" s="279"/>
      <c r="BK1561" s="279"/>
      <c r="BL1561" s="279"/>
      <c r="BM1561" s="279"/>
      <c r="BN1561" s="279"/>
      <c r="BO1561" s="279"/>
      <c r="BP1561" s="279"/>
      <c r="BQ1561" s="279"/>
      <c r="BR1561" s="279"/>
      <c r="BS1561" s="279"/>
      <c r="BT1561" s="279"/>
      <c r="BU1561" s="279"/>
      <c r="BV1561" s="279"/>
      <c r="BW1561" s="279"/>
      <c r="BX1561" s="279"/>
      <c r="BY1561" s="279"/>
      <c r="BZ1561" s="279"/>
      <c r="CA1561" s="279"/>
      <c r="CB1561" s="279"/>
      <c r="CC1561" s="279"/>
      <c r="CD1561" s="279"/>
      <c r="CE1561" s="279"/>
      <c r="CF1561" s="279"/>
      <c r="CG1561" s="279"/>
      <c r="CH1561" s="279"/>
      <c r="CI1561" s="279"/>
      <c r="CJ1561" s="279"/>
      <c r="CK1561" s="279"/>
      <c r="CL1561" s="279"/>
      <c r="CM1561" s="279"/>
      <c r="CN1561" s="279"/>
      <c r="CO1561" s="279"/>
      <c r="CP1561" s="279"/>
      <c r="CQ1561" s="279"/>
      <c r="CR1561" s="279"/>
      <c r="CS1561" s="279"/>
      <c r="CT1561" s="279"/>
      <c r="CU1561" s="279"/>
      <c r="CV1561" s="279"/>
      <c r="CW1561" s="279"/>
      <c r="CX1561" s="279"/>
      <c r="CY1561" s="279"/>
      <c r="CZ1561" s="279"/>
      <c r="DA1561" s="279"/>
      <c r="DB1561" s="279"/>
      <c r="DC1561" s="279"/>
      <c r="DD1561" s="279"/>
      <c r="DE1561" s="279"/>
      <c r="DF1561" s="279"/>
      <c r="DG1561" s="279"/>
      <c r="DH1561" s="279"/>
      <c r="DI1561" s="279"/>
      <c r="DJ1561" s="279"/>
      <c r="DK1561" s="279"/>
      <c r="DL1561" s="279"/>
      <c r="DM1561" s="279"/>
      <c r="DN1561" s="279"/>
      <c r="DO1561" s="279"/>
      <c r="DP1561" s="279"/>
      <c r="DQ1561" s="279"/>
      <c r="DR1561" s="279"/>
      <c r="DS1561" s="279"/>
      <c r="DT1561" s="279"/>
      <c r="DU1561" s="279"/>
    </row>
    <row r="1562" spans="40:125">
      <c r="AO1562" s="279"/>
      <c r="AP1562" s="279"/>
      <c r="AQ1562" s="279"/>
      <c r="AR1562" s="279"/>
      <c r="AS1562" s="279"/>
      <c r="AT1562" s="279"/>
      <c r="AU1562" s="279"/>
      <c r="AV1562" s="279"/>
      <c r="AW1562" s="279"/>
      <c r="AX1562" s="279"/>
      <c r="AY1562" s="279"/>
      <c r="AZ1562" s="279"/>
      <c r="BA1562" s="279"/>
      <c r="BB1562" s="279"/>
      <c r="BC1562" s="279"/>
      <c r="BD1562" s="279"/>
      <c r="BE1562" s="279"/>
      <c r="BF1562" s="279"/>
      <c r="BG1562" s="279"/>
      <c r="BH1562" s="279"/>
      <c r="BI1562" s="279"/>
      <c r="BJ1562" s="279"/>
      <c r="BK1562" s="279"/>
      <c r="BL1562" s="279"/>
      <c r="BM1562" s="279"/>
      <c r="BN1562" s="279"/>
      <c r="BO1562" s="279"/>
      <c r="BP1562" s="279"/>
      <c r="BQ1562" s="279"/>
      <c r="BR1562" s="279"/>
      <c r="BS1562" s="279"/>
      <c r="BT1562" s="279"/>
      <c r="BU1562" s="279"/>
      <c r="BV1562" s="279"/>
      <c r="BW1562" s="279"/>
      <c r="BX1562" s="279"/>
      <c r="BY1562" s="279"/>
      <c r="BZ1562" s="279"/>
      <c r="CA1562" s="279"/>
      <c r="CB1562" s="279"/>
      <c r="CC1562" s="279"/>
      <c r="CD1562" s="279"/>
      <c r="CE1562" s="279"/>
      <c r="CF1562" s="279"/>
      <c r="CG1562" s="279"/>
      <c r="CH1562" s="279"/>
      <c r="CI1562" s="279"/>
      <c r="CJ1562" s="279"/>
      <c r="CK1562" s="279"/>
      <c r="CL1562" s="279"/>
      <c r="CM1562" s="279"/>
      <c r="CN1562" s="279"/>
      <c r="CO1562" s="279"/>
      <c r="CP1562" s="279"/>
      <c r="CQ1562" s="279"/>
      <c r="CR1562" s="279"/>
      <c r="CS1562" s="279"/>
      <c r="CT1562" s="279"/>
      <c r="CU1562" s="279"/>
      <c r="CV1562" s="279"/>
      <c r="CW1562" s="279"/>
      <c r="CX1562" s="279"/>
      <c r="CY1562" s="279"/>
      <c r="CZ1562" s="279"/>
      <c r="DA1562" s="279"/>
      <c r="DB1562" s="279"/>
      <c r="DC1562" s="279"/>
      <c r="DD1562" s="279"/>
      <c r="DE1562" s="279"/>
      <c r="DF1562" s="279"/>
      <c r="DG1562" s="279"/>
      <c r="DH1562" s="279"/>
      <c r="DI1562" s="279"/>
      <c r="DJ1562" s="279"/>
      <c r="DK1562" s="279"/>
      <c r="DL1562" s="279"/>
      <c r="DM1562" s="279"/>
      <c r="DN1562" s="279"/>
      <c r="DO1562" s="279"/>
      <c r="DP1562" s="279"/>
      <c r="DQ1562" s="279"/>
      <c r="DR1562" s="279"/>
      <c r="DS1562" s="279"/>
      <c r="DT1562" s="279"/>
      <c r="DU1562" s="279"/>
    </row>
    <row r="1563" spans="40:125">
      <c r="AO1563" s="279"/>
      <c r="AP1563" s="279"/>
      <c r="AQ1563" s="279"/>
      <c r="AR1563" s="279"/>
      <c r="AS1563" s="279"/>
      <c r="AT1563" s="279"/>
      <c r="AU1563" s="279"/>
      <c r="AV1563" s="279"/>
      <c r="AW1563" s="279"/>
      <c r="AX1563" s="279"/>
      <c r="AY1563" s="279"/>
      <c r="AZ1563" s="279"/>
      <c r="BA1563" s="279"/>
      <c r="BB1563" s="279"/>
      <c r="BC1563" s="279"/>
      <c r="BD1563" s="279"/>
      <c r="BE1563" s="279"/>
      <c r="BF1563" s="279"/>
      <c r="BG1563" s="279"/>
      <c r="BH1563" s="279"/>
      <c r="BI1563" s="279"/>
      <c r="BJ1563" s="279"/>
      <c r="BK1563" s="279"/>
      <c r="BL1563" s="279"/>
      <c r="BM1563" s="279"/>
      <c r="BN1563" s="279"/>
      <c r="BO1563" s="279"/>
      <c r="BP1563" s="279"/>
      <c r="BQ1563" s="279"/>
      <c r="BR1563" s="279"/>
      <c r="BS1563" s="279"/>
      <c r="BT1563" s="279"/>
      <c r="BU1563" s="279"/>
      <c r="BV1563" s="279"/>
      <c r="BW1563" s="279"/>
      <c r="BX1563" s="279"/>
      <c r="BY1563" s="279"/>
      <c r="BZ1563" s="279"/>
      <c r="CA1563" s="279"/>
      <c r="CB1563" s="279"/>
      <c r="CC1563" s="279"/>
      <c r="CD1563" s="279"/>
      <c r="CE1563" s="279"/>
      <c r="CF1563" s="279"/>
      <c r="CG1563" s="279"/>
      <c r="CH1563" s="279"/>
      <c r="CI1563" s="279"/>
      <c r="CJ1563" s="279"/>
      <c r="CK1563" s="279"/>
      <c r="CL1563" s="279"/>
      <c r="CM1563" s="279"/>
      <c r="CN1563" s="279"/>
      <c r="CO1563" s="279"/>
      <c r="CP1563" s="279"/>
      <c r="CQ1563" s="279"/>
      <c r="CR1563" s="279"/>
      <c r="CS1563" s="279"/>
      <c r="CT1563" s="279"/>
      <c r="CU1563" s="279"/>
      <c r="CV1563" s="279"/>
      <c r="CW1563" s="279"/>
      <c r="CX1563" s="279"/>
      <c r="CY1563" s="279"/>
      <c r="CZ1563" s="279"/>
      <c r="DA1563" s="279"/>
      <c r="DB1563" s="279"/>
      <c r="DC1563" s="279"/>
      <c r="DD1563" s="279"/>
      <c r="DE1563" s="279"/>
      <c r="DF1563" s="279"/>
      <c r="DG1563" s="279"/>
      <c r="DH1563" s="279"/>
      <c r="DI1563" s="279"/>
      <c r="DJ1563" s="279"/>
      <c r="DK1563" s="279"/>
      <c r="DL1563" s="279"/>
      <c r="DM1563" s="279"/>
      <c r="DN1563" s="279"/>
      <c r="DO1563" s="279"/>
      <c r="DP1563" s="279"/>
      <c r="DQ1563" s="279"/>
      <c r="DR1563" s="279"/>
      <c r="DS1563" s="279"/>
      <c r="DT1563" s="279"/>
      <c r="DU1563" s="279"/>
    </row>
    <row r="1564" spans="40:125">
      <c r="AO1564" s="279"/>
      <c r="AP1564" s="279"/>
      <c r="AQ1564" s="279"/>
      <c r="AR1564" s="279"/>
      <c r="AS1564" s="279"/>
      <c r="AT1564" s="279"/>
      <c r="AU1564" s="279"/>
      <c r="AV1564" s="279"/>
      <c r="AW1564" s="279"/>
      <c r="AX1564" s="279"/>
      <c r="AY1564" s="279"/>
      <c r="AZ1564" s="279"/>
      <c r="BA1564" s="279"/>
      <c r="BB1564" s="279"/>
      <c r="BC1564" s="279"/>
      <c r="BD1564" s="279"/>
      <c r="BE1564" s="279"/>
      <c r="BF1564" s="279"/>
      <c r="BG1564" s="279"/>
      <c r="BH1564" s="279"/>
      <c r="BI1564" s="279"/>
      <c r="BJ1564" s="279"/>
      <c r="BK1564" s="279"/>
      <c r="BL1564" s="279"/>
      <c r="BM1564" s="279"/>
      <c r="BN1564" s="279"/>
      <c r="BO1564" s="279"/>
      <c r="BP1564" s="279"/>
      <c r="BQ1564" s="279"/>
      <c r="BR1564" s="279"/>
      <c r="BS1564" s="279"/>
      <c r="BT1564" s="279"/>
      <c r="BU1564" s="279"/>
      <c r="BV1564" s="279"/>
      <c r="BW1564" s="279"/>
      <c r="BX1564" s="279"/>
      <c r="BY1564" s="279"/>
      <c r="BZ1564" s="279"/>
      <c r="CA1564" s="279"/>
      <c r="CB1564" s="279"/>
      <c r="CC1564" s="279"/>
      <c r="CD1564" s="279"/>
      <c r="CE1564" s="279"/>
      <c r="CF1564" s="279"/>
      <c r="CG1564" s="279"/>
      <c r="CH1564" s="279"/>
      <c r="CI1564" s="279"/>
      <c r="CJ1564" s="279"/>
      <c r="CK1564" s="279"/>
      <c r="CL1564" s="279"/>
      <c r="CM1564" s="279"/>
      <c r="CN1564" s="279"/>
      <c r="CO1564" s="279"/>
      <c r="CP1564" s="279"/>
      <c r="CQ1564" s="279"/>
      <c r="CR1564" s="279"/>
      <c r="CS1564" s="279"/>
      <c r="CT1564" s="279"/>
      <c r="CU1564" s="279"/>
      <c r="CV1564" s="279"/>
      <c r="CW1564" s="279"/>
      <c r="CX1564" s="279"/>
      <c r="CY1564" s="279"/>
      <c r="CZ1564" s="279"/>
      <c r="DA1564" s="279"/>
      <c r="DB1564" s="279"/>
      <c r="DC1564" s="279"/>
      <c r="DD1564" s="279"/>
      <c r="DE1564" s="279"/>
      <c r="DF1564" s="279"/>
      <c r="DG1564" s="279"/>
      <c r="DH1564" s="279"/>
      <c r="DI1564" s="279"/>
      <c r="DJ1564" s="279"/>
      <c r="DK1564" s="279"/>
      <c r="DL1564" s="279"/>
      <c r="DM1564" s="279"/>
      <c r="DN1564" s="279"/>
      <c r="DO1564" s="279"/>
      <c r="DP1564" s="279"/>
      <c r="DQ1564" s="279"/>
      <c r="DR1564" s="279"/>
      <c r="DS1564" s="279"/>
      <c r="DT1564" s="279"/>
      <c r="DU1564" s="279"/>
    </row>
    <row r="1565" spans="40:125">
      <c r="AO1565" s="279"/>
      <c r="AP1565" s="279"/>
      <c r="AQ1565" s="279"/>
      <c r="AR1565" s="279"/>
      <c r="AS1565" s="279"/>
      <c r="AT1565" s="279"/>
      <c r="AU1565" s="279"/>
      <c r="AV1565" s="279"/>
      <c r="AW1565" s="279"/>
      <c r="AX1565" s="279"/>
      <c r="AY1565" s="279"/>
      <c r="AZ1565" s="279"/>
      <c r="BA1565" s="279"/>
      <c r="BB1565" s="279"/>
      <c r="BC1565" s="279"/>
      <c r="BD1565" s="279"/>
      <c r="BE1565" s="279"/>
      <c r="BF1565" s="279"/>
      <c r="BG1565" s="279"/>
      <c r="BH1565" s="279"/>
      <c r="BI1565" s="279"/>
      <c r="BJ1565" s="279"/>
      <c r="BK1565" s="279"/>
      <c r="BL1565" s="279"/>
      <c r="BM1565" s="279"/>
      <c r="BN1565" s="279"/>
      <c r="BO1565" s="279"/>
      <c r="BP1565" s="279"/>
      <c r="BQ1565" s="279"/>
      <c r="BR1565" s="279"/>
      <c r="BS1565" s="279"/>
      <c r="BT1565" s="279"/>
      <c r="BU1565" s="279"/>
      <c r="BV1565" s="279"/>
      <c r="BW1565" s="279"/>
      <c r="BX1565" s="279"/>
      <c r="BY1565" s="279"/>
      <c r="BZ1565" s="279"/>
      <c r="CA1565" s="279"/>
      <c r="CB1565" s="279"/>
      <c r="CC1565" s="279"/>
      <c r="CD1565" s="279"/>
      <c r="CE1565" s="279"/>
      <c r="CF1565" s="279"/>
      <c r="CG1565" s="279"/>
      <c r="CH1565" s="279"/>
      <c r="CI1565" s="279"/>
      <c r="CJ1565" s="279"/>
      <c r="CK1565" s="279"/>
      <c r="CL1565" s="279"/>
      <c r="CM1565" s="279"/>
      <c r="CN1565" s="279"/>
      <c r="CO1565" s="279"/>
      <c r="CP1565" s="279"/>
      <c r="CQ1565" s="279"/>
      <c r="CR1565" s="279"/>
      <c r="CS1565" s="279"/>
      <c r="CT1565" s="279"/>
      <c r="CU1565" s="279"/>
      <c r="CV1565" s="279"/>
      <c r="CW1565" s="279"/>
      <c r="CX1565" s="279"/>
      <c r="CY1565" s="279"/>
      <c r="CZ1565" s="279"/>
      <c r="DA1565" s="279"/>
      <c r="DB1565" s="279"/>
      <c r="DC1565" s="279"/>
      <c r="DD1565" s="279"/>
      <c r="DE1565" s="279"/>
      <c r="DF1565" s="279"/>
      <c r="DG1565" s="279"/>
      <c r="DH1565" s="279"/>
      <c r="DI1565" s="279"/>
      <c r="DJ1565" s="279"/>
      <c r="DK1565" s="279"/>
      <c r="DL1565" s="279"/>
      <c r="DM1565" s="279"/>
      <c r="DN1565" s="279"/>
      <c r="DO1565" s="279"/>
      <c r="DP1565" s="279"/>
      <c r="DQ1565" s="279"/>
      <c r="DR1565" s="279"/>
      <c r="DS1565" s="279"/>
      <c r="DT1565" s="279"/>
      <c r="DU1565" s="279"/>
    </row>
    <row r="1566" spans="40:125">
      <c r="AO1566" s="279"/>
      <c r="AP1566" s="279"/>
      <c r="AQ1566" s="279"/>
      <c r="AR1566" s="279"/>
      <c r="AS1566" s="279"/>
      <c r="AT1566" s="279"/>
      <c r="AU1566" s="279"/>
      <c r="AV1566" s="279"/>
      <c r="AW1566" s="279"/>
      <c r="AX1566" s="279"/>
      <c r="AY1566" s="279"/>
      <c r="AZ1566" s="279"/>
      <c r="BA1566" s="279"/>
      <c r="BB1566" s="279"/>
      <c r="BC1566" s="279"/>
      <c r="BD1566" s="279"/>
      <c r="BE1566" s="279"/>
      <c r="BF1566" s="279"/>
      <c r="BG1566" s="279"/>
      <c r="BH1566" s="279"/>
      <c r="BI1566" s="279"/>
      <c r="BJ1566" s="279"/>
      <c r="BK1566" s="279"/>
      <c r="BL1566" s="279"/>
      <c r="BM1566" s="279"/>
      <c r="BN1566" s="279"/>
      <c r="BO1566" s="279"/>
      <c r="BP1566" s="279"/>
      <c r="BQ1566" s="279"/>
      <c r="BR1566" s="279"/>
      <c r="BS1566" s="279"/>
      <c r="BT1566" s="279"/>
      <c r="BU1566" s="279"/>
      <c r="BV1566" s="279"/>
      <c r="BW1566" s="279"/>
      <c r="BX1566" s="279"/>
      <c r="BY1566" s="279"/>
      <c r="BZ1566" s="279"/>
      <c r="CA1566" s="279"/>
      <c r="CB1566" s="279"/>
      <c r="CC1566" s="279"/>
      <c r="CD1566" s="279"/>
      <c r="CE1566" s="279"/>
      <c r="CF1566" s="279"/>
      <c r="CG1566" s="279"/>
      <c r="CH1566" s="279"/>
      <c r="CI1566" s="279"/>
      <c r="CJ1566" s="279"/>
      <c r="CK1566" s="279"/>
      <c r="CL1566" s="279"/>
      <c r="CM1566" s="279"/>
      <c r="CN1566" s="279"/>
      <c r="CO1566" s="279"/>
      <c r="CP1566" s="279"/>
      <c r="CQ1566" s="279"/>
      <c r="CR1566" s="279"/>
      <c r="CS1566" s="279"/>
      <c r="CT1566" s="279"/>
      <c r="CU1566" s="279"/>
      <c r="CV1566" s="279"/>
      <c r="CW1566" s="279"/>
      <c r="CX1566" s="279"/>
      <c r="CY1566" s="279"/>
      <c r="CZ1566" s="279"/>
      <c r="DA1566" s="279"/>
      <c r="DB1566" s="279"/>
      <c r="DC1566" s="279"/>
      <c r="DD1566" s="279"/>
      <c r="DE1566" s="279"/>
      <c r="DF1566" s="279"/>
      <c r="DG1566" s="279"/>
      <c r="DH1566" s="279"/>
      <c r="DI1566" s="279"/>
      <c r="DJ1566" s="279"/>
      <c r="DK1566" s="279"/>
      <c r="DL1566" s="279"/>
      <c r="DM1566" s="279"/>
      <c r="DN1566" s="279"/>
      <c r="DO1566" s="279"/>
      <c r="DP1566" s="279"/>
      <c r="DQ1566" s="279"/>
      <c r="DR1566" s="279"/>
      <c r="DS1566" s="279"/>
      <c r="DT1566" s="279"/>
      <c r="DU1566" s="279"/>
    </row>
    <row r="1567" spans="40:125">
      <c r="AO1567" s="279"/>
      <c r="AP1567" s="279"/>
      <c r="AQ1567" s="279"/>
      <c r="AR1567" s="279"/>
      <c r="AS1567" s="279"/>
      <c r="AT1567" s="279"/>
      <c r="AU1567" s="279"/>
      <c r="AV1567" s="279"/>
      <c r="AW1567" s="279"/>
      <c r="AX1567" s="279"/>
      <c r="AY1567" s="279"/>
      <c r="AZ1567" s="279"/>
      <c r="BA1567" s="279"/>
      <c r="BB1567" s="279"/>
      <c r="BC1567" s="279"/>
      <c r="BD1567" s="279"/>
      <c r="BE1567" s="279"/>
      <c r="BF1567" s="279"/>
      <c r="BG1567" s="279"/>
      <c r="BH1567" s="279"/>
      <c r="BI1567" s="279"/>
      <c r="BJ1567" s="279"/>
      <c r="BK1567" s="279"/>
      <c r="BL1567" s="279"/>
      <c r="BM1567" s="279"/>
      <c r="BN1567" s="279"/>
      <c r="BO1567" s="279"/>
      <c r="BP1567" s="279"/>
      <c r="BQ1567" s="279"/>
      <c r="BR1567" s="279"/>
      <c r="BS1567" s="279"/>
      <c r="BT1567" s="279"/>
      <c r="BU1567" s="279"/>
      <c r="BV1567" s="279"/>
      <c r="BW1567" s="279"/>
      <c r="BX1567" s="279"/>
      <c r="BY1567" s="279"/>
      <c r="BZ1567" s="279"/>
      <c r="CA1567" s="279"/>
      <c r="CB1567" s="279"/>
      <c r="CC1567" s="279"/>
      <c r="CD1567" s="279"/>
      <c r="CE1567" s="279"/>
      <c r="CF1567" s="279"/>
      <c r="CG1567" s="279"/>
      <c r="CH1567" s="279"/>
      <c r="CI1567" s="279"/>
      <c r="CJ1567" s="279"/>
      <c r="CK1567" s="279"/>
      <c r="CL1567" s="279"/>
      <c r="CM1567" s="279"/>
      <c r="CN1567" s="279"/>
      <c r="CO1567" s="279"/>
      <c r="CP1567" s="279"/>
      <c r="CQ1567" s="279"/>
      <c r="CR1567" s="279"/>
      <c r="CS1567" s="279"/>
      <c r="CT1567" s="279"/>
      <c r="CU1567" s="279"/>
      <c r="CV1567" s="279"/>
      <c r="CW1567" s="279"/>
      <c r="CX1567" s="279"/>
      <c r="CY1567" s="279"/>
      <c r="CZ1567" s="279"/>
      <c r="DA1567" s="279"/>
      <c r="DB1567" s="279"/>
      <c r="DC1567" s="279"/>
      <c r="DD1567" s="279"/>
      <c r="DE1567" s="279"/>
      <c r="DF1567" s="279"/>
      <c r="DG1567" s="279"/>
      <c r="DH1567" s="279"/>
      <c r="DI1567" s="279"/>
      <c r="DJ1567" s="279"/>
      <c r="DK1567" s="279"/>
      <c r="DL1567" s="279"/>
      <c r="DM1567" s="279"/>
      <c r="DN1567" s="279"/>
      <c r="DO1567" s="279"/>
      <c r="DP1567" s="279"/>
      <c r="DQ1567" s="279"/>
      <c r="DR1567" s="279"/>
      <c r="DS1567" s="279"/>
      <c r="DT1567" s="279"/>
      <c r="DU1567" s="279"/>
    </row>
    <row r="1568" spans="40:125">
      <c r="AO1568" s="279"/>
      <c r="AP1568" s="279"/>
      <c r="AQ1568" s="279"/>
      <c r="AR1568" s="279"/>
      <c r="AS1568" s="279"/>
      <c r="AT1568" s="279"/>
      <c r="AU1568" s="279"/>
      <c r="AV1568" s="279"/>
      <c r="AW1568" s="279"/>
      <c r="AX1568" s="279"/>
      <c r="AY1568" s="279"/>
      <c r="AZ1568" s="279"/>
      <c r="BA1568" s="279"/>
      <c r="BB1568" s="279"/>
      <c r="BC1568" s="279"/>
      <c r="BD1568" s="279"/>
      <c r="BE1568" s="279"/>
      <c r="BF1568" s="279"/>
      <c r="BG1568" s="279"/>
      <c r="BH1568" s="279"/>
      <c r="BI1568" s="279"/>
      <c r="BJ1568" s="279"/>
      <c r="BK1568" s="279"/>
      <c r="BL1568" s="279"/>
      <c r="BM1568" s="279"/>
      <c r="BN1568" s="279"/>
      <c r="BO1568" s="279"/>
      <c r="BP1568" s="279"/>
      <c r="BQ1568" s="279"/>
      <c r="BR1568" s="279"/>
      <c r="BS1568" s="279"/>
      <c r="BT1568" s="279"/>
      <c r="BU1568" s="279"/>
      <c r="BV1568" s="279"/>
      <c r="BW1568" s="279"/>
      <c r="BX1568" s="279"/>
      <c r="BY1568" s="279"/>
      <c r="BZ1568" s="279"/>
      <c r="CA1568" s="279"/>
      <c r="CB1568" s="279"/>
      <c r="CC1568" s="279"/>
      <c r="CD1568" s="279"/>
      <c r="CE1568" s="279"/>
      <c r="CF1568" s="279"/>
      <c r="CG1568" s="279"/>
      <c r="CH1568" s="279"/>
      <c r="CI1568" s="279"/>
      <c r="CJ1568" s="279"/>
      <c r="CK1568" s="279"/>
      <c r="CL1568" s="279"/>
      <c r="CM1568" s="279"/>
      <c r="CN1568" s="279"/>
      <c r="CO1568" s="279"/>
      <c r="CP1568" s="279"/>
      <c r="CQ1568" s="279"/>
      <c r="CR1568" s="279"/>
      <c r="CS1568" s="279"/>
      <c r="CT1568" s="279"/>
      <c r="CU1568" s="279"/>
      <c r="CV1568" s="279"/>
      <c r="CW1568" s="279"/>
      <c r="CX1568" s="279"/>
      <c r="CY1568" s="279"/>
      <c r="CZ1568" s="279"/>
      <c r="DA1568" s="279"/>
      <c r="DB1568" s="279"/>
      <c r="DC1568" s="279"/>
      <c r="DD1568" s="279"/>
      <c r="DE1568" s="279"/>
      <c r="DF1568" s="279"/>
      <c r="DG1568" s="279"/>
      <c r="DH1568" s="279"/>
      <c r="DI1568" s="279"/>
      <c r="DJ1568" s="279"/>
      <c r="DK1568" s="279"/>
      <c r="DL1568" s="279"/>
      <c r="DM1568" s="279"/>
      <c r="DN1568" s="279"/>
      <c r="DO1568" s="279"/>
      <c r="DP1568" s="279"/>
      <c r="DQ1568" s="279"/>
      <c r="DR1568" s="279"/>
      <c r="DS1568" s="279"/>
      <c r="DT1568" s="279"/>
      <c r="DU1568" s="279"/>
    </row>
    <row r="1569" spans="41:125">
      <c r="AO1569" s="279"/>
      <c r="AP1569" s="279"/>
      <c r="AQ1569" s="279"/>
      <c r="AR1569" s="279"/>
      <c r="AS1569" s="279"/>
      <c r="AT1569" s="279"/>
      <c r="AU1569" s="279"/>
      <c r="AV1569" s="279"/>
      <c r="AW1569" s="279"/>
      <c r="AX1569" s="279"/>
      <c r="AY1569" s="279"/>
      <c r="AZ1569" s="279"/>
      <c r="BA1569" s="279"/>
      <c r="BB1569" s="279"/>
      <c r="BC1569" s="279"/>
      <c r="BD1569" s="279"/>
      <c r="BE1569" s="279"/>
      <c r="BF1569" s="279"/>
      <c r="BG1569" s="279"/>
      <c r="BH1569" s="279"/>
      <c r="BI1569" s="279"/>
      <c r="BJ1569" s="279"/>
      <c r="BK1569" s="279"/>
      <c r="BL1569" s="279"/>
      <c r="BM1569" s="279"/>
      <c r="BN1569" s="279"/>
      <c r="BO1569" s="279"/>
      <c r="BP1569" s="279"/>
      <c r="BQ1569" s="279"/>
      <c r="BR1569" s="279"/>
      <c r="BS1569" s="279"/>
      <c r="BT1569" s="279"/>
      <c r="BU1569" s="279"/>
      <c r="BV1569" s="279"/>
      <c r="BW1569" s="279"/>
      <c r="BX1569" s="279"/>
      <c r="BY1569" s="279"/>
      <c r="BZ1569" s="279"/>
      <c r="CA1569" s="279"/>
      <c r="CB1569" s="279"/>
      <c r="CC1569" s="279"/>
      <c r="CD1569" s="279"/>
      <c r="CE1569" s="279"/>
      <c r="CF1569" s="279"/>
      <c r="CG1569" s="279"/>
      <c r="CH1569" s="279"/>
      <c r="CI1569" s="279"/>
      <c r="CJ1569" s="279"/>
      <c r="CK1569" s="279"/>
      <c r="CL1569" s="279"/>
      <c r="CM1569" s="279"/>
      <c r="CN1569" s="279"/>
      <c r="CO1569" s="279"/>
      <c r="CP1569" s="279"/>
      <c r="CQ1569" s="279"/>
      <c r="CR1569" s="279"/>
      <c r="CS1569" s="279"/>
      <c r="CT1569" s="279"/>
      <c r="CU1569" s="279"/>
      <c r="CV1569" s="279"/>
      <c r="CW1569" s="279"/>
      <c r="CX1569" s="279"/>
      <c r="CY1569" s="279"/>
      <c r="CZ1569" s="279"/>
      <c r="DA1569" s="279"/>
      <c r="DB1569" s="279"/>
      <c r="DC1569" s="279"/>
      <c r="DD1569" s="279"/>
      <c r="DE1569" s="279"/>
      <c r="DF1569" s="279"/>
      <c r="DG1569" s="279"/>
      <c r="DH1569" s="279"/>
      <c r="DI1569" s="279"/>
      <c r="DJ1569" s="279"/>
      <c r="DK1569" s="279"/>
      <c r="DL1569" s="279"/>
      <c r="DM1569" s="279"/>
      <c r="DN1569" s="279"/>
      <c r="DO1569" s="279"/>
      <c r="DP1569" s="279"/>
      <c r="DQ1569" s="279"/>
      <c r="DR1569" s="279"/>
      <c r="DS1569" s="279"/>
      <c r="DT1569" s="279"/>
      <c r="DU1569" s="279"/>
    </row>
    <row r="1570" spans="41:125">
      <c r="AO1570" s="279"/>
      <c r="AP1570" s="279"/>
      <c r="AQ1570" s="279"/>
      <c r="AR1570" s="279"/>
      <c r="AS1570" s="279"/>
      <c r="AT1570" s="279"/>
      <c r="AU1570" s="279"/>
      <c r="AV1570" s="279"/>
      <c r="AW1570" s="279"/>
      <c r="AX1570" s="279"/>
      <c r="AY1570" s="279"/>
      <c r="AZ1570" s="279"/>
      <c r="BA1570" s="279"/>
      <c r="BB1570" s="279"/>
      <c r="BC1570" s="279"/>
      <c r="BD1570" s="279"/>
      <c r="BE1570" s="279"/>
      <c r="BF1570" s="279"/>
      <c r="BG1570" s="279"/>
      <c r="BH1570" s="279"/>
      <c r="BI1570" s="279"/>
      <c r="BJ1570" s="279"/>
      <c r="BK1570" s="279"/>
      <c r="BL1570" s="279"/>
      <c r="BM1570" s="279"/>
      <c r="BN1570" s="279"/>
      <c r="BO1570" s="279"/>
      <c r="BP1570" s="279"/>
      <c r="BQ1570" s="279"/>
      <c r="BR1570" s="279"/>
      <c r="BS1570" s="279"/>
      <c r="BT1570" s="279"/>
      <c r="BU1570" s="279"/>
      <c r="BV1570" s="279"/>
      <c r="BW1570" s="279"/>
      <c r="BX1570" s="279"/>
      <c r="BY1570" s="279"/>
      <c r="BZ1570" s="279"/>
      <c r="CA1570" s="279"/>
      <c r="CB1570" s="279"/>
      <c r="CC1570" s="279"/>
      <c r="CD1570" s="279"/>
      <c r="CE1570" s="279"/>
      <c r="CF1570" s="279"/>
      <c r="CG1570" s="279"/>
      <c r="CH1570" s="279"/>
      <c r="CI1570" s="279"/>
      <c r="CJ1570" s="279"/>
      <c r="CK1570" s="279"/>
      <c r="CL1570" s="279"/>
      <c r="CM1570" s="279"/>
      <c r="CN1570" s="279"/>
      <c r="CO1570" s="279"/>
      <c r="CP1570" s="279"/>
      <c r="CQ1570" s="279"/>
      <c r="CR1570" s="279"/>
      <c r="CS1570" s="279"/>
      <c r="CT1570" s="279"/>
      <c r="CU1570" s="279"/>
      <c r="CV1570" s="279"/>
      <c r="CW1570" s="279"/>
      <c r="CX1570" s="279"/>
      <c r="CY1570" s="279"/>
      <c r="CZ1570" s="279"/>
      <c r="DA1570" s="279"/>
      <c r="DB1570" s="279"/>
      <c r="DC1570" s="279"/>
      <c r="DD1570" s="279"/>
      <c r="DE1570" s="279"/>
      <c r="DF1570" s="279"/>
      <c r="DG1570" s="279"/>
      <c r="DH1570" s="279"/>
      <c r="DI1570" s="279"/>
      <c r="DJ1570" s="279"/>
      <c r="DK1570" s="279"/>
      <c r="DL1570" s="279"/>
      <c r="DM1570" s="279"/>
      <c r="DN1570" s="279"/>
      <c r="DO1570" s="279"/>
      <c r="DP1570" s="279"/>
      <c r="DQ1570" s="279"/>
      <c r="DR1570" s="279"/>
      <c r="DS1570" s="279"/>
      <c r="DT1570" s="279"/>
      <c r="DU1570" s="279"/>
    </row>
    <row r="1571" spans="41:125">
      <c r="AO1571" s="279"/>
      <c r="AP1571" s="279"/>
      <c r="AQ1571" s="279"/>
      <c r="AR1571" s="279"/>
      <c r="AS1571" s="279"/>
      <c r="AT1571" s="279"/>
      <c r="AU1571" s="279"/>
      <c r="AV1571" s="279"/>
      <c r="AW1571" s="279"/>
      <c r="AX1571" s="279"/>
      <c r="AY1571" s="279"/>
      <c r="AZ1571" s="279"/>
      <c r="BA1571" s="279"/>
      <c r="BB1571" s="279"/>
      <c r="BC1571" s="279"/>
      <c r="BD1571" s="279"/>
      <c r="BE1571" s="279"/>
      <c r="BF1571" s="279"/>
      <c r="BG1571" s="279"/>
      <c r="BH1571" s="279"/>
      <c r="BI1571" s="279"/>
      <c r="BJ1571" s="279"/>
      <c r="BK1571" s="279"/>
      <c r="BL1571" s="279"/>
      <c r="BM1571" s="279"/>
      <c r="BN1571" s="279"/>
      <c r="BO1571" s="279"/>
      <c r="BP1571" s="279"/>
      <c r="BQ1571" s="279"/>
      <c r="BR1571" s="279"/>
      <c r="BS1571" s="279"/>
      <c r="BT1571" s="279"/>
      <c r="BU1571" s="279"/>
      <c r="BV1571" s="279"/>
      <c r="BW1571" s="279"/>
      <c r="BX1571" s="279"/>
      <c r="BY1571" s="279"/>
      <c r="BZ1571" s="279"/>
      <c r="CA1571" s="279"/>
      <c r="CB1571" s="279"/>
      <c r="CC1571" s="279"/>
      <c r="CD1571" s="279"/>
      <c r="CE1571" s="279"/>
      <c r="CF1571" s="279"/>
      <c r="CG1571" s="279"/>
      <c r="CH1571" s="279"/>
      <c r="CI1571" s="279"/>
      <c r="CJ1571" s="279"/>
      <c r="CK1571" s="279"/>
      <c r="CL1571" s="279"/>
      <c r="CM1571" s="279"/>
      <c r="CN1571" s="279"/>
      <c r="CO1571" s="279"/>
      <c r="CP1571" s="279"/>
      <c r="CQ1571" s="279"/>
      <c r="CR1571" s="279"/>
      <c r="CS1571" s="279"/>
      <c r="CT1571" s="279"/>
      <c r="CU1571" s="279"/>
      <c r="CV1571" s="279"/>
      <c r="CW1571" s="279"/>
      <c r="CX1571" s="279"/>
      <c r="CY1571" s="279"/>
      <c r="CZ1571" s="279"/>
      <c r="DA1571" s="279"/>
      <c r="DB1571" s="279"/>
      <c r="DC1571" s="279"/>
      <c r="DD1571" s="279"/>
      <c r="DE1571" s="279"/>
      <c r="DF1571" s="279"/>
      <c r="DG1571" s="279"/>
      <c r="DH1571" s="279"/>
      <c r="DI1571" s="279"/>
      <c r="DJ1571" s="279"/>
      <c r="DK1571" s="279"/>
      <c r="DL1571" s="279"/>
      <c r="DM1571" s="279"/>
      <c r="DN1571" s="279"/>
      <c r="DO1571" s="279"/>
      <c r="DP1571" s="279"/>
      <c r="DQ1571" s="279"/>
      <c r="DR1571" s="279"/>
      <c r="DS1571" s="279"/>
      <c r="DT1571" s="279"/>
      <c r="DU1571" s="279"/>
    </row>
    <row r="1572" spans="41:125">
      <c r="AO1572" s="279"/>
      <c r="AP1572" s="279"/>
      <c r="AQ1572" s="279"/>
      <c r="AR1572" s="279"/>
      <c r="AS1572" s="279"/>
      <c r="AT1572" s="279"/>
      <c r="AU1572" s="279"/>
      <c r="AV1572" s="279"/>
      <c r="AW1572" s="279"/>
      <c r="AX1572" s="279"/>
      <c r="AY1572" s="279"/>
      <c r="AZ1572" s="279"/>
      <c r="BA1572" s="279"/>
      <c r="BB1572" s="279"/>
      <c r="BC1572" s="279"/>
      <c r="BD1572" s="279"/>
      <c r="BE1572" s="279"/>
      <c r="BF1572" s="279"/>
      <c r="BG1572" s="279"/>
      <c r="BH1572" s="279"/>
      <c r="BI1572" s="279"/>
      <c r="BJ1572" s="279"/>
      <c r="BK1572" s="279"/>
      <c r="BL1572" s="279"/>
      <c r="BM1572" s="279"/>
      <c r="BN1572" s="279"/>
      <c r="BO1572" s="279"/>
      <c r="BP1572" s="279"/>
      <c r="BQ1572" s="279"/>
      <c r="BR1572" s="279"/>
      <c r="BS1572" s="279"/>
      <c r="BT1572" s="279"/>
      <c r="BU1572" s="279"/>
      <c r="BV1572" s="279"/>
      <c r="BW1572" s="279"/>
      <c r="BX1572" s="279"/>
      <c r="BY1572" s="279"/>
      <c r="BZ1572" s="279"/>
      <c r="CA1572" s="279"/>
      <c r="CB1572" s="279"/>
      <c r="CC1572" s="279"/>
      <c r="CD1572" s="279"/>
      <c r="CE1572" s="279"/>
      <c r="CF1572" s="279"/>
      <c r="CG1572" s="279"/>
      <c r="CH1572" s="279"/>
      <c r="CI1572" s="279"/>
      <c r="CJ1572" s="279"/>
      <c r="CK1572" s="279"/>
      <c r="CL1572" s="279"/>
      <c r="CM1572" s="279"/>
      <c r="CN1572" s="279"/>
      <c r="CO1572" s="279"/>
      <c r="CP1572" s="279"/>
      <c r="CQ1572" s="279"/>
      <c r="CR1572" s="279"/>
      <c r="CS1572" s="279"/>
      <c r="CT1572" s="279"/>
      <c r="CU1572" s="279"/>
      <c r="CV1572" s="279"/>
      <c r="CW1572" s="279"/>
      <c r="CX1572" s="279"/>
      <c r="CY1572" s="279"/>
      <c r="CZ1572" s="279"/>
      <c r="DA1572" s="279"/>
      <c r="DB1572" s="279"/>
      <c r="DC1572" s="279"/>
      <c r="DD1572" s="279"/>
      <c r="DE1572" s="279"/>
      <c r="DF1572" s="279"/>
      <c r="DG1572" s="279"/>
      <c r="DH1572" s="279"/>
      <c r="DI1572" s="279"/>
      <c r="DJ1572" s="279"/>
      <c r="DK1572" s="279"/>
      <c r="DL1572" s="279"/>
      <c r="DM1572" s="279"/>
      <c r="DN1572" s="279"/>
      <c r="DO1572" s="279"/>
      <c r="DP1572" s="279"/>
      <c r="DQ1572" s="279"/>
      <c r="DR1572" s="279"/>
      <c r="DS1572" s="279"/>
      <c r="DT1572" s="279"/>
      <c r="DU1572" s="279"/>
    </row>
    <row r="1573" spans="41:125">
      <c r="AO1573" s="279"/>
      <c r="AP1573" s="279"/>
      <c r="AQ1573" s="279"/>
      <c r="AR1573" s="279"/>
      <c r="AS1573" s="279"/>
      <c r="AT1573" s="279"/>
      <c r="AU1573" s="279"/>
      <c r="AV1573" s="279"/>
      <c r="AW1573" s="279"/>
      <c r="AX1573" s="279"/>
      <c r="AY1573" s="279"/>
      <c r="AZ1573" s="279"/>
      <c r="BA1573" s="279"/>
      <c r="BB1573" s="279"/>
      <c r="BC1573" s="279"/>
      <c r="BD1573" s="279"/>
      <c r="BE1573" s="279"/>
      <c r="BF1573" s="279"/>
      <c r="BG1573" s="279"/>
      <c r="BH1573" s="279"/>
      <c r="BI1573" s="279"/>
      <c r="BJ1573" s="279"/>
      <c r="BK1573" s="279"/>
      <c r="BL1573" s="279"/>
      <c r="BM1573" s="279"/>
      <c r="BN1573" s="279"/>
      <c r="BO1573" s="279"/>
      <c r="BP1573" s="279"/>
      <c r="BQ1573" s="279"/>
      <c r="BR1573" s="279"/>
      <c r="BS1573" s="279"/>
      <c r="BT1573" s="279"/>
      <c r="BU1573" s="279"/>
      <c r="BV1573" s="279"/>
      <c r="BW1573" s="279"/>
      <c r="BX1573" s="279"/>
      <c r="BY1573" s="279"/>
      <c r="BZ1573" s="279"/>
      <c r="CA1573" s="279"/>
      <c r="CB1573" s="279"/>
      <c r="CC1573" s="279"/>
      <c r="CD1573" s="279"/>
      <c r="CE1573" s="279"/>
      <c r="CF1573" s="279"/>
      <c r="CG1573" s="279"/>
      <c r="CH1573" s="279"/>
      <c r="CI1573" s="279"/>
      <c r="CJ1573" s="279"/>
      <c r="CK1573" s="279"/>
      <c r="CL1573" s="279"/>
      <c r="CM1573" s="279"/>
      <c r="CN1573" s="279"/>
      <c r="CO1573" s="279"/>
      <c r="CP1573" s="279"/>
      <c r="CQ1573" s="279"/>
      <c r="CR1573" s="279"/>
      <c r="CS1573" s="279"/>
      <c r="CT1573" s="279"/>
      <c r="CU1573" s="279"/>
      <c r="CV1573" s="279"/>
      <c r="CW1573" s="279"/>
      <c r="CX1573" s="279"/>
      <c r="CY1573" s="279"/>
      <c r="CZ1573" s="279"/>
      <c r="DA1573" s="279"/>
      <c r="DB1573" s="279"/>
      <c r="DC1573" s="279"/>
      <c r="DD1573" s="279"/>
      <c r="DE1573" s="279"/>
      <c r="DF1573" s="279"/>
      <c r="DG1573" s="279"/>
      <c r="DH1573" s="279"/>
      <c r="DI1573" s="279"/>
      <c r="DJ1573" s="279"/>
      <c r="DK1573" s="279"/>
      <c r="DL1573" s="279"/>
      <c r="DM1573" s="279"/>
      <c r="DN1573" s="279"/>
      <c r="DO1573" s="279"/>
      <c r="DP1573" s="279"/>
      <c r="DQ1573" s="279"/>
      <c r="DR1573" s="279"/>
      <c r="DS1573" s="279"/>
      <c r="DT1573" s="279"/>
      <c r="DU1573" s="279"/>
    </row>
    <row r="1574" spans="41:125">
      <c r="AO1574" s="279"/>
      <c r="AP1574" s="279"/>
      <c r="AQ1574" s="279"/>
      <c r="AR1574" s="279"/>
      <c r="AS1574" s="279"/>
      <c r="AT1574" s="279"/>
      <c r="AU1574" s="279"/>
      <c r="AV1574" s="279"/>
      <c r="AW1574" s="279"/>
      <c r="AX1574" s="279"/>
      <c r="AY1574" s="279"/>
      <c r="AZ1574" s="279"/>
      <c r="BA1574" s="279"/>
      <c r="BB1574" s="279"/>
      <c r="BC1574" s="279"/>
      <c r="BD1574" s="279"/>
      <c r="BE1574" s="279"/>
      <c r="BF1574" s="279"/>
      <c r="BG1574" s="279"/>
      <c r="BH1574" s="279"/>
      <c r="BI1574" s="279"/>
      <c r="BJ1574" s="279"/>
      <c r="BK1574" s="279"/>
      <c r="BL1574" s="279"/>
      <c r="BM1574" s="279"/>
      <c r="BN1574" s="279"/>
      <c r="BO1574" s="279"/>
      <c r="BP1574" s="279"/>
      <c r="BQ1574" s="279"/>
      <c r="BR1574" s="279"/>
      <c r="BS1574" s="279"/>
      <c r="BT1574" s="279"/>
      <c r="BU1574" s="279"/>
      <c r="BV1574" s="279"/>
      <c r="BW1574" s="279"/>
      <c r="BX1574" s="279"/>
      <c r="BY1574" s="279"/>
      <c r="BZ1574" s="279"/>
      <c r="CA1574" s="279"/>
      <c r="CB1574" s="279"/>
      <c r="CC1574" s="279"/>
      <c r="CD1574" s="279"/>
      <c r="CE1574" s="279"/>
      <c r="CF1574" s="279"/>
      <c r="CG1574" s="279"/>
      <c r="CH1574" s="279"/>
      <c r="CI1574" s="279"/>
      <c r="CJ1574" s="279"/>
      <c r="CK1574" s="279"/>
      <c r="CL1574" s="279"/>
      <c r="CM1574" s="279"/>
      <c r="CN1574" s="279"/>
      <c r="CO1574" s="279"/>
      <c r="CP1574" s="279"/>
      <c r="CQ1574" s="279"/>
      <c r="CR1574" s="279"/>
      <c r="CS1574" s="279"/>
      <c r="CT1574" s="279"/>
      <c r="CU1574" s="279"/>
      <c r="CV1574" s="279"/>
      <c r="CW1574" s="279"/>
      <c r="CX1574" s="279"/>
      <c r="CY1574" s="279"/>
      <c r="CZ1574" s="279"/>
      <c r="DA1574" s="279"/>
      <c r="DB1574" s="279"/>
      <c r="DC1574" s="279"/>
      <c r="DD1574" s="279"/>
      <c r="DE1574" s="279"/>
      <c r="DF1574" s="279"/>
      <c r="DG1574" s="279"/>
      <c r="DH1574" s="279"/>
      <c r="DI1574" s="279"/>
      <c r="DJ1574" s="279"/>
      <c r="DK1574" s="279"/>
      <c r="DL1574" s="279"/>
      <c r="DM1574" s="279"/>
      <c r="DN1574" s="279"/>
      <c r="DO1574" s="279"/>
      <c r="DP1574" s="279"/>
      <c r="DQ1574" s="279"/>
      <c r="DR1574" s="279"/>
      <c r="DS1574" s="279"/>
      <c r="DT1574" s="279"/>
      <c r="DU1574" s="279"/>
    </row>
    <row r="1575" spans="41:125">
      <c r="AO1575" s="279"/>
      <c r="AP1575" s="279"/>
      <c r="AQ1575" s="279"/>
      <c r="AR1575" s="279"/>
      <c r="AS1575" s="279"/>
      <c r="AT1575" s="279"/>
      <c r="AU1575" s="279"/>
      <c r="AV1575" s="279"/>
      <c r="AW1575" s="279"/>
      <c r="AX1575" s="279"/>
      <c r="AY1575" s="279"/>
      <c r="AZ1575" s="279"/>
      <c r="BA1575" s="279"/>
      <c r="BB1575" s="279"/>
      <c r="BC1575" s="279"/>
      <c r="BD1575" s="279"/>
      <c r="BE1575" s="279"/>
      <c r="BF1575" s="279"/>
      <c r="BG1575" s="279"/>
      <c r="BH1575" s="279"/>
      <c r="BI1575" s="279"/>
      <c r="BJ1575" s="279"/>
      <c r="BK1575" s="279"/>
      <c r="BL1575" s="279"/>
      <c r="BM1575" s="279"/>
      <c r="BN1575" s="279"/>
      <c r="BO1575" s="279"/>
      <c r="BP1575" s="279"/>
      <c r="BQ1575" s="279"/>
      <c r="BR1575" s="279"/>
      <c r="BS1575" s="279"/>
      <c r="BT1575" s="279"/>
      <c r="BU1575" s="279"/>
      <c r="BV1575" s="279"/>
      <c r="BW1575" s="279"/>
      <c r="BX1575" s="279"/>
      <c r="BY1575" s="279"/>
      <c r="BZ1575" s="279"/>
      <c r="CA1575" s="279"/>
      <c r="CB1575" s="279"/>
      <c r="CC1575" s="279"/>
      <c r="CD1575" s="279"/>
      <c r="CE1575" s="279"/>
      <c r="CF1575" s="279"/>
      <c r="CG1575" s="279"/>
      <c r="CH1575" s="279"/>
      <c r="CI1575" s="279"/>
      <c r="CJ1575" s="279"/>
      <c r="CK1575" s="279"/>
      <c r="CL1575" s="279"/>
      <c r="CM1575" s="279"/>
      <c r="CN1575" s="279"/>
      <c r="CO1575" s="279"/>
      <c r="CP1575" s="279"/>
      <c r="CQ1575" s="279"/>
      <c r="CR1575" s="279"/>
      <c r="CS1575" s="279"/>
      <c r="CT1575" s="279"/>
      <c r="CU1575" s="279"/>
      <c r="CV1575" s="279"/>
      <c r="CW1575" s="279"/>
      <c r="CX1575" s="279"/>
      <c r="CY1575" s="279"/>
      <c r="CZ1575" s="279"/>
      <c r="DA1575" s="279"/>
      <c r="DB1575" s="279"/>
      <c r="DC1575" s="279"/>
      <c r="DD1575" s="279"/>
      <c r="DE1575" s="279"/>
      <c r="DF1575" s="279"/>
      <c r="DG1575" s="279"/>
      <c r="DH1575" s="279"/>
      <c r="DI1575" s="279"/>
      <c r="DJ1575" s="279"/>
      <c r="DK1575" s="279"/>
      <c r="DL1575" s="279"/>
      <c r="DM1575" s="279"/>
      <c r="DN1575" s="279"/>
      <c r="DO1575" s="279"/>
      <c r="DP1575" s="279"/>
      <c r="DQ1575" s="279"/>
      <c r="DR1575" s="279"/>
      <c r="DS1575" s="279"/>
      <c r="DT1575" s="279"/>
      <c r="DU1575" s="279"/>
    </row>
    <row r="1576" spans="41:125">
      <c r="AO1576" s="279"/>
      <c r="AP1576" s="279"/>
      <c r="AQ1576" s="279"/>
      <c r="AR1576" s="279"/>
      <c r="AS1576" s="279"/>
      <c r="AT1576" s="279"/>
      <c r="AU1576" s="279"/>
      <c r="AV1576" s="279"/>
      <c r="AW1576" s="279"/>
      <c r="AX1576" s="279"/>
      <c r="AY1576" s="279"/>
      <c r="AZ1576" s="279"/>
      <c r="BA1576" s="279"/>
      <c r="BB1576" s="279"/>
      <c r="BC1576" s="279"/>
      <c r="BD1576" s="279"/>
      <c r="BE1576" s="279"/>
      <c r="BF1576" s="279"/>
      <c r="BG1576" s="279"/>
      <c r="BH1576" s="279"/>
      <c r="BI1576" s="279"/>
      <c r="BJ1576" s="279"/>
      <c r="BK1576" s="279"/>
      <c r="BL1576" s="279"/>
      <c r="BM1576" s="279"/>
      <c r="BN1576" s="279"/>
      <c r="BO1576" s="279"/>
      <c r="BP1576" s="279"/>
      <c r="BQ1576" s="279"/>
      <c r="BR1576" s="279"/>
      <c r="BS1576" s="279"/>
      <c r="BT1576" s="279"/>
      <c r="BU1576" s="279"/>
      <c r="BV1576" s="279"/>
      <c r="BW1576" s="279"/>
      <c r="BX1576" s="279"/>
      <c r="BY1576" s="279"/>
      <c r="BZ1576" s="279"/>
      <c r="CA1576" s="279"/>
      <c r="CB1576" s="279"/>
      <c r="CC1576" s="279"/>
      <c r="CD1576" s="279"/>
      <c r="CE1576" s="279"/>
      <c r="CF1576" s="279"/>
      <c r="CG1576" s="279"/>
      <c r="CH1576" s="279"/>
      <c r="CI1576" s="279"/>
      <c r="CJ1576" s="279"/>
      <c r="CK1576" s="279"/>
      <c r="CL1576" s="279"/>
      <c r="CM1576" s="279"/>
      <c r="CN1576" s="279"/>
      <c r="CO1576" s="279"/>
      <c r="CP1576" s="279"/>
      <c r="CQ1576" s="279"/>
      <c r="CR1576" s="279"/>
      <c r="CS1576" s="279"/>
      <c r="CT1576" s="279"/>
      <c r="CU1576" s="279"/>
      <c r="CV1576" s="279"/>
      <c r="CW1576" s="279"/>
      <c r="CX1576" s="279"/>
      <c r="CY1576" s="279"/>
      <c r="CZ1576" s="279"/>
      <c r="DA1576" s="279"/>
      <c r="DB1576" s="279"/>
      <c r="DC1576" s="279"/>
      <c r="DD1576" s="279"/>
      <c r="DE1576" s="279"/>
      <c r="DF1576" s="279"/>
      <c r="DG1576" s="279"/>
      <c r="DH1576" s="279"/>
      <c r="DI1576" s="279"/>
      <c r="DJ1576" s="279"/>
      <c r="DK1576" s="279"/>
      <c r="DL1576" s="279"/>
      <c r="DM1576" s="279"/>
      <c r="DN1576" s="279"/>
      <c r="DO1576" s="279"/>
      <c r="DP1576" s="279"/>
      <c r="DQ1576" s="279"/>
      <c r="DR1576" s="279"/>
      <c r="DS1576" s="279"/>
      <c r="DT1576" s="279"/>
      <c r="DU1576" s="279"/>
    </row>
    <row r="1577" spans="41:125">
      <c r="AO1577" s="279"/>
      <c r="AP1577" s="279"/>
      <c r="AQ1577" s="279"/>
      <c r="AR1577" s="279"/>
      <c r="AS1577" s="279"/>
      <c r="AT1577" s="279"/>
      <c r="AU1577" s="279"/>
      <c r="AV1577" s="279"/>
      <c r="AW1577" s="279"/>
      <c r="AX1577" s="279"/>
      <c r="AY1577" s="279"/>
      <c r="AZ1577" s="279"/>
      <c r="BA1577" s="279"/>
      <c r="BB1577" s="279"/>
      <c r="BC1577" s="279"/>
      <c r="BD1577" s="279"/>
      <c r="BE1577" s="279"/>
      <c r="BF1577" s="279"/>
      <c r="BG1577" s="279"/>
      <c r="BH1577" s="279"/>
      <c r="BI1577" s="279"/>
      <c r="BJ1577" s="279"/>
      <c r="BK1577" s="279"/>
      <c r="BL1577" s="279"/>
      <c r="BM1577" s="279"/>
      <c r="BN1577" s="279"/>
      <c r="BO1577" s="279"/>
      <c r="BP1577" s="279"/>
      <c r="BQ1577" s="279"/>
      <c r="BR1577" s="279"/>
      <c r="BS1577" s="279"/>
      <c r="BT1577" s="279"/>
      <c r="BU1577" s="279"/>
      <c r="BV1577" s="279"/>
      <c r="BW1577" s="279"/>
      <c r="BX1577" s="279"/>
      <c r="BY1577" s="279"/>
      <c r="BZ1577" s="279"/>
      <c r="CA1577" s="279"/>
      <c r="CB1577" s="279"/>
      <c r="CC1577" s="279"/>
      <c r="CD1577" s="279"/>
      <c r="CE1577" s="279"/>
      <c r="CF1577" s="279"/>
      <c r="CG1577" s="279"/>
      <c r="CH1577" s="279"/>
      <c r="CI1577" s="279"/>
      <c r="CJ1577" s="279"/>
      <c r="CK1577" s="279"/>
      <c r="CL1577" s="279"/>
      <c r="CM1577" s="279"/>
      <c r="CN1577" s="279"/>
      <c r="CO1577" s="279"/>
      <c r="CP1577" s="279"/>
      <c r="CQ1577" s="279"/>
      <c r="CR1577" s="279"/>
      <c r="CS1577" s="279"/>
      <c r="CT1577" s="279"/>
      <c r="CU1577" s="279"/>
      <c r="CV1577" s="279"/>
      <c r="CW1577" s="279"/>
      <c r="CX1577" s="279"/>
      <c r="CY1577" s="279"/>
      <c r="CZ1577" s="279"/>
      <c r="DA1577" s="279"/>
      <c r="DB1577" s="279"/>
      <c r="DC1577" s="279"/>
      <c r="DD1577" s="279"/>
      <c r="DE1577" s="279"/>
      <c r="DF1577" s="279"/>
      <c r="DG1577" s="279"/>
      <c r="DH1577" s="279"/>
      <c r="DI1577" s="279"/>
      <c r="DJ1577" s="279"/>
      <c r="DK1577" s="279"/>
      <c r="DL1577" s="279"/>
      <c r="DM1577" s="279"/>
      <c r="DN1577" s="279"/>
      <c r="DO1577" s="279"/>
      <c r="DP1577" s="279"/>
      <c r="DQ1577" s="279"/>
      <c r="DR1577" s="279"/>
      <c r="DS1577" s="279"/>
      <c r="DT1577" s="279"/>
      <c r="DU1577" s="279"/>
    </row>
    <row r="1578" spans="41:125">
      <c r="AO1578" s="279"/>
      <c r="AP1578" s="279"/>
      <c r="AQ1578" s="279"/>
      <c r="AR1578" s="279"/>
      <c r="AS1578" s="279"/>
      <c r="AT1578" s="279"/>
      <c r="AU1578" s="279"/>
      <c r="AV1578" s="279"/>
      <c r="AW1578" s="279"/>
      <c r="AX1578" s="279"/>
      <c r="AY1578" s="279"/>
      <c r="AZ1578" s="279"/>
      <c r="BA1578" s="279"/>
      <c r="BB1578" s="279"/>
      <c r="BC1578" s="279"/>
      <c r="BD1578" s="279"/>
      <c r="BE1578" s="279"/>
      <c r="BF1578" s="279"/>
      <c r="BG1578" s="279"/>
      <c r="BH1578" s="279"/>
      <c r="BI1578" s="279"/>
      <c r="BJ1578" s="279"/>
      <c r="BK1578" s="279"/>
      <c r="BL1578" s="279"/>
      <c r="BM1578" s="279"/>
      <c r="BN1578" s="279"/>
      <c r="BO1578" s="279"/>
      <c r="BP1578" s="279"/>
      <c r="BQ1578" s="279"/>
      <c r="BR1578" s="279"/>
      <c r="BS1578" s="279"/>
      <c r="BT1578" s="279"/>
      <c r="BU1578" s="279"/>
      <c r="BV1578" s="279"/>
      <c r="BW1578" s="279"/>
      <c r="BX1578" s="279"/>
      <c r="BY1578" s="279"/>
      <c r="BZ1578" s="279"/>
      <c r="CA1578" s="279"/>
      <c r="CB1578" s="279"/>
      <c r="CC1578" s="279"/>
      <c r="CD1578" s="279"/>
      <c r="CE1578" s="279"/>
      <c r="CF1578" s="279"/>
      <c r="CG1578" s="279"/>
      <c r="CH1578" s="279"/>
      <c r="CI1578" s="279"/>
      <c r="CJ1578" s="279"/>
      <c r="CK1578" s="279"/>
      <c r="CL1578" s="279"/>
      <c r="CM1578" s="279"/>
      <c r="CN1578" s="279"/>
      <c r="CO1578" s="279"/>
      <c r="CP1578" s="279"/>
      <c r="CQ1578" s="279"/>
      <c r="CR1578" s="279"/>
      <c r="CS1578" s="279"/>
      <c r="CT1578" s="279"/>
      <c r="CU1578" s="279"/>
      <c r="CV1578" s="279"/>
      <c r="CW1578" s="279"/>
      <c r="CX1578" s="279"/>
      <c r="CY1578" s="279"/>
      <c r="CZ1578" s="279"/>
      <c r="DA1578" s="279"/>
      <c r="DB1578" s="279"/>
      <c r="DC1578" s="279"/>
      <c r="DD1578" s="279"/>
      <c r="DE1578" s="279"/>
      <c r="DF1578" s="279"/>
      <c r="DG1578" s="279"/>
      <c r="DH1578" s="279"/>
      <c r="DI1578" s="279"/>
      <c r="DJ1578" s="279"/>
      <c r="DK1578" s="279"/>
      <c r="DL1578" s="279"/>
      <c r="DM1578" s="279"/>
      <c r="DN1578" s="279"/>
      <c r="DO1578" s="279"/>
      <c r="DP1578" s="279"/>
      <c r="DQ1578" s="279"/>
      <c r="DR1578" s="279"/>
      <c r="DS1578" s="279"/>
      <c r="DT1578" s="279"/>
      <c r="DU1578" s="279"/>
    </row>
    <row r="1579" spans="41:125">
      <c r="AO1579" s="279"/>
      <c r="AP1579" s="279"/>
      <c r="AQ1579" s="279"/>
      <c r="AR1579" s="279"/>
      <c r="AS1579" s="279"/>
      <c r="AT1579" s="279"/>
      <c r="AU1579" s="279"/>
      <c r="AV1579" s="279"/>
      <c r="AW1579" s="279"/>
      <c r="AX1579" s="279"/>
      <c r="AY1579" s="279"/>
      <c r="AZ1579" s="279"/>
      <c r="BA1579" s="279"/>
      <c r="BB1579" s="279"/>
      <c r="BC1579" s="279"/>
      <c r="BD1579" s="279"/>
      <c r="BE1579" s="279"/>
      <c r="BF1579" s="279"/>
      <c r="BG1579" s="279"/>
      <c r="BH1579" s="279"/>
      <c r="BI1579" s="279"/>
      <c r="BJ1579" s="279"/>
      <c r="BK1579" s="279"/>
      <c r="BL1579" s="279"/>
      <c r="BM1579" s="279"/>
      <c r="BN1579" s="279"/>
      <c r="BO1579" s="279"/>
      <c r="BP1579" s="279"/>
      <c r="BQ1579" s="279"/>
      <c r="BR1579" s="279"/>
      <c r="BS1579" s="279"/>
      <c r="BT1579" s="279"/>
      <c r="BU1579" s="279"/>
      <c r="BV1579" s="279"/>
      <c r="BW1579" s="279"/>
      <c r="BX1579" s="279"/>
      <c r="BY1579" s="279"/>
      <c r="BZ1579" s="279"/>
      <c r="CA1579" s="279"/>
      <c r="CB1579" s="279"/>
      <c r="CC1579" s="279"/>
      <c r="CD1579" s="279"/>
      <c r="CE1579" s="279"/>
      <c r="CF1579" s="279"/>
      <c r="CG1579" s="279"/>
      <c r="CH1579" s="279"/>
      <c r="CI1579" s="279"/>
      <c r="CJ1579" s="279"/>
      <c r="CK1579" s="279"/>
      <c r="CL1579" s="279"/>
      <c r="CM1579" s="279"/>
      <c r="CN1579" s="279"/>
      <c r="CO1579" s="279"/>
      <c r="CP1579" s="279"/>
      <c r="CQ1579" s="279"/>
      <c r="CR1579" s="279"/>
      <c r="CS1579" s="279"/>
      <c r="CT1579" s="279"/>
      <c r="CU1579" s="279"/>
      <c r="CV1579" s="279"/>
      <c r="CW1579" s="279"/>
      <c r="CX1579" s="279"/>
      <c r="CY1579" s="279"/>
      <c r="CZ1579" s="279"/>
      <c r="DA1579" s="279"/>
      <c r="DB1579" s="279"/>
      <c r="DC1579" s="279"/>
      <c r="DD1579" s="279"/>
      <c r="DE1579" s="279"/>
      <c r="DF1579" s="279"/>
      <c r="DG1579" s="279"/>
      <c r="DH1579" s="279"/>
      <c r="DI1579" s="279"/>
      <c r="DJ1579" s="279"/>
      <c r="DK1579" s="279"/>
      <c r="DL1579" s="279"/>
      <c r="DM1579" s="279"/>
      <c r="DN1579" s="279"/>
      <c r="DO1579" s="279"/>
      <c r="DP1579" s="279"/>
      <c r="DQ1579" s="279"/>
      <c r="DR1579" s="279"/>
      <c r="DS1579" s="279"/>
      <c r="DT1579" s="279"/>
      <c r="DU1579" s="279"/>
    </row>
    <row r="1580" spans="41:125">
      <c r="AO1580" s="279"/>
      <c r="AP1580" s="279"/>
      <c r="AQ1580" s="279"/>
      <c r="AR1580" s="279"/>
      <c r="AS1580" s="279"/>
      <c r="AT1580" s="279"/>
      <c r="AU1580" s="279"/>
      <c r="AV1580" s="279"/>
      <c r="AW1580" s="279"/>
      <c r="AX1580" s="279"/>
      <c r="AY1580" s="279"/>
      <c r="AZ1580" s="279"/>
      <c r="BA1580" s="279"/>
      <c r="BB1580" s="279"/>
      <c r="BC1580" s="279"/>
      <c r="BD1580" s="279"/>
      <c r="BE1580" s="279"/>
      <c r="BF1580" s="279"/>
      <c r="BG1580" s="279"/>
      <c r="BH1580" s="279"/>
      <c r="BI1580" s="279"/>
      <c r="BJ1580" s="279"/>
      <c r="BK1580" s="279"/>
      <c r="BL1580" s="279"/>
      <c r="BM1580" s="279"/>
      <c r="BN1580" s="279"/>
      <c r="BO1580" s="279"/>
      <c r="BP1580" s="279"/>
      <c r="BQ1580" s="279"/>
      <c r="BR1580" s="279"/>
      <c r="BS1580" s="279"/>
      <c r="BT1580" s="279"/>
      <c r="BU1580" s="279"/>
      <c r="BV1580" s="279"/>
      <c r="BW1580" s="279"/>
      <c r="BX1580" s="279"/>
      <c r="BY1580" s="279"/>
      <c r="BZ1580" s="279"/>
      <c r="CA1580" s="279"/>
      <c r="CB1580" s="279"/>
      <c r="CC1580" s="279"/>
      <c r="CD1580" s="279"/>
      <c r="CE1580" s="279"/>
      <c r="CF1580" s="279"/>
      <c r="CG1580" s="279"/>
      <c r="CH1580" s="279"/>
      <c r="CI1580" s="279"/>
      <c r="CJ1580" s="279"/>
      <c r="CK1580" s="279"/>
      <c r="CL1580" s="279"/>
      <c r="CM1580" s="279"/>
      <c r="CN1580" s="279"/>
      <c r="CO1580" s="279"/>
      <c r="CP1580" s="279"/>
      <c r="CQ1580" s="279"/>
      <c r="CR1580" s="279"/>
      <c r="CS1580" s="279"/>
      <c r="CT1580" s="279"/>
      <c r="CU1580" s="279"/>
      <c r="CV1580" s="279"/>
      <c r="CW1580" s="279"/>
      <c r="CX1580" s="279"/>
      <c r="CY1580" s="279"/>
      <c r="CZ1580" s="279"/>
      <c r="DA1580" s="279"/>
      <c r="DB1580" s="279"/>
      <c r="DC1580" s="279"/>
      <c r="DD1580" s="279"/>
      <c r="DE1580" s="279"/>
      <c r="DF1580" s="279"/>
      <c r="DG1580" s="279"/>
      <c r="DH1580" s="279"/>
      <c r="DI1580" s="279"/>
      <c r="DJ1580" s="279"/>
      <c r="DK1580" s="279"/>
      <c r="DL1580" s="279"/>
      <c r="DM1580" s="279"/>
      <c r="DN1580" s="279"/>
      <c r="DO1580" s="279"/>
      <c r="DP1580" s="279"/>
      <c r="DQ1580" s="279"/>
      <c r="DR1580" s="279"/>
      <c r="DS1580" s="279"/>
      <c r="DT1580" s="279"/>
      <c r="DU1580" s="279"/>
    </row>
    <row r="1581" spans="41:125">
      <c r="AO1581" s="279"/>
      <c r="AP1581" s="279"/>
      <c r="AQ1581" s="279"/>
      <c r="AR1581" s="279"/>
      <c r="AS1581" s="279"/>
      <c r="AT1581" s="279"/>
      <c r="AU1581" s="279"/>
      <c r="AV1581" s="279"/>
      <c r="AW1581" s="279"/>
      <c r="AX1581" s="279"/>
      <c r="AY1581" s="279"/>
      <c r="AZ1581" s="279"/>
      <c r="BA1581" s="279"/>
      <c r="BB1581" s="279"/>
      <c r="BC1581" s="279"/>
      <c r="BD1581" s="279"/>
      <c r="BE1581" s="279"/>
      <c r="BF1581" s="279"/>
      <c r="BG1581" s="279"/>
      <c r="BH1581" s="279"/>
      <c r="BI1581" s="279"/>
      <c r="BJ1581" s="279"/>
      <c r="BK1581" s="279"/>
      <c r="BL1581" s="279"/>
      <c r="BM1581" s="279"/>
      <c r="BN1581" s="279"/>
      <c r="BO1581" s="279"/>
      <c r="BP1581" s="279"/>
      <c r="BQ1581" s="279"/>
      <c r="BR1581" s="279"/>
      <c r="BS1581" s="279"/>
      <c r="BT1581" s="279"/>
      <c r="BU1581" s="279"/>
      <c r="BV1581" s="279"/>
      <c r="BW1581" s="279"/>
      <c r="BX1581" s="279"/>
      <c r="BY1581" s="279"/>
      <c r="BZ1581" s="279"/>
      <c r="CA1581" s="279"/>
      <c r="CB1581" s="279"/>
      <c r="CC1581" s="279"/>
      <c r="CD1581" s="279"/>
      <c r="CE1581" s="279"/>
      <c r="CF1581" s="279"/>
      <c r="CG1581" s="279"/>
      <c r="CH1581" s="279"/>
      <c r="CI1581" s="279"/>
      <c r="CJ1581" s="279"/>
      <c r="CK1581" s="279"/>
      <c r="CL1581" s="279"/>
      <c r="CM1581" s="279"/>
      <c r="CN1581" s="279"/>
      <c r="CO1581" s="279"/>
      <c r="CP1581" s="279"/>
      <c r="CQ1581" s="279"/>
      <c r="CR1581" s="279"/>
      <c r="CS1581" s="279"/>
      <c r="CT1581" s="279"/>
      <c r="CU1581" s="279"/>
      <c r="CV1581" s="279"/>
      <c r="CW1581" s="279"/>
      <c r="CX1581" s="279"/>
      <c r="CY1581" s="279"/>
      <c r="CZ1581" s="279"/>
      <c r="DA1581" s="279"/>
      <c r="DB1581" s="279"/>
      <c r="DC1581" s="279"/>
      <c r="DD1581" s="279"/>
      <c r="DE1581" s="279"/>
      <c r="DF1581" s="279"/>
      <c r="DG1581" s="279"/>
      <c r="DH1581" s="279"/>
      <c r="DI1581" s="279"/>
      <c r="DJ1581" s="279"/>
      <c r="DK1581" s="279"/>
      <c r="DL1581" s="279"/>
      <c r="DM1581" s="279"/>
      <c r="DN1581" s="279"/>
      <c r="DO1581" s="279"/>
      <c r="DP1581" s="279"/>
      <c r="DQ1581" s="279"/>
      <c r="DR1581" s="279"/>
      <c r="DS1581" s="279"/>
      <c r="DT1581" s="279"/>
      <c r="DU1581" s="279"/>
    </row>
    <row r="1582" spans="41:125">
      <c r="AO1582" s="279"/>
      <c r="AP1582" s="279"/>
      <c r="AQ1582" s="279"/>
      <c r="AR1582" s="279"/>
      <c r="AS1582" s="279"/>
      <c r="AT1582" s="279"/>
      <c r="AU1582" s="279"/>
      <c r="AV1582" s="279"/>
      <c r="AW1582" s="279"/>
      <c r="AX1582" s="279"/>
      <c r="AY1582" s="279"/>
      <c r="AZ1582" s="279"/>
      <c r="BA1582" s="279"/>
      <c r="BB1582" s="279"/>
      <c r="BC1582" s="279"/>
      <c r="BD1582" s="279"/>
      <c r="BE1582" s="279"/>
      <c r="BF1582" s="279"/>
      <c r="BG1582" s="279"/>
      <c r="BH1582" s="279"/>
      <c r="BI1582" s="279"/>
      <c r="BJ1582" s="279"/>
      <c r="BK1582" s="279"/>
      <c r="BL1582" s="279"/>
      <c r="BM1582" s="279"/>
      <c r="BN1582" s="279"/>
      <c r="BO1582" s="279"/>
      <c r="BP1582" s="279"/>
      <c r="BQ1582" s="279"/>
      <c r="BR1582" s="279"/>
      <c r="BS1582" s="279"/>
      <c r="BT1582" s="279"/>
      <c r="BU1582" s="279"/>
      <c r="BV1582" s="279"/>
      <c r="BW1582" s="279"/>
      <c r="BX1582" s="279"/>
      <c r="BY1582" s="279"/>
      <c r="BZ1582" s="279"/>
      <c r="CA1582" s="279"/>
      <c r="CB1582" s="279"/>
      <c r="CC1582" s="279"/>
      <c r="CD1582" s="279"/>
      <c r="CE1582" s="279"/>
      <c r="CF1582" s="279"/>
      <c r="CG1582" s="279"/>
      <c r="CH1582" s="279"/>
      <c r="CI1582" s="279"/>
      <c r="CJ1582" s="279"/>
      <c r="CK1582" s="279"/>
      <c r="CL1582" s="279"/>
      <c r="CM1582" s="279"/>
      <c r="CN1582" s="279"/>
      <c r="CO1582" s="279"/>
      <c r="CP1582" s="279"/>
      <c r="CQ1582" s="279"/>
      <c r="CR1582" s="279"/>
      <c r="CS1582" s="279"/>
      <c r="CT1582" s="279"/>
      <c r="CU1582" s="279"/>
      <c r="CV1582" s="279"/>
      <c r="CW1582" s="279"/>
      <c r="CX1582" s="279"/>
      <c r="CY1582" s="279"/>
      <c r="CZ1582" s="279"/>
      <c r="DA1582" s="279"/>
      <c r="DB1582" s="279"/>
      <c r="DC1582" s="279"/>
      <c r="DD1582" s="279"/>
      <c r="DE1582" s="279"/>
      <c r="DF1582" s="279"/>
      <c r="DG1582" s="279"/>
      <c r="DH1582" s="279"/>
      <c r="DI1582" s="279"/>
      <c r="DJ1582" s="279"/>
      <c r="DK1582" s="279"/>
      <c r="DL1582" s="279"/>
      <c r="DM1582" s="279"/>
      <c r="DN1582" s="279"/>
      <c r="DO1582" s="279"/>
      <c r="DP1582" s="279"/>
      <c r="DQ1582" s="279"/>
      <c r="DR1582" s="279"/>
      <c r="DS1582" s="279"/>
      <c r="DT1582" s="279"/>
      <c r="DU1582" s="279"/>
    </row>
    <row r="1583" spans="41:125">
      <c r="AO1583" s="279"/>
      <c r="AP1583" s="279"/>
      <c r="AQ1583" s="279"/>
      <c r="AR1583" s="279"/>
      <c r="AS1583" s="279"/>
      <c r="AT1583" s="279"/>
      <c r="AU1583" s="279"/>
      <c r="AV1583" s="279"/>
      <c r="AW1583" s="279"/>
      <c r="AX1583" s="279"/>
      <c r="AY1583" s="279"/>
      <c r="AZ1583" s="279"/>
      <c r="BA1583" s="279"/>
      <c r="BB1583" s="279"/>
      <c r="BC1583" s="279"/>
      <c r="BD1583" s="279"/>
      <c r="BE1583" s="279"/>
      <c r="BF1583" s="279"/>
      <c r="BG1583" s="279"/>
      <c r="BH1583" s="279"/>
      <c r="BI1583" s="279"/>
      <c r="BJ1583" s="279"/>
      <c r="BK1583" s="279"/>
      <c r="BL1583" s="279"/>
      <c r="BM1583" s="279"/>
      <c r="BN1583" s="279"/>
      <c r="BO1583" s="279"/>
      <c r="BP1583" s="279"/>
      <c r="BQ1583" s="279"/>
      <c r="BR1583" s="279"/>
      <c r="BS1583" s="279"/>
      <c r="BT1583" s="279"/>
      <c r="BU1583" s="279"/>
      <c r="BV1583" s="279"/>
      <c r="BW1583" s="279"/>
      <c r="BX1583" s="279"/>
      <c r="BY1583" s="279"/>
      <c r="BZ1583" s="279"/>
      <c r="CA1583" s="279"/>
      <c r="CB1583" s="279"/>
      <c r="CC1583" s="279"/>
      <c r="CD1583" s="279"/>
      <c r="CE1583" s="279"/>
      <c r="CF1583" s="279"/>
      <c r="CG1583" s="279"/>
      <c r="CH1583" s="279"/>
      <c r="CI1583" s="279"/>
      <c r="CJ1583" s="279"/>
      <c r="CK1583" s="279"/>
      <c r="CL1583" s="279"/>
      <c r="CM1583" s="279"/>
      <c r="CN1583" s="279"/>
      <c r="CO1583" s="279"/>
      <c r="CP1583" s="279"/>
      <c r="CQ1583" s="279"/>
      <c r="CR1583" s="279"/>
      <c r="CS1583" s="279"/>
      <c r="CT1583" s="279"/>
      <c r="CU1583" s="279"/>
      <c r="CV1583" s="279"/>
      <c r="CW1583" s="279"/>
      <c r="CX1583" s="279"/>
      <c r="CY1583" s="279"/>
      <c r="CZ1583" s="279"/>
      <c r="DA1583" s="279"/>
      <c r="DB1583" s="279"/>
      <c r="DC1583" s="279"/>
      <c r="DD1583" s="279"/>
      <c r="DE1583" s="279"/>
      <c r="DF1583" s="279"/>
      <c r="DG1583" s="279"/>
      <c r="DH1583" s="279"/>
      <c r="DI1583" s="279"/>
      <c r="DJ1583" s="279"/>
      <c r="DK1583" s="279"/>
      <c r="DL1583" s="279"/>
      <c r="DM1583" s="279"/>
      <c r="DN1583" s="279"/>
      <c r="DO1583" s="279"/>
      <c r="DP1583" s="279"/>
      <c r="DQ1583" s="279"/>
      <c r="DR1583" s="279"/>
      <c r="DS1583" s="279"/>
      <c r="DT1583" s="279"/>
      <c r="DU1583" s="279"/>
    </row>
    <row r="1584" spans="41:125">
      <c r="AO1584" s="279"/>
      <c r="AP1584" s="279"/>
      <c r="AQ1584" s="279"/>
      <c r="AR1584" s="279"/>
      <c r="AS1584" s="279"/>
      <c r="AT1584" s="279"/>
      <c r="AU1584" s="279"/>
      <c r="AV1584" s="279"/>
      <c r="AW1584" s="279"/>
      <c r="AX1584" s="279"/>
      <c r="AY1584" s="279"/>
      <c r="AZ1584" s="279"/>
      <c r="BA1584" s="279"/>
      <c r="BB1584" s="279"/>
      <c r="BC1584" s="279"/>
      <c r="BD1584" s="279"/>
      <c r="BE1584" s="279"/>
      <c r="BF1584" s="279"/>
      <c r="BG1584" s="279"/>
      <c r="BH1584" s="279"/>
      <c r="BI1584" s="279"/>
      <c r="BJ1584" s="279"/>
      <c r="BK1584" s="279"/>
      <c r="BL1584" s="279"/>
      <c r="BM1584" s="279"/>
      <c r="BN1584" s="279"/>
      <c r="BO1584" s="279"/>
      <c r="BP1584" s="279"/>
      <c r="BQ1584" s="279"/>
      <c r="BR1584" s="279"/>
      <c r="BS1584" s="279"/>
      <c r="BT1584" s="279"/>
      <c r="BU1584" s="279"/>
      <c r="BV1584" s="279"/>
      <c r="BW1584" s="279"/>
      <c r="BX1584" s="279"/>
      <c r="BY1584" s="279"/>
      <c r="BZ1584" s="279"/>
      <c r="CA1584" s="279"/>
      <c r="CB1584" s="279"/>
      <c r="CC1584" s="279"/>
      <c r="CD1584" s="279"/>
      <c r="CE1584" s="279"/>
      <c r="CF1584" s="279"/>
      <c r="CG1584" s="279"/>
      <c r="CH1584" s="279"/>
      <c r="CI1584" s="279"/>
      <c r="CJ1584" s="279"/>
      <c r="CK1584" s="279"/>
      <c r="CL1584" s="279"/>
      <c r="CM1584" s="279"/>
      <c r="CN1584" s="279"/>
      <c r="CO1584" s="279"/>
      <c r="CP1584" s="279"/>
      <c r="CQ1584" s="279"/>
      <c r="CR1584" s="279"/>
      <c r="CS1584" s="279"/>
      <c r="CT1584" s="279"/>
      <c r="CU1584" s="279"/>
      <c r="CV1584" s="279"/>
      <c r="CW1584" s="279"/>
      <c r="CX1584" s="279"/>
      <c r="CY1584" s="279"/>
      <c r="CZ1584" s="279"/>
      <c r="DA1584" s="279"/>
      <c r="DB1584" s="279"/>
      <c r="DC1584" s="279"/>
      <c r="DD1584" s="279"/>
      <c r="DE1584" s="279"/>
      <c r="DF1584" s="279"/>
      <c r="DG1584" s="279"/>
      <c r="DH1584" s="279"/>
      <c r="DI1584" s="279"/>
      <c r="DJ1584" s="279"/>
      <c r="DK1584" s="279"/>
      <c r="DL1584" s="279"/>
      <c r="DM1584" s="279"/>
      <c r="DN1584" s="279"/>
      <c r="DO1584" s="279"/>
      <c r="DP1584" s="279"/>
      <c r="DQ1584" s="279"/>
      <c r="DR1584" s="279"/>
      <c r="DS1584" s="279"/>
      <c r="DT1584" s="279"/>
      <c r="DU1584" s="279"/>
    </row>
    <row r="1585" spans="41:125">
      <c r="AO1585" s="279"/>
      <c r="AP1585" s="279"/>
      <c r="AQ1585" s="279"/>
      <c r="AR1585" s="279"/>
      <c r="AS1585" s="279"/>
      <c r="AT1585" s="279"/>
      <c r="AU1585" s="279"/>
      <c r="AV1585" s="279"/>
      <c r="AW1585" s="279"/>
      <c r="AX1585" s="279"/>
      <c r="AY1585" s="279"/>
      <c r="AZ1585" s="279"/>
      <c r="BA1585" s="279"/>
      <c r="BB1585" s="279"/>
      <c r="BC1585" s="279"/>
      <c r="BD1585" s="279"/>
      <c r="BE1585" s="279"/>
      <c r="BF1585" s="279"/>
      <c r="BG1585" s="279"/>
      <c r="BH1585" s="279"/>
      <c r="BI1585" s="279"/>
      <c r="BJ1585" s="279"/>
      <c r="BK1585" s="279"/>
      <c r="BL1585" s="279"/>
      <c r="BM1585" s="279"/>
      <c r="BN1585" s="279"/>
      <c r="BO1585" s="279"/>
      <c r="BP1585" s="279"/>
      <c r="BQ1585" s="279"/>
      <c r="BR1585" s="279"/>
      <c r="BS1585" s="279"/>
      <c r="BT1585" s="279"/>
      <c r="BU1585" s="279"/>
      <c r="BV1585" s="279"/>
      <c r="BW1585" s="279"/>
      <c r="BX1585" s="279"/>
      <c r="BY1585" s="279"/>
      <c r="BZ1585" s="279"/>
      <c r="CA1585" s="279"/>
      <c r="CB1585" s="279"/>
      <c r="CC1585" s="279"/>
      <c r="CD1585" s="279"/>
      <c r="CE1585" s="279"/>
      <c r="CF1585" s="279"/>
      <c r="CG1585" s="279"/>
      <c r="CH1585" s="279"/>
      <c r="CI1585" s="279"/>
      <c r="CJ1585" s="279"/>
      <c r="CK1585" s="279"/>
      <c r="CL1585" s="279"/>
      <c r="CM1585" s="279"/>
      <c r="CN1585" s="279"/>
      <c r="CO1585" s="279"/>
      <c r="CP1585" s="279"/>
      <c r="CQ1585" s="279"/>
      <c r="CR1585" s="279"/>
      <c r="CS1585" s="279"/>
      <c r="CT1585" s="279"/>
      <c r="CU1585" s="279"/>
      <c r="CV1585" s="279"/>
      <c r="CW1585" s="279"/>
      <c r="CX1585" s="279"/>
      <c r="CY1585" s="279"/>
      <c r="CZ1585" s="279"/>
      <c r="DA1585" s="279"/>
      <c r="DB1585" s="279"/>
      <c r="DC1585" s="279"/>
      <c r="DD1585" s="279"/>
      <c r="DE1585" s="279"/>
      <c r="DF1585" s="279"/>
      <c r="DG1585" s="279"/>
      <c r="DH1585" s="279"/>
      <c r="DI1585" s="279"/>
      <c r="DJ1585" s="279"/>
      <c r="DK1585" s="279"/>
      <c r="DL1585" s="279"/>
      <c r="DM1585" s="279"/>
      <c r="DN1585" s="279"/>
      <c r="DO1585" s="279"/>
      <c r="DP1585" s="279"/>
      <c r="DQ1585" s="279"/>
      <c r="DR1585" s="279"/>
      <c r="DS1585" s="279"/>
      <c r="DT1585" s="279"/>
      <c r="DU1585" s="279"/>
    </row>
    <row r="1586" spans="41:125">
      <c r="AO1586" s="279"/>
      <c r="AP1586" s="279"/>
      <c r="AQ1586" s="279"/>
      <c r="AR1586" s="279"/>
      <c r="AS1586" s="279"/>
      <c r="AT1586" s="279"/>
      <c r="AU1586" s="279"/>
      <c r="AV1586" s="279"/>
      <c r="AW1586" s="279"/>
      <c r="AX1586" s="279"/>
      <c r="AY1586" s="279"/>
      <c r="AZ1586" s="279"/>
      <c r="BA1586" s="279"/>
      <c r="BB1586" s="279"/>
      <c r="BC1586" s="279"/>
      <c r="BD1586" s="279"/>
      <c r="BE1586" s="279"/>
      <c r="BF1586" s="279"/>
      <c r="BG1586" s="279"/>
      <c r="BH1586" s="279"/>
      <c r="BI1586" s="279"/>
      <c r="BJ1586" s="279"/>
      <c r="BK1586" s="279"/>
      <c r="BL1586" s="279"/>
      <c r="BM1586" s="279"/>
      <c r="BN1586" s="279"/>
      <c r="BO1586" s="279"/>
      <c r="BP1586" s="279"/>
      <c r="BQ1586" s="279"/>
      <c r="BR1586" s="279"/>
      <c r="BS1586" s="279"/>
      <c r="BT1586" s="279"/>
      <c r="BU1586" s="279"/>
      <c r="BV1586" s="279"/>
      <c r="BW1586" s="279"/>
      <c r="BX1586" s="279"/>
      <c r="BY1586" s="279"/>
      <c r="BZ1586" s="279"/>
      <c r="CA1586" s="279"/>
      <c r="CB1586" s="279"/>
      <c r="CC1586" s="279"/>
      <c r="CD1586" s="279"/>
      <c r="CE1586" s="279"/>
      <c r="CF1586" s="279"/>
      <c r="CG1586" s="279"/>
      <c r="CH1586" s="279"/>
      <c r="CI1586" s="279"/>
      <c r="CJ1586" s="279"/>
      <c r="CK1586" s="279"/>
      <c r="CL1586" s="279"/>
      <c r="CM1586" s="279"/>
      <c r="CN1586" s="279"/>
      <c r="CO1586" s="279"/>
      <c r="CP1586" s="279"/>
      <c r="CQ1586" s="279"/>
      <c r="CR1586" s="279"/>
      <c r="CS1586" s="279"/>
      <c r="CT1586" s="279"/>
      <c r="CU1586" s="279"/>
      <c r="CV1586" s="279"/>
      <c r="CW1586" s="279"/>
      <c r="CX1586" s="279"/>
      <c r="CY1586" s="279"/>
      <c r="CZ1586" s="279"/>
      <c r="DA1586" s="279"/>
      <c r="DB1586" s="279"/>
      <c r="DC1586" s="279"/>
      <c r="DD1586" s="279"/>
      <c r="DE1586" s="279"/>
      <c r="DF1586" s="279"/>
      <c r="DG1586" s="279"/>
      <c r="DH1586" s="279"/>
      <c r="DI1586" s="279"/>
      <c r="DJ1586" s="279"/>
      <c r="DK1586" s="279"/>
      <c r="DL1586" s="279"/>
      <c r="DM1586" s="279"/>
      <c r="DN1586" s="279"/>
      <c r="DO1586" s="279"/>
      <c r="DP1586" s="279"/>
      <c r="DQ1586" s="279"/>
      <c r="DR1586" s="279"/>
      <c r="DS1586" s="279"/>
      <c r="DT1586" s="279"/>
      <c r="DU1586" s="279"/>
    </row>
    <row r="1587" spans="41:125">
      <c r="AO1587" s="279"/>
      <c r="AP1587" s="279"/>
      <c r="AQ1587" s="279"/>
      <c r="AR1587" s="279"/>
      <c r="AS1587" s="279"/>
      <c r="AT1587" s="279"/>
      <c r="AU1587" s="279"/>
      <c r="AV1587" s="279"/>
      <c r="AW1587" s="279"/>
      <c r="AX1587" s="279"/>
      <c r="AY1587" s="279"/>
      <c r="AZ1587" s="279"/>
      <c r="BA1587" s="279"/>
      <c r="BB1587" s="279"/>
      <c r="BC1587" s="279"/>
      <c r="BD1587" s="279"/>
      <c r="BE1587" s="279"/>
      <c r="BF1587" s="279"/>
      <c r="BG1587" s="279"/>
      <c r="BH1587" s="279"/>
      <c r="BI1587" s="279"/>
      <c r="BJ1587" s="279"/>
      <c r="BK1587" s="279"/>
      <c r="BL1587" s="279"/>
      <c r="BM1587" s="279"/>
      <c r="BN1587" s="279"/>
      <c r="BO1587" s="279"/>
      <c r="BP1587" s="279"/>
      <c r="BQ1587" s="279"/>
      <c r="BR1587" s="279"/>
      <c r="BS1587" s="279"/>
      <c r="BT1587" s="279"/>
      <c r="BU1587" s="279"/>
      <c r="BV1587" s="279"/>
      <c r="BW1587" s="279"/>
      <c r="BX1587" s="279"/>
      <c r="BY1587" s="279"/>
      <c r="BZ1587" s="279"/>
      <c r="CA1587" s="279"/>
      <c r="CB1587" s="279"/>
      <c r="CC1587" s="279"/>
      <c r="CD1587" s="279"/>
      <c r="CE1587" s="279"/>
      <c r="CF1587" s="279"/>
      <c r="CG1587" s="279"/>
      <c r="CH1587" s="279"/>
      <c r="CI1587" s="279"/>
      <c r="CJ1587" s="279"/>
      <c r="CK1587" s="279"/>
      <c r="CL1587" s="279"/>
      <c r="CM1587" s="279"/>
      <c r="CN1587" s="279"/>
      <c r="CO1587" s="279"/>
      <c r="CP1587" s="279"/>
      <c r="CQ1587" s="279"/>
      <c r="CR1587" s="279"/>
      <c r="CS1587" s="279"/>
      <c r="CT1587" s="279"/>
      <c r="CU1587" s="279"/>
      <c r="CV1587" s="279"/>
      <c r="CW1587" s="279"/>
      <c r="CX1587" s="279"/>
      <c r="CY1587" s="279"/>
      <c r="CZ1587" s="279"/>
      <c r="DA1587" s="279"/>
      <c r="DB1587" s="279"/>
      <c r="DC1587" s="279"/>
      <c r="DD1587" s="279"/>
      <c r="DE1587" s="279"/>
      <c r="DF1587" s="279"/>
      <c r="DG1587" s="279"/>
      <c r="DH1587" s="279"/>
      <c r="DI1587" s="279"/>
      <c r="DJ1587" s="279"/>
      <c r="DK1587" s="279"/>
      <c r="DL1587" s="279"/>
      <c r="DM1587" s="279"/>
      <c r="DN1587" s="279"/>
      <c r="DO1587" s="279"/>
      <c r="DP1587" s="279"/>
      <c r="DQ1587" s="279"/>
      <c r="DR1587" s="279"/>
      <c r="DS1587" s="279"/>
      <c r="DT1587" s="279"/>
      <c r="DU1587" s="279"/>
    </row>
    <row r="1588" spans="41:125">
      <c r="AO1588" s="279"/>
      <c r="AP1588" s="279"/>
      <c r="AQ1588" s="279"/>
      <c r="AR1588" s="279"/>
      <c r="AS1588" s="279"/>
      <c r="AT1588" s="279"/>
      <c r="AU1588" s="279"/>
      <c r="AV1588" s="279"/>
      <c r="AW1588" s="279"/>
      <c r="AX1588" s="279"/>
      <c r="AY1588" s="279"/>
      <c r="AZ1588" s="279"/>
      <c r="BA1588" s="279"/>
      <c r="BB1588" s="279"/>
      <c r="BC1588" s="279"/>
      <c r="BD1588" s="279"/>
      <c r="BE1588" s="279"/>
      <c r="BF1588" s="279"/>
      <c r="BG1588" s="279"/>
      <c r="BH1588" s="279"/>
      <c r="BI1588" s="279"/>
      <c r="BJ1588" s="279"/>
      <c r="BK1588" s="279"/>
      <c r="BL1588" s="279"/>
      <c r="BM1588" s="279"/>
      <c r="BN1588" s="279"/>
      <c r="BO1588" s="279"/>
      <c r="BP1588" s="279"/>
      <c r="BQ1588" s="279"/>
      <c r="BR1588" s="279"/>
      <c r="BS1588" s="279"/>
      <c r="BT1588" s="279"/>
      <c r="BU1588" s="279"/>
      <c r="BV1588" s="279"/>
      <c r="BW1588" s="279"/>
      <c r="BX1588" s="279"/>
      <c r="BY1588" s="279"/>
      <c r="BZ1588" s="279"/>
      <c r="CA1588" s="279"/>
      <c r="CB1588" s="279"/>
      <c r="CC1588" s="279"/>
      <c r="CD1588" s="279"/>
      <c r="CE1588" s="279"/>
      <c r="CF1588" s="279"/>
      <c r="CG1588" s="279"/>
      <c r="CH1588" s="279"/>
      <c r="CI1588" s="279"/>
      <c r="CJ1588" s="279"/>
      <c r="CK1588" s="279"/>
      <c r="CL1588" s="279"/>
      <c r="CM1588" s="279"/>
      <c r="CN1588" s="279"/>
      <c r="CO1588" s="279"/>
      <c r="CP1588" s="279"/>
      <c r="CQ1588" s="279"/>
      <c r="CR1588" s="279"/>
      <c r="CS1588" s="279"/>
      <c r="CT1588" s="279"/>
      <c r="CU1588" s="279"/>
      <c r="CV1588" s="279"/>
      <c r="CW1588" s="279"/>
      <c r="CX1588" s="279"/>
      <c r="CY1588" s="279"/>
      <c r="CZ1588" s="279"/>
      <c r="DA1588" s="279"/>
      <c r="DB1588" s="279"/>
      <c r="DC1588" s="279"/>
      <c r="DD1588" s="279"/>
      <c r="DE1588" s="279"/>
      <c r="DF1588" s="279"/>
      <c r="DG1588" s="279"/>
      <c r="DH1588" s="279"/>
      <c r="DI1588" s="279"/>
      <c r="DJ1588" s="279"/>
      <c r="DK1588" s="279"/>
      <c r="DL1588" s="279"/>
      <c r="DM1588" s="279"/>
      <c r="DN1588" s="279"/>
      <c r="DO1588" s="279"/>
      <c r="DP1588" s="279"/>
      <c r="DQ1588" s="279"/>
      <c r="DR1588" s="279"/>
      <c r="DS1588" s="279"/>
      <c r="DT1588" s="279"/>
      <c r="DU1588" s="279"/>
    </row>
    <row r="1589" spans="41:125">
      <c r="AO1589" s="279"/>
      <c r="AP1589" s="279"/>
      <c r="AQ1589" s="279"/>
      <c r="AR1589" s="279"/>
      <c r="AS1589" s="279"/>
      <c r="AT1589" s="279"/>
      <c r="AU1589" s="279"/>
      <c r="AV1589" s="279"/>
      <c r="AW1589" s="279"/>
      <c r="AX1589" s="279"/>
      <c r="AY1589" s="279"/>
      <c r="AZ1589" s="279"/>
      <c r="BA1589" s="279"/>
      <c r="BB1589" s="279"/>
      <c r="BC1589" s="279"/>
      <c r="BD1589" s="279"/>
      <c r="BE1589" s="279"/>
      <c r="BF1589" s="279"/>
      <c r="BG1589" s="279"/>
      <c r="BH1589" s="279"/>
      <c r="BI1589" s="279"/>
      <c r="BJ1589" s="279"/>
      <c r="BK1589" s="279"/>
      <c r="BL1589" s="279"/>
      <c r="BM1589" s="279"/>
      <c r="BN1589" s="279"/>
      <c r="BO1589" s="279"/>
      <c r="BP1589" s="279"/>
      <c r="BQ1589" s="279"/>
      <c r="BR1589" s="279"/>
      <c r="BS1589" s="279"/>
      <c r="BT1589" s="279"/>
      <c r="BU1589" s="279"/>
      <c r="BV1589" s="279"/>
      <c r="BW1589" s="279"/>
      <c r="BX1589" s="279"/>
      <c r="BY1589" s="279"/>
      <c r="BZ1589" s="279"/>
      <c r="CA1589" s="279"/>
      <c r="CB1589" s="279"/>
      <c r="CC1589" s="279"/>
      <c r="CD1589" s="279"/>
      <c r="CE1589" s="279"/>
      <c r="CF1589" s="279"/>
      <c r="CG1589" s="279"/>
      <c r="CH1589" s="279"/>
      <c r="CI1589" s="279"/>
      <c r="CJ1589" s="279"/>
      <c r="CK1589" s="279"/>
      <c r="CL1589" s="279"/>
      <c r="CM1589" s="279"/>
      <c r="CN1589" s="279"/>
      <c r="CO1589" s="279"/>
      <c r="CP1589" s="279"/>
      <c r="CQ1589" s="279"/>
      <c r="CR1589" s="279"/>
      <c r="CS1589" s="279"/>
      <c r="CT1589" s="279"/>
      <c r="CU1589" s="279"/>
      <c r="CV1589" s="279"/>
      <c r="CW1589" s="279"/>
      <c r="CX1589" s="279"/>
      <c r="CY1589" s="279"/>
      <c r="CZ1589" s="279"/>
      <c r="DA1589" s="279"/>
      <c r="DB1589" s="279"/>
      <c r="DC1589" s="279"/>
      <c r="DD1589" s="279"/>
      <c r="DE1589" s="279"/>
      <c r="DF1589" s="279"/>
      <c r="DG1589" s="279"/>
      <c r="DH1589" s="279"/>
      <c r="DI1589" s="279"/>
      <c r="DJ1589" s="279"/>
      <c r="DK1589" s="279"/>
      <c r="DL1589" s="279"/>
      <c r="DM1589" s="279"/>
      <c r="DN1589" s="279"/>
      <c r="DO1589" s="279"/>
      <c r="DP1589" s="279"/>
      <c r="DQ1589" s="279"/>
      <c r="DR1589" s="279"/>
      <c r="DS1589" s="279"/>
      <c r="DT1589" s="279"/>
      <c r="DU1589" s="279"/>
    </row>
    <row r="1590" spans="41:125">
      <c r="AO1590" s="279"/>
      <c r="AP1590" s="279"/>
      <c r="AQ1590" s="279"/>
      <c r="AR1590" s="279"/>
      <c r="AS1590" s="279"/>
      <c r="AT1590" s="279"/>
      <c r="AU1590" s="279"/>
      <c r="AV1590" s="279"/>
      <c r="AW1590" s="279"/>
      <c r="AX1590" s="279"/>
      <c r="AY1590" s="279"/>
      <c r="AZ1590" s="279"/>
      <c r="BA1590" s="279"/>
      <c r="BB1590" s="279"/>
      <c r="BC1590" s="279"/>
      <c r="BD1590" s="279"/>
      <c r="BE1590" s="279"/>
      <c r="BF1590" s="279"/>
      <c r="BG1590" s="279"/>
      <c r="BH1590" s="279"/>
      <c r="BI1590" s="279"/>
      <c r="BJ1590" s="279"/>
      <c r="BK1590" s="279"/>
      <c r="BL1590" s="279"/>
      <c r="BM1590" s="279"/>
      <c r="BN1590" s="279"/>
      <c r="BO1590" s="279"/>
      <c r="BP1590" s="279"/>
      <c r="BQ1590" s="279"/>
      <c r="BR1590" s="279"/>
      <c r="BS1590" s="279"/>
      <c r="BT1590" s="279"/>
      <c r="BU1590" s="279"/>
      <c r="BV1590" s="279"/>
      <c r="BW1590" s="279"/>
      <c r="BX1590" s="279"/>
      <c r="BY1590" s="279"/>
      <c r="BZ1590" s="279"/>
      <c r="CA1590" s="279"/>
      <c r="CB1590" s="279"/>
      <c r="CC1590" s="279"/>
      <c r="CD1590" s="279"/>
      <c r="CE1590" s="279"/>
      <c r="CF1590" s="279"/>
      <c r="CG1590" s="279"/>
      <c r="CH1590" s="279"/>
      <c r="CI1590" s="279"/>
      <c r="CJ1590" s="279"/>
      <c r="CK1590" s="279"/>
      <c r="CL1590" s="279"/>
      <c r="CM1590" s="279"/>
      <c r="CN1590" s="279"/>
      <c r="CO1590" s="279"/>
      <c r="CP1590" s="279"/>
      <c r="CQ1590" s="279"/>
      <c r="CR1590" s="279"/>
      <c r="CS1590" s="279"/>
      <c r="CT1590" s="279"/>
      <c r="CU1590" s="279"/>
      <c r="CV1590" s="279"/>
      <c r="CW1590" s="279"/>
      <c r="CX1590" s="279"/>
      <c r="CY1590" s="279"/>
      <c r="CZ1590" s="279"/>
      <c r="DA1590" s="279"/>
      <c r="DB1590" s="279"/>
      <c r="DC1590" s="279"/>
      <c r="DD1590" s="279"/>
      <c r="DE1590" s="279"/>
      <c r="DF1590" s="279"/>
      <c r="DG1590" s="279"/>
      <c r="DH1590" s="279"/>
      <c r="DI1590" s="279"/>
      <c r="DJ1590" s="279"/>
      <c r="DK1590" s="279"/>
      <c r="DL1590" s="279"/>
      <c r="DM1590" s="279"/>
      <c r="DN1590" s="279"/>
      <c r="DO1590" s="279"/>
      <c r="DP1590" s="279"/>
      <c r="DQ1590" s="279"/>
      <c r="DR1590" s="279"/>
      <c r="DS1590" s="279"/>
      <c r="DT1590" s="279"/>
      <c r="DU1590" s="279"/>
    </row>
    <row r="1591" spans="41:125">
      <c r="AO1591" s="279"/>
      <c r="AP1591" s="279"/>
      <c r="AQ1591" s="279"/>
      <c r="AR1591" s="279"/>
      <c r="AS1591" s="279"/>
      <c r="AT1591" s="279"/>
      <c r="AU1591" s="279"/>
      <c r="AV1591" s="279"/>
      <c r="AW1591" s="279"/>
      <c r="AX1591" s="279"/>
      <c r="AY1591" s="279"/>
      <c r="AZ1591" s="279"/>
      <c r="BA1591" s="279"/>
      <c r="BB1591" s="279"/>
      <c r="BC1591" s="279"/>
      <c r="BD1591" s="279"/>
      <c r="BE1591" s="279"/>
      <c r="BF1591" s="279"/>
      <c r="BG1591" s="279"/>
      <c r="BH1591" s="279"/>
      <c r="BI1591" s="279"/>
      <c r="BJ1591" s="279"/>
      <c r="BK1591" s="279"/>
      <c r="BL1591" s="279"/>
      <c r="BM1591" s="279"/>
      <c r="BN1591" s="279"/>
      <c r="BO1591" s="279"/>
      <c r="BP1591" s="279"/>
      <c r="BQ1591" s="279"/>
      <c r="BR1591" s="279"/>
      <c r="BS1591" s="279"/>
      <c r="BT1591" s="279"/>
      <c r="BU1591" s="279"/>
      <c r="BV1591" s="279"/>
      <c r="BW1591" s="279"/>
      <c r="BX1591" s="279"/>
      <c r="BY1591" s="279"/>
      <c r="BZ1591" s="279"/>
      <c r="CA1591" s="279"/>
      <c r="CB1591" s="279"/>
      <c r="CC1591" s="279"/>
      <c r="CD1591" s="279"/>
      <c r="CE1591" s="279"/>
      <c r="CF1591" s="279"/>
      <c r="CG1591" s="279"/>
      <c r="CH1591" s="279"/>
      <c r="CI1591" s="279"/>
      <c r="CJ1591" s="279"/>
      <c r="CK1591" s="279"/>
      <c r="CL1591" s="279"/>
      <c r="CM1591" s="279"/>
      <c r="CN1591" s="279"/>
      <c r="CO1591" s="279"/>
      <c r="CP1591" s="279"/>
      <c r="CQ1591" s="279"/>
      <c r="CR1591" s="279"/>
      <c r="CS1591" s="279"/>
      <c r="CT1591" s="279"/>
      <c r="CU1591" s="279"/>
      <c r="CV1591" s="279"/>
      <c r="CW1591" s="279"/>
      <c r="CX1591" s="279"/>
      <c r="CY1591" s="279"/>
      <c r="CZ1591" s="279"/>
      <c r="DA1591" s="279"/>
      <c r="DB1591" s="279"/>
      <c r="DC1591" s="279"/>
      <c r="DD1591" s="279"/>
      <c r="DE1591" s="279"/>
      <c r="DF1591" s="279"/>
      <c r="DG1591" s="279"/>
      <c r="DH1591" s="279"/>
      <c r="DI1591" s="279"/>
      <c r="DJ1591" s="279"/>
      <c r="DK1591" s="279"/>
      <c r="DL1591" s="279"/>
      <c r="DM1591" s="279"/>
      <c r="DN1591" s="279"/>
      <c r="DO1591" s="279"/>
      <c r="DP1591" s="279"/>
      <c r="DQ1591" s="279"/>
      <c r="DR1591" s="279"/>
      <c r="DS1591" s="279"/>
      <c r="DT1591" s="279"/>
      <c r="DU1591" s="279"/>
    </row>
    <row r="1592" spans="41:125">
      <c r="AO1592" s="279"/>
      <c r="AP1592" s="279"/>
      <c r="AQ1592" s="279"/>
      <c r="AR1592" s="279"/>
      <c r="AS1592" s="279"/>
      <c r="AT1592" s="279"/>
      <c r="AU1592" s="279"/>
      <c r="AV1592" s="279"/>
      <c r="AW1592" s="279"/>
      <c r="AX1592" s="279"/>
      <c r="AY1592" s="279"/>
      <c r="AZ1592" s="279"/>
      <c r="BA1592" s="279"/>
      <c r="BB1592" s="279"/>
      <c r="BC1592" s="279"/>
      <c r="BD1592" s="279"/>
      <c r="BE1592" s="279"/>
      <c r="BF1592" s="279"/>
      <c r="BG1592" s="279"/>
      <c r="BH1592" s="279"/>
      <c r="BI1592" s="279"/>
      <c r="BJ1592" s="279"/>
      <c r="BK1592" s="279"/>
      <c r="BL1592" s="279"/>
      <c r="BM1592" s="279"/>
      <c r="BN1592" s="279"/>
      <c r="BO1592" s="279"/>
      <c r="BP1592" s="279"/>
      <c r="BQ1592" s="279"/>
      <c r="BR1592" s="279"/>
      <c r="BS1592" s="279"/>
      <c r="BT1592" s="279"/>
      <c r="BU1592" s="279"/>
      <c r="BV1592" s="279"/>
      <c r="BW1592" s="279"/>
      <c r="BX1592" s="279"/>
      <c r="BY1592" s="279"/>
      <c r="BZ1592" s="279"/>
      <c r="CA1592" s="279"/>
      <c r="CB1592" s="279"/>
      <c r="CC1592" s="279"/>
      <c r="CD1592" s="279"/>
      <c r="CE1592" s="279"/>
      <c r="CF1592" s="279"/>
      <c r="CG1592" s="279"/>
      <c r="CH1592" s="279"/>
      <c r="CI1592" s="279"/>
      <c r="CJ1592" s="279"/>
      <c r="CK1592" s="279"/>
      <c r="CL1592" s="279"/>
      <c r="CM1592" s="279"/>
      <c r="CN1592" s="279"/>
      <c r="CO1592" s="279"/>
      <c r="CP1592" s="279"/>
      <c r="CQ1592" s="279"/>
      <c r="CR1592" s="279"/>
      <c r="CS1592" s="279"/>
      <c r="CT1592" s="279"/>
      <c r="CU1592" s="279"/>
      <c r="CV1592" s="279"/>
      <c r="CW1592" s="279"/>
      <c r="CX1592" s="279"/>
      <c r="CY1592" s="279"/>
      <c r="CZ1592" s="279"/>
      <c r="DA1592" s="279"/>
      <c r="DB1592" s="279"/>
      <c r="DC1592" s="279"/>
      <c r="DD1592" s="279"/>
      <c r="DE1592" s="279"/>
      <c r="DF1592" s="279"/>
      <c r="DG1592" s="279"/>
      <c r="DH1592" s="279"/>
      <c r="DI1592" s="279"/>
      <c r="DJ1592" s="279"/>
      <c r="DK1592" s="279"/>
      <c r="DL1592" s="279"/>
      <c r="DM1592" s="279"/>
      <c r="DN1592" s="279"/>
      <c r="DO1592" s="279"/>
      <c r="DP1592" s="279"/>
      <c r="DQ1592" s="279"/>
      <c r="DR1592" s="279"/>
      <c r="DS1592" s="279"/>
      <c r="DT1592" s="279"/>
      <c r="DU1592" s="279"/>
    </row>
    <row r="1593" spans="41:125">
      <c r="AO1593" s="279"/>
      <c r="AP1593" s="279"/>
      <c r="AQ1593" s="279"/>
      <c r="AR1593" s="279"/>
      <c r="AS1593" s="279"/>
      <c r="AT1593" s="279"/>
      <c r="AU1593" s="279"/>
      <c r="AV1593" s="279"/>
      <c r="AW1593" s="279"/>
      <c r="AX1593" s="279"/>
      <c r="AY1593" s="279"/>
      <c r="AZ1593" s="279"/>
      <c r="BA1593" s="279"/>
      <c r="BB1593" s="279"/>
      <c r="BC1593" s="279"/>
      <c r="BD1593" s="279"/>
      <c r="BE1593" s="279"/>
      <c r="BF1593" s="279"/>
      <c r="BG1593" s="279"/>
      <c r="BH1593" s="279"/>
      <c r="BI1593" s="279"/>
      <c r="BJ1593" s="279"/>
      <c r="BK1593" s="279"/>
      <c r="BL1593" s="279"/>
      <c r="BM1593" s="279"/>
      <c r="BN1593" s="279"/>
      <c r="BO1593" s="279"/>
      <c r="BP1593" s="279"/>
      <c r="BQ1593" s="279"/>
      <c r="BR1593" s="279"/>
      <c r="BS1593" s="279"/>
      <c r="BT1593" s="279"/>
      <c r="BU1593" s="279"/>
      <c r="BV1593" s="279"/>
      <c r="BW1593" s="279"/>
      <c r="BX1593" s="279"/>
      <c r="BY1593" s="279"/>
      <c r="BZ1593" s="279"/>
      <c r="CA1593" s="279"/>
      <c r="CB1593" s="279"/>
      <c r="CC1593" s="279"/>
      <c r="CD1593" s="279"/>
      <c r="CE1593" s="279"/>
      <c r="CF1593" s="279"/>
      <c r="CG1593" s="279"/>
      <c r="CH1593" s="279"/>
      <c r="CI1593" s="279"/>
      <c r="CJ1593" s="279"/>
      <c r="CK1593" s="279"/>
      <c r="CL1593" s="279"/>
      <c r="CM1593" s="279"/>
      <c r="CN1593" s="279"/>
      <c r="CO1593" s="279"/>
      <c r="CP1593" s="279"/>
      <c r="CQ1593" s="279"/>
      <c r="CR1593" s="279"/>
      <c r="CS1593" s="279"/>
      <c r="CT1593" s="279"/>
      <c r="CU1593" s="279"/>
      <c r="CV1593" s="279"/>
      <c r="CW1593" s="279"/>
      <c r="CX1593" s="279"/>
      <c r="CY1593" s="279"/>
      <c r="CZ1593" s="279"/>
      <c r="DA1593" s="279"/>
      <c r="DB1593" s="279"/>
      <c r="DC1593" s="279"/>
      <c r="DD1593" s="279"/>
      <c r="DE1593" s="279"/>
      <c r="DF1593" s="279"/>
      <c r="DG1593" s="279"/>
      <c r="DH1593" s="279"/>
      <c r="DI1593" s="279"/>
      <c r="DJ1593" s="279"/>
      <c r="DK1593" s="279"/>
      <c r="DL1593" s="279"/>
      <c r="DM1593" s="279"/>
      <c r="DN1593" s="279"/>
      <c r="DO1593" s="279"/>
      <c r="DP1593" s="279"/>
      <c r="DQ1593" s="279"/>
      <c r="DR1593" s="279"/>
      <c r="DS1593" s="279"/>
      <c r="DT1593" s="279"/>
      <c r="DU1593" s="279"/>
    </row>
    <row r="1594" spans="41:125">
      <c r="AO1594" s="279"/>
      <c r="AP1594" s="279"/>
      <c r="AQ1594" s="279"/>
      <c r="AR1594" s="279"/>
      <c r="AS1594" s="279"/>
      <c r="AT1594" s="279"/>
      <c r="AU1594" s="279"/>
      <c r="AV1594" s="279"/>
      <c r="AW1594" s="279"/>
      <c r="AX1594" s="279"/>
      <c r="AY1594" s="279"/>
      <c r="AZ1594" s="279"/>
      <c r="BA1594" s="279"/>
      <c r="BB1594" s="279"/>
      <c r="BC1594" s="279"/>
      <c r="BD1594" s="279"/>
      <c r="BE1594" s="279"/>
      <c r="BF1594" s="279"/>
      <c r="BG1594" s="279"/>
      <c r="BH1594" s="279"/>
      <c r="BI1594" s="279"/>
      <c r="BJ1594" s="279"/>
      <c r="BK1594" s="279"/>
      <c r="BL1594" s="279"/>
      <c r="BM1594" s="279"/>
      <c r="BN1594" s="279"/>
      <c r="BO1594" s="279"/>
      <c r="BP1594" s="279"/>
      <c r="BQ1594" s="279"/>
      <c r="BR1594" s="279"/>
      <c r="BS1594" s="279"/>
      <c r="BT1594" s="279"/>
      <c r="BU1594" s="279"/>
      <c r="BV1594" s="279"/>
      <c r="BW1594" s="279"/>
      <c r="BX1594" s="279"/>
      <c r="BY1594" s="279"/>
      <c r="BZ1594" s="279"/>
      <c r="CA1594" s="279"/>
      <c r="CB1594" s="279"/>
      <c r="CC1594" s="279"/>
      <c r="CD1594" s="279"/>
      <c r="CE1594" s="279"/>
      <c r="CF1594" s="279"/>
      <c r="CG1594" s="279"/>
      <c r="CH1594" s="279"/>
      <c r="CI1594" s="279"/>
      <c r="CJ1594" s="279"/>
      <c r="CK1594" s="279"/>
      <c r="CL1594" s="279"/>
      <c r="CM1594" s="279"/>
      <c r="CN1594" s="279"/>
      <c r="CO1594" s="279"/>
      <c r="CP1594" s="279"/>
      <c r="CQ1594" s="279"/>
      <c r="CR1594" s="279"/>
      <c r="CS1594" s="279"/>
      <c r="CT1594" s="279"/>
      <c r="CU1594" s="279"/>
      <c r="CV1594" s="279"/>
      <c r="CW1594" s="279"/>
      <c r="CX1594" s="279"/>
      <c r="CY1594" s="279"/>
      <c r="CZ1594" s="279"/>
      <c r="DA1594" s="279"/>
      <c r="DB1594" s="279"/>
      <c r="DC1594" s="279"/>
      <c r="DD1594" s="279"/>
      <c r="DE1594" s="279"/>
      <c r="DF1594" s="279"/>
      <c r="DG1594" s="279"/>
      <c r="DH1594" s="279"/>
      <c r="DI1594" s="279"/>
      <c r="DJ1594" s="279"/>
      <c r="DK1594" s="279"/>
      <c r="DL1594" s="279"/>
      <c r="DM1594" s="279"/>
      <c r="DN1594" s="279"/>
      <c r="DO1594" s="279"/>
      <c r="DP1594" s="279"/>
      <c r="DQ1594" s="279"/>
      <c r="DR1594" s="279"/>
      <c r="DS1594" s="279"/>
      <c r="DT1594" s="279"/>
      <c r="DU1594" s="279"/>
    </row>
    <row r="1595" spans="41:125">
      <c r="AO1595" s="279"/>
      <c r="AP1595" s="279"/>
      <c r="AQ1595" s="279"/>
      <c r="AR1595" s="279"/>
      <c r="AS1595" s="279"/>
      <c r="AT1595" s="279"/>
      <c r="AU1595" s="279"/>
      <c r="AV1595" s="279"/>
      <c r="AW1595" s="279"/>
      <c r="AX1595" s="279"/>
      <c r="AY1595" s="279"/>
      <c r="AZ1595" s="279"/>
      <c r="BA1595" s="279"/>
      <c r="BB1595" s="279"/>
      <c r="BC1595" s="279"/>
      <c r="BD1595" s="279"/>
      <c r="BE1595" s="279"/>
      <c r="BF1595" s="279"/>
      <c r="BG1595" s="279"/>
      <c r="BH1595" s="279"/>
      <c r="BI1595" s="279"/>
      <c r="BJ1595" s="279"/>
      <c r="BK1595" s="279"/>
      <c r="BL1595" s="279"/>
      <c r="BM1595" s="279"/>
      <c r="BN1595" s="279"/>
      <c r="BO1595" s="279"/>
      <c r="BP1595" s="279"/>
      <c r="BQ1595" s="279"/>
      <c r="BR1595" s="279"/>
      <c r="BS1595" s="279"/>
      <c r="BT1595" s="279"/>
      <c r="BU1595" s="279"/>
      <c r="BV1595" s="279"/>
      <c r="BW1595" s="279"/>
      <c r="BX1595" s="279"/>
      <c r="BY1595" s="279"/>
      <c r="BZ1595" s="279"/>
      <c r="CA1595" s="279"/>
      <c r="CB1595" s="279"/>
      <c r="CC1595" s="279"/>
      <c r="CD1595" s="279"/>
      <c r="CE1595" s="279"/>
      <c r="CF1595" s="279"/>
      <c r="CG1595" s="279"/>
      <c r="CH1595" s="279"/>
      <c r="CI1595" s="279"/>
      <c r="CJ1595" s="279"/>
      <c r="CK1595" s="279"/>
      <c r="CL1595" s="279"/>
      <c r="CM1595" s="279"/>
      <c r="CN1595" s="279"/>
      <c r="CO1595" s="279"/>
      <c r="CP1595" s="279"/>
      <c r="CQ1595" s="279"/>
      <c r="CR1595" s="279"/>
      <c r="CS1595" s="279"/>
      <c r="CT1595" s="279"/>
      <c r="CU1595" s="279"/>
      <c r="CV1595" s="279"/>
      <c r="CW1595" s="279"/>
      <c r="CX1595" s="279"/>
      <c r="CY1595" s="279"/>
      <c r="CZ1595" s="279"/>
      <c r="DA1595" s="279"/>
      <c r="DB1595" s="279"/>
      <c r="DC1595" s="279"/>
      <c r="DD1595" s="279"/>
      <c r="DE1595" s="279"/>
      <c r="DF1595" s="279"/>
      <c r="DG1595" s="279"/>
      <c r="DH1595" s="279"/>
      <c r="DI1595" s="279"/>
      <c r="DJ1595" s="279"/>
      <c r="DK1595" s="279"/>
      <c r="DL1595" s="279"/>
      <c r="DM1595" s="279"/>
      <c r="DN1595" s="279"/>
      <c r="DO1595" s="279"/>
      <c r="DP1595" s="279"/>
      <c r="DQ1595" s="279"/>
      <c r="DR1595" s="279"/>
      <c r="DS1595" s="279"/>
      <c r="DT1595" s="279"/>
      <c r="DU1595" s="279"/>
    </row>
    <row r="1596" spans="41:125">
      <c r="AO1596" s="279"/>
      <c r="AP1596" s="279"/>
      <c r="AQ1596" s="279"/>
      <c r="AR1596" s="279"/>
      <c r="AS1596" s="279"/>
      <c r="AT1596" s="279"/>
      <c r="AU1596" s="279"/>
      <c r="AV1596" s="279"/>
      <c r="AW1596" s="279"/>
      <c r="AX1596" s="279"/>
      <c r="AY1596" s="279"/>
      <c r="AZ1596" s="279"/>
      <c r="BA1596" s="279"/>
      <c r="BB1596" s="279"/>
      <c r="BC1596" s="279"/>
      <c r="BD1596" s="279"/>
      <c r="BE1596" s="279"/>
      <c r="BF1596" s="279"/>
      <c r="BG1596" s="279"/>
      <c r="BH1596" s="279"/>
      <c r="BI1596" s="279"/>
      <c r="BJ1596" s="279"/>
      <c r="BK1596" s="279"/>
      <c r="BL1596" s="279"/>
      <c r="BM1596" s="279"/>
      <c r="BN1596" s="279"/>
      <c r="BO1596" s="279"/>
      <c r="BP1596" s="279"/>
      <c r="BQ1596" s="279"/>
      <c r="BR1596" s="279"/>
      <c r="BS1596" s="279"/>
      <c r="BT1596" s="279"/>
      <c r="BU1596" s="279"/>
      <c r="BV1596" s="279"/>
      <c r="BW1596" s="279"/>
      <c r="BX1596" s="279"/>
      <c r="BY1596" s="279"/>
      <c r="BZ1596" s="279"/>
      <c r="CA1596" s="279"/>
      <c r="CB1596" s="279"/>
      <c r="CC1596" s="279"/>
      <c r="CD1596" s="279"/>
      <c r="CE1596" s="279"/>
      <c r="CF1596" s="279"/>
      <c r="CG1596" s="279"/>
      <c r="CH1596" s="279"/>
      <c r="CI1596" s="279"/>
      <c r="CJ1596" s="279"/>
      <c r="CK1596" s="279"/>
      <c r="CL1596" s="279"/>
      <c r="CM1596" s="279"/>
      <c r="CN1596" s="279"/>
      <c r="CO1596" s="279"/>
      <c r="CP1596" s="279"/>
      <c r="CQ1596" s="279"/>
      <c r="CR1596" s="279"/>
      <c r="CS1596" s="279"/>
      <c r="CT1596" s="279"/>
      <c r="CU1596" s="279"/>
      <c r="CV1596" s="279"/>
      <c r="CW1596" s="279"/>
      <c r="CX1596" s="279"/>
      <c r="CY1596" s="279"/>
      <c r="CZ1596" s="279"/>
      <c r="DA1596" s="279"/>
      <c r="DB1596" s="279"/>
      <c r="DC1596" s="279"/>
      <c r="DD1596" s="279"/>
      <c r="DE1596" s="279"/>
      <c r="DF1596" s="279"/>
      <c r="DG1596" s="279"/>
      <c r="DH1596" s="279"/>
      <c r="DI1596" s="279"/>
      <c r="DJ1596" s="279"/>
      <c r="DK1596" s="279"/>
      <c r="DL1596" s="279"/>
      <c r="DM1596" s="279"/>
      <c r="DN1596" s="279"/>
      <c r="DO1596" s="279"/>
      <c r="DP1596" s="279"/>
      <c r="DQ1596" s="279"/>
      <c r="DR1596" s="279"/>
      <c r="DS1596" s="279"/>
      <c r="DT1596" s="279"/>
      <c r="DU1596" s="279"/>
    </row>
    <row r="1597" spans="41:125">
      <c r="AO1597" s="279"/>
      <c r="AP1597" s="279"/>
      <c r="AQ1597" s="279"/>
      <c r="AR1597" s="279"/>
      <c r="AS1597" s="279"/>
      <c r="AT1597" s="279"/>
      <c r="AU1597" s="279"/>
      <c r="AV1597" s="279"/>
      <c r="AW1597" s="279"/>
      <c r="AX1597" s="279"/>
      <c r="AY1597" s="279"/>
      <c r="AZ1597" s="279"/>
      <c r="BA1597" s="279"/>
      <c r="BB1597" s="279"/>
      <c r="BC1597" s="279"/>
      <c r="BD1597" s="279"/>
      <c r="BE1597" s="279"/>
      <c r="BF1597" s="279"/>
      <c r="BG1597" s="279"/>
      <c r="BH1597" s="279"/>
      <c r="BI1597" s="279"/>
      <c r="BJ1597" s="279"/>
      <c r="BK1597" s="279"/>
      <c r="BL1597" s="279"/>
      <c r="BM1597" s="279"/>
      <c r="BN1597" s="279"/>
      <c r="BO1597" s="279"/>
      <c r="BP1597" s="279"/>
      <c r="BQ1597" s="279"/>
      <c r="BR1597" s="279"/>
      <c r="BS1597" s="279"/>
      <c r="BT1597" s="279"/>
      <c r="BU1597" s="279"/>
      <c r="BV1597" s="279"/>
      <c r="BW1597" s="279"/>
      <c r="BX1597" s="279"/>
      <c r="BY1597" s="279"/>
      <c r="BZ1597" s="279"/>
      <c r="CA1597" s="279"/>
      <c r="CB1597" s="279"/>
      <c r="CC1597" s="279"/>
      <c r="CD1597" s="279"/>
      <c r="CE1597" s="279"/>
      <c r="CF1597" s="279"/>
      <c r="CG1597" s="279"/>
      <c r="CH1597" s="279"/>
      <c r="CI1597" s="279"/>
      <c r="CJ1597" s="279"/>
      <c r="CK1597" s="279"/>
      <c r="CL1597" s="279"/>
      <c r="CM1597" s="279"/>
      <c r="CN1597" s="279"/>
      <c r="CO1597" s="279"/>
      <c r="CP1597" s="279"/>
      <c r="CQ1597" s="279"/>
      <c r="CR1597" s="279"/>
      <c r="CS1597" s="279"/>
      <c r="CT1597" s="279"/>
      <c r="CU1597" s="279"/>
      <c r="CV1597" s="279"/>
      <c r="CW1597" s="279"/>
      <c r="CX1597" s="279"/>
      <c r="CY1597" s="279"/>
      <c r="CZ1597" s="279"/>
      <c r="DA1597" s="279"/>
      <c r="DB1597" s="279"/>
      <c r="DC1597" s="279"/>
      <c r="DD1597" s="279"/>
      <c r="DE1597" s="279"/>
      <c r="DF1597" s="279"/>
      <c r="DG1597" s="279"/>
      <c r="DH1597" s="279"/>
      <c r="DI1597" s="279"/>
      <c r="DJ1597" s="279"/>
      <c r="DK1597" s="279"/>
      <c r="DL1597" s="279"/>
      <c r="DM1597" s="279"/>
      <c r="DN1597" s="279"/>
      <c r="DO1597" s="279"/>
      <c r="DP1597" s="279"/>
      <c r="DQ1597" s="279"/>
      <c r="DR1597" s="279"/>
      <c r="DS1597" s="279"/>
      <c r="DT1597" s="279"/>
      <c r="DU1597" s="279"/>
    </row>
    <row r="1598" spans="41:125">
      <c r="AO1598" s="279"/>
      <c r="AP1598" s="279"/>
      <c r="AQ1598" s="279"/>
      <c r="AR1598" s="279"/>
      <c r="AS1598" s="279"/>
      <c r="AT1598" s="279"/>
      <c r="AU1598" s="279"/>
      <c r="AV1598" s="279"/>
      <c r="AW1598" s="279"/>
      <c r="AX1598" s="279"/>
      <c r="AY1598" s="279"/>
      <c r="AZ1598" s="279"/>
      <c r="BA1598" s="279"/>
      <c r="BB1598" s="279"/>
      <c r="BC1598" s="279"/>
      <c r="BD1598" s="279"/>
      <c r="BE1598" s="279"/>
      <c r="BF1598" s="279"/>
      <c r="BG1598" s="279"/>
      <c r="BH1598" s="279"/>
      <c r="BI1598" s="279"/>
      <c r="BJ1598" s="279"/>
      <c r="BK1598" s="279"/>
      <c r="BL1598" s="279"/>
      <c r="BM1598" s="279"/>
      <c r="BN1598" s="279"/>
      <c r="BO1598" s="279"/>
      <c r="BP1598" s="279"/>
      <c r="BQ1598" s="279"/>
      <c r="BR1598" s="279"/>
      <c r="BS1598" s="279"/>
      <c r="BT1598" s="279"/>
      <c r="BU1598" s="279"/>
      <c r="BV1598" s="279"/>
      <c r="BW1598" s="279"/>
      <c r="BX1598" s="279"/>
      <c r="BY1598" s="279"/>
      <c r="BZ1598" s="279"/>
      <c r="CA1598" s="279"/>
      <c r="CB1598" s="279"/>
      <c r="CC1598" s="279"/>
      <c r="CD1598" s="279"/>
      <c r="CE1598" s="279"/>
      <c r="CF1598" s="279"/>
      <c r="CG1598" s="279"/>
      <c r="CH1598" s="279"/>
      <c r="CI1598" s="279"/>
      <c r="CJ1598" s="279"/>
      <c r="CK1598" s="279"/>
      <c r="CL1598" s="279"/>
      <c r="CM1598" s="279"/>
      <c r="CN1598" s="279"/>
      <c r="CO1598" s="279"/>
      <c r="CP1598" s="279"/>
      <c r="CQ1598" s="279"/>
      <c r="CR1598" s="279"/>
      <c r="CS1598" s="279"/>
      <c r="CT1598" s="279"/>
      <c r="CU1598" s="279"/>
      <c r="CV1598" s="279"/>
      <c r="CW1598" s="279"/>
      <c r="CX1598" s="279"/>
      <c r="CY1598" s="279"/>
      <c r="CZ1598" s="279"/>
      <c r="DA1598" s="279"/>
      <c r="DB1598" s="279"/>
      <c r="DC1598" s="279"/>
      <c r="DD1598" s="279"/>
      <c r="DE1598" s="279"/>
      <c r="DF1598" s="279"/>
      <c r="DG1598" s="279"/>
      <c r="DH1598" s="279"/>
      <c r="DI1598" s="279"/>
      <c r="DJ1598" s="279"/>
      <c r="DK1598" s="279"/>
      <c r="DL1598" s="279"/>
      <c r="DM1598" s="279"/>
      <c r="DN1598" s="279"/>
      <c r="DO1598" s="279"/>
      <c r="DP1598" s="279"/>
      <c r="DQ1598" s="279"/>
      <c r="DR1598" s="279"/>
      <c r="DS1598" s="279"/>
      <c r="DT1598" s="279"/>
      <c r="DU1598" s="279"/>
    </row>
    <row r="1599" spans="41:125">
      <c r="AO1599" s="279"/>
      <c r="AP1599" s="279"/>
      <c r="AQ1599" s="279"/>
      <c r="AR1599" s="279"/>
      <c r="AS1599" s="279"/>
      <c r="AT1599" s="279"/>
      <c r="AU1599" s="279"/>
      <c r="AV1599" s="279"/>
      <c r="AW1599" s="279"/>
      <c r="AX1599" s="279"/>
      <c r="AY1599" s="279"/>
      <c r="AZ1599" s="279"/>
      <c r="BA1599" s="279"/>
      <c r="BB1599" s="279"/>
      <c r="BC1599" s="279"/>
      <c r="BD1599" s="279"/>
      <c r="BE1599" s="279"/>
      <c r="BF1599" s="279"/>
      <c r="BG1599" s="279"/>
      <c r="BH1599" s="279"/>
      <c r="BI1599" s="279"/>
      <c r="BJ1599" s="279"/>
      <c r="BK1599" s="279"/>
      <c r="BL1599" s="279"/>
      <c r="BM1599" s="279"/>
      <c r="BN1599" s="279"/>
      <c r="BO1599" s="279"/>
      <c r="BP1599" s="279"/>
      <c r="BQ1599" s="279"/>
      <c r="BR1599" s="279"/>
      <c r="BS1599" s="279"/>
      <c r="BT1599" s="279"/>
      <c r="BU1599" s="279"/>
      <c r="BV1599" s="279"/>
      <c r="BW1599" s="279"/>
      <c r="BX1599" s="279"/>
      <c r="BY1599" s="279"/>
      <c r="BZ1599" s="279"/>
      <c r="CA1599" s="279"/>
      <c r="CB1599" s="279"/>
      <c r="CC1599" s="279"/>
      <c r="CD1599" s="279"/>
      <c r="CE1599" s="279"/>
      <c r="CF1599" s="279"/>
      <c r="CG1599" s="279"/>
      <c r="CH1599" s="279"/>
      <c r="CI1599" s="279"/>
      <c r="CJ1599" s="279"/>
      <c r="CK1599" s="279"/>
      <c r="CL1599" s="279"/>
      <c r="CM1599" s="279"/>
      <c r="CN1599" s="279"/>
      <c r="CO1599" s="279"/>
      <c r="CP1599" s="279"/>
      <c r="CQ1599" s="279"/>
      <c r="CR1599" s="279"/>
      <c r="CS1599" s="279"/>
      <c r="CT1599" s="279"/>
      <c r="CU1599" s="279"/>
      <c r="CV1599" s="279"/>
      <c r="CW1599" s="279"/>
      <c r="CX1599" s="279"/>
      <c r="CY1599" s="279"/>
      <c r="CZ1599" s="279"/>
      <c r="DA1599" s="279"/>
      <c r="DB1599" s="279"/>
      <c r="DC1599" s="279"/>
      <c r="DD1599" s="279"/>
      <c r="DE1599" s="279"/>
      <c r="DF1599" s="279"/>
      <c r="DG1599" s="279"/>
      <c r="DH1599" s="279"/>
      <c r="DI1599" s="279"/>
      <c r="DJ1599" s="279"/>
      <c r="DK1599" s="279"/>
      <c r="DL1599" s="279"/>
      <c r="DM1599" s="279"/>
      <c r="DN1599" s="279"/>
      <c r="DO1599" s="279"/>
      <c r="DP1599" s="279"/>
      <c r="DQ1599" s="279"/>
      <c r="DR1599" s="279"/>
      <c r="DS1599" s="279"/>
      <c r="DT1599" s="279"/>
      <c r="DU1599" s="279"/>
    </row>
    <row r="1600" spans="41:125">
      <c r="AO1600" s="279"/>
      <c r="AP1600" s="279"/>
      <c r="AQ1600" s="279"/>
      <c r="AR1600" s="279"/>
      <c r="AS1600" s="279"/>
      <c r="AT1600" s="279"/>
      <c r="AU1600" s="279"/>
      <c r="AV1600" s="279"/>
      <c r="AW1600" s="279"/>
      <c r="AX1600" s="279"/>
      <c r="AY1600" s="279"/>
      <c r="AZ1600" s="279"/>
      <c r="BA1600" s="279"/>
      <c r="BB1600" s="279"/>
      <c r="BC1600" s="279"/>
      <c r="BD1600" s="279"/>
      <c r="BE1600" s="279"/>
      <c r="BF1600" s="279"/>
      <c r="BG1600" s="279"/>
      <c r="BH1600" s="279"/>
      <c r="BI1600" s="279"/>
      <c r="BJ1600" s="279"/>
      <c r="BK1600" s="279"/>
      <c r="BL1600" s="279"/>
      <c r="BM1600" s="279"/>
      <c r="BN1600" s="279"/>
      <c r="BO1600" s="279"/>
      <c r="BP1600" s="279"/>
      <c r="BQ1600" s="279"/>
      <c r="BR1600" s="279"/>
      <c r="BS1600" s="279"/>
      <c r="BT1600" s="279"/>
      <c r="BU1600" s="279"/>
      <c r="BV1600" s="279"/>
      <c r="BW1600" s="279"/>
      <c r="BX1600" s="279"/>
      <c r="BY1600" s="279"/>
      <c r="BZ1600" s="279"/>
      <c r="CA1600" s="279"/>
      <c r="CB1600" s="279"/>
      <c r="CC1600" s="279"/>
      <c r="CD1600" s="279"/>
      <c r="CE1600" s="279"/>
      <c r="CF1600" s="279"/>
      <c r="CG1600" s="279"/>
      <c r="CH1600" s="279"/>
      <c r="CI1600" s="279"/>
      <c r="CJ1600" s="279"/>
      <c r="CK1600" s="279"/>
      <c r="CL1600" s="279"/>
      <c r="CM1600" s="279"/>
      <c r="CN1600" s="279"/>
      <c r="CO1600" s="279"/>
      <c r="CP1600" s="279"/>
      <c r="CQ1600" s="279"/>
      <c r="CR1600" s="279"/>
      <c r="CS1600" s="279"/>
      <c r="CT1600" s="279"/>
      <c r="CU1600" s="279"/>
      <c r="CV1600" s="279"/>
      <c r="CW1600" s="279"/>
      <c r="CX1600" s="279"/>
      <c r="CY1600" s="279"/>
      <c r="CZ1600" s="279"/>
      <c r="DA1600" s="279"/>
      <c r="DB1600" s="279"/>
      <c r="DC1600" s="279"/>
      <c r="DD1600" s="279"/>
      <c r="DE1600" s="279"/>
      <c r="DF1600" s="279"/>
      <c r="DG1600" s="279"/>
      <c r="DH1600" s="279"/>
      <c r="DI1600" s="279"/>
      <c r="DJ1600" s="279"/>
      <c r="DK1600" s="279"/>
      <c r="DL1600" s="279"/>
      <c r="DM1600" s="279"/>
      <c r="DN1600" s="279"/>
      <c r="DO1600" s="279"/>
      <c r="DP1600" s="279"/>
      <c r="DQ1600" s="279"/>
      <c r="DR1600" s="279"/>
      <c r="DS1600" s="279"/>
      <c r="DT1600" s="279"/>
      <c r="DU1600" s="279"/>
    </row>
    <row r="1601" spans="41:125">
      <c r="AO1601" s="279"/>
      <c r="AP1601" s="279"/>
      <c r="AQ1601" s="279"/>
      <c r="AR1601" s="279"/>
      <c r="AS1601" s="279"/>
      <c r="AT1601" s="279"/>
      <c r="AU1601" s="279"/>
      <c r="AV1601" s="279"/>
      <c r="AW1601" s="279"/>
      <c r="AX1601" s="279"/>
      <c r="AY1601" s="279"/>
      <c r="AZ1601" s="279"/>
      <c r="BA1601" s="279"/>
      <c r="BB1601" s="279"/>
      <c r="BC1601" s="279"/>
      <c r="BD1601" s="279"/>
      <c r="BE1601" s="279"/>
      <c r="BF1601" s="279"/>
      <c r="BG1601" s="279"/>
      <c r="BH1601" s="279"/>
      <c r="BI1601" s="279"/>
      <c r="BJ1601" s="279"/>
      <c r="BK1601" s="279"/>
      <c r="BL1601" s="279"/>
      <c r="BM1601" s="279"/>
      <c r="BN1601" s="279"/>
      <c r="BO1601" s="279"/>
      <c r="BP1601" s="279"/>
      <c r="BQ1601" s="279"/>
      <c r="BR1601" s="279"/>
      <c r="BS1601" s="279"/>
      <c r="BT1601" s="279"/>
      <c r="BU1601" s="279"/>
      <c r="BV1601" s="279"/>
      <c r="BW1601" s="279"/>
      <c r="BX1601" s="279"/>
      <c r="BY1601" s="279"/>
      <c r="BZ1601" s="279"/>
      <c r="CA1601" s="279"/>
      <c r="CB1601" s="279"/>
      <c r="CC1601" s="279"/>
      <c r="CD1601" s="279"/>
      <c r="CE1601" s="279"/>
      <c r="CF1601" s="279"/>
      <c r="CG1601" s="279"/>
      <c r="CH1601" s="279"/>
      <c r="CI1601" s="279"/>
      <c r="CJ1601" s="279"/>
      <c r="CK1601" s="279"/>
      <c r="CL1601" s="279"/>
      <c r="CM1601" s="279"/>
      <c r="CN1601" s="279"/>
      <c r="CO1601" s="279"/>
      <c r="CP1601" s="279"/>
      <c r="CQ1601" s="279"/>
      <c r="CR1601" s="279"/>
      <c r="CS1601" s="279"/>
      <c r="CT1601" s="279"/>
      <c r="CU1601" s="279"/>
      <c r="CV1601" s="279"/>
      <c r="CW1601" s="279"/>
      <c r="CX1601" s="279"/>
      <c r="CY1601" s="279"/>
      <c r="CZ1601" s="279"/>
      <c r="DA1601" s="279"/>
      <c r="DB1601" s="279"/>
      <c r="DC1601" s="279"/>
      <c r="DD1601" s="279"/>
      <c r="DE1601" s="279"/>
      <c r="DF1601" s="279"/>
      <c r="DG1601" s="279"/>
      <c r="DH1601" s="279"/>
      <c r="DI1601" s="279"/>
      <c r="DJ1601" s="279"/>
      <c r="DK1601" s="279"/>
      <c r="DL1601" s="279"/>
      <c r="DM1601" s="279"/>
      <c r="DN1601" s="279"/>
      <c r="DO1601" s="279"/>
      <c r="DP1601" s="279"/>
      <c r="DQ1601" s="279"/>
      <c r="DR1601" s="279"/>
      <c r="DS1601" s="279"/>
      <c r="DT1601" s="279"/>
      <c r="DU1601" s="279"/>
    </row>
    <row r="1602" spans="41:125">
      <c r="AO1602" s="279"/>
      <c r="AP1602" s="279"/>
      <c r="AQ1602" s="279"/>
      <c r="AR1602" s="279"/>
      <c r="AS1602" s="279"/>
      <c r="AT1602" s="279"/>
      <c r="AU1602" s="279"/>
      <c r="AV1602" s="279"/>
      <c r="AW1602" s="279"/>
      <c r="AX1602" s="279"/>
      <c r="AY1602" s="279"/>
      <c r="AZ1602" s="279"/>
      <c r="BA1602" s="279"/>
      <c r="BB1602" s="279"/>
      <c r="BC1602" s="279"/>
      <c r="BD1602" s="279"/>
      <c r="BE1602" s="279"/>
      <c r="BF1602" s="279"/>
      <c r="BG1602" s="279"/>
      <c r="BH1602" s="279"/>
      <c r="BI1602" s="279"/>
      <c r="BJ1602" s="279"/>
      <c r="BK1602" s="279"/>
      <c r="BL1602" s="279"/>
      <c r="BM1602" s="279"/>
      <c r="BN1602" s="279"/>
      <c r="BO1602" s="279"/>
      <c r="BP1602" s="279"/>
      <c r="BQ1602" s="279"/>
      <c r="BR1602" s="279"/>
      <c r="BS1602" s="279"/>
      <c r="BT1602" s="279"/>
      <c r="BU1602" s="279"/>
      <c r="BV1602" s="279"/>
      <c r="BW1602" s="279"/>
      <c r="BX1602" s="279"/>
      <c r="BY1602" s="279"/>
      <c r="BZ1602" s="279"/>
      <c r="CA1602" s="279"/>
      <c r="CB1602" s="279"/>
      <c r="CC1602" s="279"/>
      <c r="CD1602" s="279"/>
      <c r="CE1602" s="279"/>
      <c r="CF1602" s="279"/>
      <c r="CG1602" s="279"/>
      <c r="CH1602" s="279"/>
      <c r="CI1602" s="279"/>
      <c r="CJ1602" s="279"/>
      <c r="CK1602" s="279"/>
      <c r="CL1602" s="279"/>
      <c r="CM1602" s="279"/>
      <c r="CN1602" s="279"/>
      <c r="CO1602" s="279"/>
      <c r="CP1602" s="279"/>
      <c r="CQ1602" s="279"/>
      <c r="CR1602" s="279"/>
      <c r="CS1602" s="279"/>
      <c r="CT1602" s="279"/>
      <c r="CU1602" s="279"/>
      <c r="CV1602" s="279"/>
      <c r="CW1602" s="279"/>
      <c r="CX1602" s="279"/>
      <c r="CY1602" s="279"/>
      <c r="CZ1602" s="279"/>
      <c r="DA1602" s="279"/>
      <c r="DB1602" s="279"/>
      <c r="DC1602" s="279"/>
      <c r="DD1602" s="279"/>
      <c r="DE1602" s="279"/>
      <c r="DF1602" s="279"/>
      <c r="DG1602" s="279"/>
      <c r="DH1602" s="279"/>
      <c r="DI1602" s="279"/>
      <c r="DJ1602" s="279"/>
      <c r="DK1602" s="279"/>
      <c r="DL1602" s="279"/>
      <c r="DM1602" s="279"/>
      <c r="DN1602" s="279"/>
      <c r="DO1602" s="279"/>
      <c r="DP1602" s="279"/>
      <c r="DQ1602" s="279"/>
      <c r="DR1602" s="279"/>
      <c r="DS1602" s="279"/>
      <c r="DT1602" s="279"/>
      <c r="DU1602" s="279"/>
    </row>
    <row r="1603" spans="41:125">
      <c r="AO1603" s="279"/>
      <c r="AP1603" s="279"/>
      <c r="AQ1603" s="279"/>
      <c r="AR1603" s="279"/>
      <c r="AS1603" s="279"/>
      <c r="AT1603" s="279"/>
      <c r="AU1603" s="279"/>
      <c r="AV1603" s="279"/>
      <c r="AW1603" s="279"/>
      <c r="AX1603" s="279"/>
      <c r="AY1603" s="279"/>
      <c r="AZ1603" s="279"/>
      <c r="BA1603" s="279"/>
      <c r="BB1603" s="279"/>
      <c r="BC1603" s="279"/>
      <c r="BD1603" s="279"/>
      <c r="BE1603" s="279"/>
      <c r="BF1603" s="279"/>
      <c r="BG1603" s="279"/>
      <c r="BH1603" s="279"/>
      <c r="BI1603" s="279"/>
      <c r="BJ1603" s="279"/>
      <c r="BK1603" s="279"/>
      <c r="BL1603" s="279"/>
      <c r="BM1603" s="279"/>
      <c r="BN1603" s="279"/>
      <c r="BO1603" s="279"/>
      <c r="BP1603" s="279"/>
      <c r="BQ1603" s="279"/>
      <c r="BR1603" s="279"/>
      <c r="BS1603" s="279"/>
      <c r="BT1603" s="279"/>
      <c r="BU1603" s="279"/>
      <c r="BV1603" s="279"/>
      <c r="BW1603" s="279"/>
      <c r="BX1603" s="279"/>
      <c r="BY1603" s="279"/>
      <c r="BZ1603" s="279"/>
      <c r="CA1603" s="279"/>
      <c r="CB1603" s="279"/>
      <c r="CC1603" s="279"/>
      <c r="CD1603" s="279"/>
      <c r="CE1603" s="279"/>
      <c r="CF1603" s="279"/>
      <c r="CG1603" s="279"/>
      <c r="CH1603" s="279"/>
      <c r="CI1603" s="279"/>
      <c r="CJ1603" s="279"/>
      <c r="CK1603" s="279"/>
      <c r="CL1603" s="279"/>
      <c r="CM1603" s="279"/>
      <c r="CN1603" s="279"/>
      <c r="CO1603" s="279"/>
      <c r="CP1603" s="279"/>
      <c r="CQ1603" s="279"/>
      <c r="CR1603" s="279"/>
      <c r="CS1603" s="279"/>
      <c r="CT1603" s="279"/>
      <c r="CU1603" s="279"/>
      <c r="CV1603" s="279"/>
      <c r="CW1603" s="279"/>
      <c r="CX1603" s="279"/>
      <c r="CY1603" s="279"/>
      <c r="CZ1603" s="279"/>
      <c r="DA1603" s="279"/>
      <c r="DB1603" s="279"/>
      <c r="DC1603" s="279"/>
      <c r="DD1603" s="279"/>
      <c r="DE1603" s="279"/>
      <c r="DF1603" s="279"/>
      <c r="DG1603" s="279"/>
      <c r="DH1603" s="279"/>
      <c r="DI1603" s="279"/>
      <c r="DJ1603" s="279"/>
      <c r="DK1603" s="279"/>
      <c r="DL1603" s="279"/>
      <c r="DM1603" s="279"/>
      <c r="DN1603" s="279"/>
      <c r="DO1603" s="279"/>
      <c r="DP1603" s="279"/>
      <c r="DQ1603" s="279"/>
      <c r="DR1603" s="279"/>
      <c r="DS1603" s="279"/>
      <c r="DT1603" s="279"/>
      <c r="DU1603" s="279"/>
    </row>
    <row r="1604" spans="41:125">
      <c r="AO1604" s="279"/>
      <c r="AP1604" s="279"/>
      <c r="AQ1604" s="279"/>
      <c r="AR1604" s="279"/>
      <c r="AS1604" s="279"/>
      <c r="AT1604" s="279"/>
      <c r="AU1604" s="279"/>
      <c r="AV1604" s="279"/>
      <c r="AW1604" s="279"/>
      <c r="AX1604" s="279"/>
      <c r="AY1604" s="279"/>
      <c r="AZ1604" s="279"/>
      <c r="BA1604" s="279"/>
      <c r="BB1604" s="279"/>
      <c r="BC1604" s="279"/>
      <c r="BD1604" s="279"/>
      <c r="BE1604" s="279"/>
      <c r="BF1604" s="279"/>
      <c r="BG1604" s="279"/>
      <c r="BH1604" s="279"/>
      <c r="BI1604" s="279"/>
      <c r="BJ1604" s="279"/>
      <c r="BK1604" s="279"/>
      <c r="BL1604" s="279"/>
      <c r="BM1604" s="279"/>
      <c r="BN1604" s="279"/>
      <c r="BO1604" s="279"/>
      <c r="BP1604" s="279"/>
      <c r="BQ1604" s="279"/>
      <c r="BR1604" s="279"/>
      <c r="BS1604" s="279"/>
      <c r="BT1604" s="279"/>
      <c r="BU1604" s="279"/>
      <c r="BV1604" s="279"/>
      <c r="BW1604" s="279"/>
      <c r="BX1604" s="279"/>
      <c r="BY1604" s="279"/>
      <c r="BZ1604" s="279"/>
      <c r="CA1604" s="279"/>
      <c r="CB1604" s="279"/>
      <c r="CC1604" s="279"/>
      <c r="CD1604" s="279"/>
      <c r="CE1604" s="279"/>
      <c r="CF1604" s="279"/>
      <c r="CG1604" s="279"/>
      <c r="CH1604" s="279"/>
      <c r="CI1604" s="279"/>
      <c r="CJ1604" s="279"/>
      <c r="CK1604" s="279"/>
      <c r="CL1604" s="279"/>
      <c r="CM1604" s="279"/>
      <c r="CN1604" s="279"/>
      <c r="CO1604" s="279"/>
      <c r="CP1604" s="279"/>
      <c r="CQ1604" s="279"/>
      <c r="CR1604" s="279"/>
      <c r="CS1604" s="279"/>
      <c r="CT1604" s="279"/>
      <c r="CU1604" s="279"/>
      <c r="CV1604" s="279"/>
      <c r="CW1604" s="279"/>
      <c r="CX1604" s="279"/>
      <c r="CY1604" s="279"/>
      <c r="CZ1604" s="279"/>
      <c r="DA1604" s="279"/>
      <c r="DB1604" s="279"/>
      <c r="DC1604" s="279"/>
      <c r="DD1604" s="279"/>
      <c r="DE1604" s="279"/>
      <c r="DF1604" s="279"/>
      <c r="DG1604" s="279"/>
      <c r="DH1604" s="279"/>
      <c r="DI1604" s="279"/>
      <c r="DJ1604" s="279"/>
      <c r="DK1604" s="279"/>
      <c r="DL1604" s="279"/>
      <c r="DM1604" s="279"/>
      <c r="DN1604" s="279"/>
      <c r="DO1604" s="279"/>
      <c r="DP1604" s="279"/>
      <c r="DQ1604" s="279"/>
      <c r="DR1604" s="279"/>
      <c r="DS1604" s="279"/>
      <c r="DT1604" s="279"/>
      <c r="DU1604" s="279"/>
    </row>
    <row r="1605" spans="41:125">
      <c r="AO1605" s="279"/>
      <c r="AP1605" s="279"/>
      <c r="AQ1605" s="279"/>
      <c r="AR1605" s="279"/>
      <c r="AS1605" s="279"/>
      <c r="AT1605" s="279"/>
      <c r="AU1605" s="279"/>
      <c r="AV1605" s="279"/>
      <c r="AW1605" s="279"/>
      <c r="AX1605" s="279"/>
      <c r="AY1605" s="279"/>
      <c r="AZ1605" s="279"/>
      <c r="BA1605" s="279"/>
      <c r="BB1605" s="279"/>
      <c r="BC1605" s="279"/>
      <c r="BD1605" s="279"/>
      <c r="BE1605" s="279"/>
      <c r="BF1605" s="279"/>
      <c r="BG1605" s="279"/>
      <c r="BH1605" s="279"/>
      <c r="BI1605" s="279"/>
      <c r="BJ1605" s="279"/>
      <c r="BK1605" s="279"/>
      <c r="BL1605" s="279"/>
      <c r="BM1605" s="279"/>
      <c r="BN1605" s="279"/>
      <c r="BO1605" s="279"/>
      <c r="BP1605" s="279"/>
      <c r="BQ1605" s="279"/>
      <c r="BR1605" s="279"/>
      <c r="BS1605" s="279"/>
      <c r="BT1605" s="279"/>
      <c r="BU1605" s="279"/>
      <c r="BV1605" s="279"/>
      <c r="BW1605" s="279"/>
      <c r="BX1605" s="279"/>
      <c r="BY1605" s="279"/>
      <c r="BZ1605" s="279"/>
      <c r="CA1605" s="279"/>
      <c r="CB1605" s="279"/>
      <c r="CC1605" s="279"/>
      <c r="CD1605" s="279"/>
      <c r="CE1605" s="279"/>
      <c r="CF1605" s="279"/>
      <c r="CG1605" s="279"/>
      <c r="CH1605" s="279"/>
      <c r="CI1605" s="279"/>
      <c r="CJ1605" s="279"/>
      <c r="CK1605" s="279"/>
      <c r="CL1605" s="279"/>
      <c r="CM1605" s="279"/>
      <c r="CN1605" s="279"/>
      <c r="CO1605" s="279"/>
      <c r="CP1605" s="279"/>
      <c r="CQ1605" s="279"/>
      <c r="CR1605" s="279"/>
      <c r="CS1605" s="279"/>
      <c r="CT1605" s="279"/>
      <c r="CU1605" s="279"/>
      <c r="CV1605" s="279"/>
      <c r="CW1605" s="279"/>
      <c r="CX1605" s="279"/>
      <c r="CY1605" s="279"/>
      <c r="CZ1605" s="279"/>
      <c r="DA1605" s="279"/>
      <c r="DB1605" s="279"/>
      <c r="DC1605" s="279"/>
      <c r="DD1605" s="279"/>
      <c r="DE1605" s="279"/>
      <c r="DF1605" s="279"/>
      <c r="DG1605" s="279"/>
      <c r="DH1605" s="279"/>
      <c r="DI1605" s="279"/>
      <c r="DJ1605" s="279"/>
      <c r="DK1605" s="279"/>
      <c r="DL1605" s="279"/>
      <c r="DM1605" s="279"/>
      <c r="DN1605" s="279"/>
      <c r="DO1605" s="279"/>
      <c r="DP1605" s="279"/>
      <c r="DQ1605" s="279"/>
      <c r="DR1605" s="279"/>
      <c r="DS1605" s="279"/>
      <c r="DT1605" s="279"/>
      <c r="DU1605" s="279"/>
    </row>
    <row r="1606" spans="41:125">
      <c r="AO1606" s="279"/>
      <c r="AP1606" s="279"/>
      <c r="AQ1606" s="279"/>
      <c r="AR1606" s="279"/>
      <c r="AS1606" s="279"/>
      <c r="AT1606" s="279"/>
      <c r="AU1606" s="279"/>
      <c r="AV1606" s="279"/>
      <c r="AW1606" s="279"/>
      <c r="AX1606" s="279"/>
      <c r="AY1606" s="279"/>
      <c r="AZ1606" s="279"/>
      <c r="BA1606" s="279"/>
      <c r="BB1606" s="279"/>
      <c r="BC1606" s="279"/>
      <c r="BD1606" s="279"/>
      <c r="BE1606" s="279"/>
      <c r="BF1606" s="279"/>
      <c r="BG1606" s="279"/>
      <c r="BH1606" s="279"/>
      <c r="BI1606" s="279"/>
      <c r="BJ1606" s="279"/>
      <c r="BK1606" s="279"/>
      <c r="BL1606" s="279"/>
      <c r="BM1606" s="279"/>
      <c r="BN1606" s="279"/>
      <c r="BO1606" s="279"/>
      <c r="BP1606" s="279"/>
      <c r="BQ1606" s="279"/>
      <c r="BR1606" s="279"/>
      <c r="BS1606" s="279"/>
      <c r="BT1606" s="279"/>
      <c r="BU1606" s="279"/>
      <c r="BV1606" s="279"/>
      <c r="BW1606" s="279"/>
      <c r="BX1606" s="279"/>
      <c r="BY1606" s="279"/>
      <c r="BZ1606" s="279"/>
      <c r="CA1606" s="279"/>
      <c r="CB1606" s="279"/>
      <c r="CC1606" s="279"/>
      <c r="CD1606" s="279"/>
      <c r="CE1606" s="279"/>
      <c r="CF1606" s="279"/>
      <c r="CG1606" s="279"/>
      <c r="CH1606" s="279"/>
      <c r="CI1606" s="279"/>
      <c r="CJ1606" s="279"/>
      <c r="CK1606" s="279"/>
      <c r="CL1606" s="279"/>
      <c r="CM1606" s="279"/>
      <c r="CN1606" s="279"/>
      <c r="CO1606" s="279"/>
      <c r="CP1606" s="279"/>
      <c r="CQ1606" s="279"/>
      <c r="CR1606" s="279"/>
      <c r="CS1606" s="279"/>
      <c r="CT1606" s="279"/>
      <c r="CU1606" s="279"/>
      <c r="CV1606" s="279"/>
      <c r="CW1606" s="279"/>
      <c r="CX1606" s="279"/>
      <c r="CY1606" s="279"/>
      <c r="CZ1606" s="279"/>
      <c r="DA1606" s="279"/>
      <c r="DB1606" s="279"/>
      <c r="DC1606" s="279"/>
      <c r="DD1606" s="279"/>
      <c r="DE1606" s="279"/>
      <c r="DF1606" s="279"/>
      <c r="DG1606" s="279"/>
      <c r="DH1606" s="279"/>
      <c r="DI1606" s="279"/>
      <c r="DJ1606" s="279"/>
      <c r="DK1606" s="279"/>
      <c r="DL1606" s="279"/>
      <c r="DM1606" s="279"/>
      <c r="DN1606" s="279"/>
      <c r="DO1606" s="279"/>
      <c r="DP1606" s="279"/>
      <c r="DQ1606" s="279"/>
      <c r="DR1606" s="279"/>
      <c r="DS1606" s="279"/>
      <c r="DT1606" s="279"/>
      <c r="DU1606" s="279"/>
    </row>
    <row r="1607" spans="41:125">
      <c r="AO1607" s="279"/>
      <c r="AP1607" s="279"/>
      <c r="AQ1607" s="279"/>
      <c r="AR1607" s="279"/>
      <c r="AS1607" s="279"/>
      <c r="AT1607" s="279"/>
      <c r="AU1607" s="279"/>
      <c r="AV1607" s="279"/>
      <c r="AW1607" s="279"/>
      <c r="AX1607" s="279"/>
      <c r="AY1607" s="279"/>
      <c r="AZ1607" s="279"/>
      <c r="BA1607" s="279"/>
      <c r="BB1607" s="279"/>
      <c r="BC1607" s="279"/>
      <c r="BD1607" s="279"/>
      <c r="BE1607" s="279"/>
      <c r="BF1607" s="279"/>
      <c r="BG1607" s="279"/>
      <c r="BH1607" s="279"/>
      <c r="BI1607" s="279"/>
      <c r="BJ1607" s="279"/>
      <c r="BK1607" s="279"/>
      <c r="BL1607" s="279"/>
      <c r="BM1607" s="279"/>
      <c r="BN1607" s="279"/>
      <c r="BO1607" s="279"/>
      <c r="BP1607" s="279"/>
      <c r="BQ1607" s="279"/>
      <c r="BR1607" s="279"/>
      <c r="BS1607" s="279"/>
      <c r="BT1607" s="279"/>
      <c r="BU1607" s="279"/>
      <c r="BV1607" s="279"/>
      <c r="BW1607" s="279"/>
      <c r="BX1607" s="279"/>
      <c r="BY1607" s="279"/>
      <c r="BZ1607" s="279"/>
      <c r="CA1607" s="279"/>
      <c r="CB1607" s="279"/>
      <c r="CC1607" s="279"/>
      <c r="CD1607" s="279"/>
      <c r="CE1607" s="279"/>
      <c r="CF1607" s="279"/>
      <c r="CG1607" s="279"/>
      <c r="CH1607" s="279"/>
      <c r="CI1607" s="279"/>
      <c r="CJ1607" s="279"/>
      <c r="CK1607" s="279"/>
      <c r="CL1607" s="279"/>
      <c r="CM1607" s="279"/>
      <c r="CN1607" s="279"/>
      <c r="CO1607" s="279"/>
      <c r="CP1607" s="279"/>
      <c r="CQ1607" s="279"/>
      <c r="CR1607" s="279"/>
      <c r="CS1607" s="279"/>
      <c r="CT1607" s="279"/>
      <c r="CU1607" s="279"/>
      <c r="CV1607" s="279"/>
      <c r="CW1607" s="279"/>
      <c r="CX1607" s="279"/>
      <c r="CY1607" s="279"/>
      <c r="CZ1607" s="279"/>
      <c r="DA1607" s="279"/>
      <c r="DB1607" s="279"/>
      <c r="DC1607" s="279"/>
      <c r="DD1607" s="279"/>
      <c r="DE1607" s="279"/>
      <c r="DF1607" s="279"/>
      <c r="DG1607" s="279"/>
      <c r="DH1607" s="279"/>
      <c r="DI1607" s="279"/>
      <c r="DJ1607" s="279"/>
      <c r="DK1607" s="279"/>
      <c r="DL1607" s="279"/>
      <c r="DM1607" s="279"/>
      <c r="DN1607" s="279"/>
      <c r="DO1607" s="279"/>
      <c r="DP1607" s="279"/>
      <c r="DQ1607" s="279"/>
      <c r="DR1607" s="279"/>
      <c r="DS1607" s="279"/>
      <c r="DT1607" s="279"/>
      <c r="DU1607" s="279"/>
    </row>
    <row r="1608" spans="41:125">
      <c r="AO1608" s="279"/>
      <c r="AP1608" s="279"/>
      <c r="AQ1608" s="279"/>
      <c r="AR1608" s="279"/>
      <c r="AS1608" s="279"/>
      <c r="AT1608" s="279"/>
      <c r="AU1608" s="279"/>
      <c r="AV1608" s="279"/>
      <c r="AW1608" s="279"/>
      <c r="AX1608" s="279"/>
      <c r="AY1608" s="279"/>
      <c r="AZ1608" s="279"/>
      <c r="BA1608" s="279"/>
      <c r="BB1608" s="279"/>
      <c r="BC1608" s="279"/>
      <c r="BD1608" s="279"/>
      <c r="BE1608" s="279"/>
      <c r="BF1608" s="279"/>
      <c r="BG1608" s="279"/>
      <c r="BH1608" s="279"/>
      <c r="BI1608" s="279"/>
      <c r="BJ1608" s="279"/>
      <c r="BK1608" s="279"/>
      <c r="BL1608" s="279"/>
      <c r="BM1608" s="279"/>
      <c r="BN1608" s="279"/>
      <c r="BO1608" s="279"/>
      <c r="BP1608" s="279"/>
      <c r="BQ1608" s="279"/>
      <c r="BR1608" s="279"/>
      <c r="BS1608" s="279"/>
      <c r="BT1608" s="279"/>
      <c r="BU1608" s="279"/>
      <c r="BV1608" s="279"/>
      <c r="BW1608" s="279"/>
      <c r="BX1608" s="279"/>
      <c r="BY1608" s="279"/>
      <c r="BZ1608" s="279"/>
      <c r="CA1608" s="279"/>
      <c r="CB1608" s="279"/>
      <c r="CC1608" s="279"/>
      <c r="CD1608" s="279"/>
      <c r="CE1608" s="279"/>
      <c r="CF1608" s="279"/>
      <c r="CG1608" s="279"/>
      <c r="CH1608" s="279"/>
      <c r="CI1608" s="279"/>
      <c r="CJ1608" s="279"/>
      <c r="CK1608" s="279"/>
      <c r="CL1608" s="279"/>
      <c r="CM1608" s="279"/>
      <c r="CN1608" s="279"/>
      <c r="CO1608" s="279"/>
      <c r="CP1608" s="279"/>
      <c r="CQ1608" s="279"/>
      <c r="CR1608" s="279"/>
      <c r="CS1608" s="279"/>
      <c r="CT1608" s="279"/>
      <c r="CU1608" s="279"/>
      <c r="CV1608" s="279"/>
      <c r="CW1608" s="279"/>
      <c r="CX1608" s="279"/>
      <c r="CY1608" s="279"/>
      <c r="CZ1608" s="279"/>
      <c r="DA1608" s="279"/>
      <c r="DB1608" s="279"/>
      <c r="DC1608" s="279"/>
      <c r="DD1608" s="279"/>
      <c r="DE1608" s="279"/>
      <c r="DF1608" s="279"/>
      <c r="DG1608" s="279"/>
      <c r="DH1608" s="279"/>
      <c r="DI1608" s="279"/>
      <c r="DJ1608" s="279"/>
      <c r="DK1608" s="279"/>
      <c r="DL1608" s="279"/>
      <c r="DM1608" s="279"/>
      <c r="DN1608" s="279"/>
      <c r="DO1608" s="279"/>
      <c r="DP1608" s="279"/>
      <c r="DQ1608" s="279"/>
      <c r="DR1608" s="279"/>
      <c r="DS1608" s="279"/>
      <c r="DT1608" s="279"/>
      <c r="DU1608" s="279"/>
    </row>
    <row r="1609" spans="41:125">
      <c r="AO1609" s="279"/>
      <c r="AP1609" s="279"/>
      <c r="AQ1609" s="279"/>
      <c r="AR1609" s="279"/>
      <c r="AS1609" s="279"/>
      <c r="AT1609" s="279"/>
      <c r="AU1609" s="279"/>
      <c r="AV1609" s="279"/>
      <c r="AW1609" s="279"/>
      <c r="AX1609" s="279"/>
      <c r="AY1609" s="279"/>
      <c r="AZ1609" s="279"/>
      <c r="BA1609" s="279"/>
      <c r="BB1609" s="279"/>
      <c r="BC1609" s="279"/>
      <c r="BD1609" s="279"/>
      <c r="BE1609" s="279"/>
      <c r="BF1609" s="279"/>
      <c r="BG1609" s="279"/>
      <c r="BH1609" s="279"/>
      <c r="BI1609" s="279"/>
      <c r="BJ1609" s="279"/>
      <c r="BK1609" s="279"/>
      <c r="BL1609" s="279"/>
      <c r="BM1609" s="279"/>
      <c r="BN1609" s="279"/>
      <c r="BO1609" s="279"/>
      <c r="BP1609" s="279"/>
      <c r="BQ1609" s="279"/>
      <c r="BR1609" s="279"/>
      <c r="BS1609" s="279"/>
      <c r="BT1609" s="279"/>
      <c r="BU1609" s="279"/>
      <c r="BV1609" s="279"/>
      <c r="BW1609" s="279"/>
      <c r="BX1609" s="279"/>
      <c r="BY1609" s="279"/>
      <c r="BZ1609" s="279"/>
      <c r="CA1609" s="279"/>
      <c r="CB1609" s="279"/>
      <c r="CC1609" s="279"/>
      <c r="CD1609" s="279"/>
      <c r="CE1609" s="279"/>
      <c r="CF1609" s="279"/>
      <c r="CG1609" s="279"/>
      <c r="CH1609" s="279"/>
      <c r="CI1609" s="279"/>
      <c r="CJ1609" s="279"/>
      <c r="CK1609" s="279"/>
      <c r="CL1609" s="279"/>
      <c r="CM1609" s="279"/>
      <c r="CN1609" s="279"/>
      <c r="CO1609" s="279"/>
      <c r="CP1609" s="279"/>
      <c r="CQ1609" s="279"/>
      <c r="CR1609" s="279"/>
      <c r="CS1609" s="279"/>
      <c r="CT1609" s="279"/>
      <c r="CU1609" s="279"/>
      <c r="CV1609" s="279"/>
      <c r="CW1609" s="279"/>
      <c r="CX1609" s="279"/>
      <c r="CY1609" s="279"/>
      <c r="CZ1609" s="279"/>
      <c r="DA1609" s="279"/>
      <c r="DB1609" s="279"/>
      <c r="DC1609" s="279"/>
      <c r="DD1609" s="279"/>
      <c r="DE1609" s="279"/>
      <c r="DF1609" s="279"/>
      <c r="DG1609" s="279"/>
      <c r="DH1609" s="279"/>
      <c r="DI1609" s="279"/>
      <c r="DJ1609" s="279"/>
      <c r="DK1609" s="279"/>
      <c r="DL1609" s="279"/>
      <c r="DM1609" s="279"/>
      <c r="DN1609" s="279"/>
      <c r="DO1609" s="279"/>
      <c r="DP1609" s="279"/>
      <c r="DQ1609" s="279"/>
      <c r="DR1609" s="279"/>
      <c r="DS1609" s="279"/>
      <c r="DT1609" s="279"/>
      <c r="DU1609" s="279"/>
    </row>
    <row r="1610" spans="41:125">
      <c r="AO1610" s="279"/>
      <c r="AP1610" s="279"/>
      <c r="AQ1610" s="279"/>
      <c r="AR1610" s="279"/>
      <c r="AS1610" s="279"/>
      <c r="AT1610" s="279"/>
      <c r="AU1610" s="279"/>
      <c r="AV1610" s="279"/>
      <c r="AW1610" s="279"/>
      <c r="AX1610" s="279"/>
      <c r="AY1610" s="279"/>
      <c r="AZ1610" s="279"/>
      <c r="BA1610" s="279"/>
      <c r="BB1610" s="279"/>
      <c r="BC1610" s="279"/>
      <c r="BD1610" s="279"/>
      <c r="BE1610" s="279"/>
      <c r="BF1610" s="279"/>
      <c r="BG1610" s="279"/>
      <c r="BH1610" s="279"/>
      <c r="BI1610" s="279"/>
      <c r="BJ1610" s="279"/>
      <c r="BK1610" s="279"/>
      <c r="BL1610" s="279"/>
      <c r="BM1610" s="279"/>
      <c r="BN1610" s="279"/>
      <c r="BO1610" s="279"/>
      <c r="BP1610" s="279"/>
      <c r="BQ1610" s="279"/>
      <c r="BR1610" s="279"/>
      <c r="BS1610" s="279"/>
      <c r="BT1610" s="279"/>
      <c r="BU1610" s="279"/>
      <c r="BV1610" s="279"/>
      <c r="BW1610" s="279"/>
      <c r="BX1610" s="279"/>
      <c r="BY1610" s="279"/>
      <c r="BZ1610" s="279"/>
      <c r="CA1610" s="279"/>
      <c r="CB1610" s="279"/>
      <c r="CC1610" s="279"/>
      <c r="CD1610" s="279"/>
      <c r="CE1610" s="279"/>
      <c r="CF1610" s="279"/>
      <c r="CG1610" s="279"/>
      <c r="CH1610" s="279"/>
      <c r="CI1610" s="279"/>
      <c r="CJ1610" s="279"/>
      <c r="CK1610" s="279"/>
      <c r="CL1610" s="279"/>
      <c r="CM1610" s="279"/>
      <c r="CN1610" s="279"/>
      <c r="CO1610" s="279"/>
      <c r="CP1610" s="279"/>
      <c r="CQ1610" s="279"/>
      <c r="CR1610" s="279"/>
      <c r="CS1610" s="279"/>
      <c r="CT1610" s="279"/>
      <c r="CU1610" s="279"/>
      <c r="CV1610" s="279"/>
      <c r="CW1610" s="279"/>
      <c r="CX1610" s="279"/>
      <c r="CY1610" s="279"/>
      <c r="CZ1610" s="279"/>
      <c r="DA1610" s="279"/>
      <c r="DB1610" s="279"/>
      <c r="DC1610" s="279"/>
      <c r="DD1610" s="279"/>
      <c r="DE1610" s="279"/>
      <c r="DF1610" s="279"/>
      <c r="DG1610" s="279"/>
      <c r="DH1610" s="279"/>
      <c r="DI1610" s="279"/>
      <c r="DJ1610" s="279"/>
      <c r="DK1610" s="279"/>
      <c r="DL1610" s="279"/>
      <c r="DM1610" s="279"/>
      <c r="DN1610" s="279"/>
      <c r="DO1610" s="279"/>
      <c r="DP1610" s="279"/>
      <c r="DQ1610" s="279"/>
      <c r="DR1610" s="279"/>
      <c r="DS1610" s="279"/>
      <c r="DT1610" s="279"/>
      <c r="DU1610" s="279"/>
    </row>
    <row r="1611" spans="41:125">
      <c r="AO1611" s="279"/>
      <c r="AP1611" s="279"/>
      <c r="AQ1611" s="279"/>
      <c r="AR1611" s="279"/>
      <c r="AS1611" s="279"/>
      <c r="AT1611" s="279"/>
      <c r="AU1611" s="279"/>
      <c r="AV1611" s="279"/>
      <c r="AW1611" s="279"/>
      <c r="AX1611" s="279"/>
      <c r="AY1611" s="279"/>
      <c r="AZ1611" s="279"/>
      <c r="BA1611" s="279"/>
      <c r="BB1611" s="279"/>
      <c r="BC1611" s="279"/>
      <c r="BD1611" s="279"/>
      <c r="BE1611" s="279"/>
      <c r="BF1611" s="279"/>
      <c r="BG1611" s="279"/>
      <c r="BH1611" s="279"/>
      <c r="BI1611" s="279"/>
      <c r="BJ1611" s="279"/>
      <c r="BK1611" s="279"/>
      <c r="BL1611" s="279"/>
      <c r="BM1611" s="279"/>
      <c r="BN1611" s="279"/>
      <c r="BO1611" s="279"/>
      <c r="BP1611" s="279"/>
      <c r="BQ1611" s="279"/>
      <c r="BR1611" s="279"/>
      <c r="BS1611" s="279"/>
      <c r="BT1611" s="279"/>
      <c r="BU1611" s="279"/>
      <c r="BV1611" s="279"/>
      <c r="BW1611" s="279"/>
      <c r="BX1611" s="279"/>
      <c r="BY1611" s="279"/>
      <c r="BZ1611" s="279"/>
      <c r="CA1611" s="279"/>
      <c r="CB1611" s="279"/>
      <c r="CC1611" s="279"/>
      <c r="CD1611" s="279"/>
      <c r="CE1611" s="279"/>
      <c r="CF1611" s="279"/>
      <c r="CG1611" s="279"/>
      <c r="CH1611" s="279"/>
      <c r="CI1611" s="279"/>
      <c r="CJ1611" s="279"/>
      <c r="CK1611" s="279"/>
      <c r="CL1611" s="279"/>
      <c r="CM1611" s="279"/>
      <c r="CN1611" s="279"/>
      <c r="CO1611" s="279"/>
      <c r="CP1611" s="279"/>
      <c r="CQ1611" s="279"/>
      <c r="CR1611" s="279"/>
      <c r="CS1611" s="279"/>
      <c r="CT1611" s="279"/>
      <c r="CU1611" s="279"/>
      <c r="CV1611" s="279"/>
      <c r="CW1611" s="279"/>
      <c r="CX1611" s="279"/>
      <c r="CY1611" s="279"/>
      <c r="CZ1611" s="279"/>
      <c r="DA1611" s="279"/>
      <c r="DB1611" s="279"/>
      <c r="DC1611" s="279"/>
      <c r="DD1611" s="279"/>
      <c r="DE1611" s="279"/>
      <c r="DF1611" s="279"/>
      <c r="DG1611" s="279"/>
      <c r="DH1611" s="279"/>
      <c r="DI1611" s="279"/>
      <c r="DJ1611" s="279"/>
      <c r="DK1611" s="279"/>
      <c r="DL1611" s="279"/>
      <c r="DM1611" s="279"/>
      <c r="DN1611" s="279"/>
      <c r="DO1611" s="279"/>
      <c r="DP1611" s="279"/>
      <c r="DQ1611" s="279"/>
      <c r="DR1611" s="279"/>
      <c r="DS1611" s="279"/>
      <c r="DT1611" s="279"/>
      <c r="DU1611" s="279"/>
    </row>
    <row r="1612" spans="41:125">
      <c r="AO1612" s="279"/>
      <c r="AP1612" s="279"/>
      <c r="AQ1612" s="279"/>
      <c r="AR1612" s="279"/>
      <c r="AS1612" s="279"/>
      <c r="AT1612" s="279"/>
      <c r="AU1612" s="279"/>
      <c r="AV1612" s="279"/>
      <c r="AW1612" s="279"/>
      <c r="AX1612" s="279"/>
      <c r="AY1612" s="279"/>
      <c r="AZ1612" s="279"/>
      <c r="BA1612" s="279"/>
      <c r="BB1612" s="279"/>
      <c r="BC1612" s="279"/>
      <c r="BD1612" s="279"/>
      <c r="BE1612" s="279"/>
      <c r="BF1612" s="279"/>
      <c r="BG1612" s="279"/>
      <c r="BH1612" s="279"/>
      <c r="BI1612" s="279"/>
      <c r="BJ1612" s="279"/>
      <c r="BK1612" s="279"/>
      <c r="BL1612" s="279"/>
      <c r="BM1612" s="279"/>
      <c r="BN1612" s="279"/>
      <c r="BO1612" s="279"/>
      <c r="BP1612" s="279"/>
      <c r="BQ1612" s="279"/>
      <c r="BR1612" s="279"/>
      <c r="BS1612" s="279"/>
      <c r="BT1612" s="279"/>
      <c r="BU1612" s="279"/>
      <c r="BV1612" s="279"/>
      <c r="BW1612" s="279"/>
      <c r="BX1612" s="279"/>
      <c r="BY1612" s="279"/>
      <c r="BZ1612" s="279"/>
      <c r="CA1612" s="279"/>
      <c r="CB1612" s="279"/>
      <c r="CC1612" s="279"/>
      <c r="CD1612" s="279"/>
      <c r="CE1612" s="279"/>
      <c r="CF1612" s="279"/>
      <c r="CG1612" s="279"/>
      <c r="CH1612" s="279"/>
      <c r="CI1612" s="279"/>
      <c r="CJ1612" s="279"/>
      <c r="CK1612" s="279"/>
      <c r="CL1612" s="279"/>
      <c r="CM1612" s="279"/>
      <c r="CN1612" s="279"/>
      <c r="CO1612" s="279"/>
      <c r="CP1612" s="279"/>
      <c r="CQ1612" s="279"/>
      <c r="CR1612" s="279"/>
      <c r="CS1612" s="279"/>
      <c r="CT1612" s="279"/>
      <c r="CU1612" s="279"/>
      <c r="CV1612" s="279"/>
      <c r="CW1612" s="279"/>
      <c r="CX1612" s="279"/>
      <c r="CY1612" s="279"/>
      <c r="CZ1612" s="279"/>
      <c r="DA1612" s="279"/>
      <c r="DB1612" s="279"/>
      <c r="DC1612" s="279"/>
      <c r="DD1612" s="279"/>
      <c r="DE1612" s="279"/>
      <c r="DF1612" s="279"/>
      <c r="DG1612" s="279"/>
      <c r="DH1612" s="279"/>
      <c r="DI1612" s="279"/>
      <c r="DJ1612" s="279"/>
      <c r="DK1612" s="279"/>
      <c r="DL1612" s="279"/>
      <c r="DM1612" s="279"/>
      <c r="DN1612" s="279"/>
      <c r="DO1612" s="279"/>
      <c r="DP1612" s="279"/>
      <c r="DQ1612" s="279"/>
      <c r="DR1612" s="279"/>
      <c r="DS1612" s="279"/>
      <c r="DT1612" s="279"/>
      <c r="DU1612" s="279"/>
    </row>
    <row r="1613" spans="41:125">
      <c r="AO1613" s="279"/>
      <c r="AP1613" s="279"/>
      <c r="AQ1613" s="279"/>
      <c r="AR1613" s="279"/>
      <c r="AS1613" s="279"/>
      <c r="AT1613" s="279"/>
      <c r="AU1613" s="279"/>
      <c r="AV1613" s="279"/>
      <c r="AW1613" s="279"/>
      <c r="AX1613" s="279"/>
      <c r="AY1613" s="279"/>
      <c r="AZ1613" s="279"/>
      <c r="BA1613" s="279"/>
      <c r="BB1613" s="279"/>
      <c r="BC1613" s="279"/>
      <c r="BD1613" s="279"/>
      <c r="BE1613" s="279"/>
      <c r="BF1613" s="279"/>
      <c r="BG1613" s="279"/>
      <c r="BH1613" s="279"/>
      <c r="BI1613" s="279"/>
      <c r="BJ1613" s="279"/>
      <c r="BK1613" s="279"/>
      <c r="BL1613" s="279"/>
      <c r="BM1613" s="279"/>
      <c r="BN1613" s="279"/>
      <c r="BO1613" s="279"/>
      <c r="BP1613" s="279"/>
      <c r="BQ1613" s="279"/>
      <c r="BR1613" s="279"/>
      <c r="BS1613" s="279"/>
      <c r="BT1613" s="279"/>
      <c r="BU1613" s="279"/>
      <c r="BV1613" s="279"/>
      <c r="BW1613" s="279"/>
      <c r="BX1613" s="279"/>
      <c r="BY1613" s="279"/>
      <c r="BZ1613" s="279"/>
      <c r="CA1613" s="279"/>
      <c r="CB1613" s="279"/>
      <c r="CC1613" s="279"/>
      <c r="CD1613" s="279"/>
      <c r="CE1613" s="279"/>
      <c r="CF1613" s="279"/>
      <c r="CG1613" s="279"/>
      <c r="CH1613" s="279"/>
      <c r="CI1613" s="279"/>
      <c r="CJ1613" s="279"/>
      <c r="CK1613" s="279"/>
      <c r="CL1613" s="279"/>
      <c r="CM1613" s="279"/>
      <c r="CN1613" s="279"/>
      <c r="CO1613" s="279"/>
      <c r="CP1613" s="279"/>
      <c r="CQ1613" s="279"/>
      <c r="CR1613" s="279"/>
      <c r="CS1613" s="279"/>
      <c r="CT1613" s="279"/>
      <c r="CU1613" s="279"/>
      <c r="CV1613" s="279"/>
      <c r="CW1613" s="279"/>
      <c r="CX1613" s="279"/>
      <c r="CY1613" s="279"/>
      <c r="CZ1613" s="279"/>
      <c r="DA1613" s="279"/>
      <c r="DB1613" s="279"/>
      <c r="DC1613" s="279"/>
      <c r="DD1613" s="279"/>
      <c r="DE1613" s="279"/>
      <c r="DF1613" s="279"/>
      <c r="DG1613" s="279"/>
      <c r="DH1613" s="279"/>
      <c r="DI1613" s="279"/>
      <c r="DJ1613" s="279"/>
      <c r="DK1613" s="279"/>
      <c r="DL1613" s="279"/>
      <c r="DM1613" s="279"/>
      <c r="DN1613" s="279"/>
      <c r="DO1613" s="279"/>
      <c r="DP1613" s="279"/>
      <c r="DQ1613" s="279"/>
      <c r="DR1613" s="279"/>
      <c r="DS1613" s="279"/>
      <c r="DT1613" s="279"/>
      <c r="DU1613" s="279"/>
    </row>
    <row r="1614" spans="41:125">
      <c r="AO1614" s="279"/>
      <c r="AP1614" s="279"/>
      <c r="AQ1614" s="279"/>
      <c r="AR1614" s="279"/>
      <c r="AS1614" s="279"/>
      <c r="AT1614" s="279"/>
      <c r="AU1614" s="279"/>
      <c r="AV1614" s="279"/>
      <c r="AW1614" s="279"/>
      <c r="AX1614" s="279"/>
      <c r="AY1614" s="279"/>
      <c r="AZ1614" s="279"/>
      <c r="BA1614" s="279"/>
      <c r="BB1614" s="279"/>
      <c r="BC1614" s="279"/>
      <c r="BD1614" s="279"/>
      <c r="BE1614" s="279"/>
      <c r="BF1614" s="279"/>
      <c r="BG1614" s="279"/>
      <c r="BH1614" s="279"/>
      <c r="BI1614" s="279"/>
      <c r="BJ1614" s="279"/>
      <c r="BK1614" s="279"/>
      <c r="BL1614" s="279"/>
      <c r="BM1614" s="279"/>
      <c r="BN1614" s="279"/>
      <c r="BO1614" s="279"/>
      <c r="BP1614" s="279"/>
      <c r="BQ1614" s="279"/>
      <c r="BR1614" s="279"/>
      <c r="BS1614" s="279"/>
      <c r="BT1614" s="279"/>
      <c r="BU1614" s="279"/>
      <c r="BV1614" s="279"/>
      <c r="BW1614" s="279"/>
      <c r="BX1614" s="279"/>
      <c r="BY1614" s="279"/>
      <c r="BZ1614" s="279"/>
      <c r="CA1614" s="279"/>
      <c r="CB1614" s="279"/>
      <c r="CC1614" s="279"/>
      <c r="CD1614" s="279"/>
      <c r="CE1614" s="279"/>
      <c r="CF1614" s="279"/>
      <c r="CG1614" s="279"/>
      <c r="CH1614" s="279"/>
      <c r="CI1614" s="279"/>
      <c r="CJ1614" s="279"/>
      <c r="CK1614" s="279"/>
      <c r="CL1614" s="279"/>
      <c r="CM1614" s="279"/>
      <c r="CN1614" s="279"/>
      <c r="CO1614" s="279"/>
      <c r="CP1614" s="279"/>
      <c r="CQ1614" s="279"/>
      <c r="CR1614" s="279"/>
      <c r="CS1614" s="279"/>
      <c r="CT1614" s="279"/>
      <c r="CU1614" s="279"/>
      <c r="CV1614" s="279"/>
      <c r="CW1614" s="279"/>
      <c r="CX1614" s="279"/>
      <c r="CY1614" s="279"/>
      <c r="CZ1614" s="279"/>
      <c r="DA1614" s="279"/>
      <c r="DB1614" s="279"/>
      <c r="DC1614" s="279"/>
      <c r="DD1614" s="279"/>
      <c r="DE1614" s="279"/>
      <c r="DF1614" s="279"/>
      <c r="DG1614" s="279"/>
      <c r="DH1614" s="279"/>
      <c r="DI1614" s="279"/>
      <c r="DJ1614" s="279"/>
      <c r="DK1614" s="279"/>
      <c r="DL1614" s="279"/>
      <c r="DM1614" s="279"/>
      <c r="DN1614" s="279"/>
      <c r="DO1614" s="279"/>
      <c r="DP1614" s="279"/>
      <c r="DQ1614" s="279"/>
      <c r="DR1614" s="279"/>
      <c r="DS1614" s="279"/>
      <c r="DT1614" s="279"/>
      <c r="DU1614" s="279"/>
    </row>
    <row r="1615" spans="41:125">
      <c r="AO1615" s="279"/>
      <c r="AP1615" s="279"/>
      <c r="AQ1615" s="279"/>
      <c r="AR1615" s="279"/>
      <c r="AS1615" s="279"/>
      <c r="AT1615" s="279"/>
      <c r="AU1615" s="279"/>
      <c r="AV1615" s="279"/>
      <c r="AW1615" s="279"/>
      <c r="AX1615" s="279"/>
      <c r="AY1615" s="279"/>
      <c r="AZ1615" s="279"/>
      <c r="BA1615" s="279"/>
      <c r="BB1615" s="279"/>
      <c r="BC1615" s="279"/>
      <c r="BD1615" s="279"/>
      <c r="BE1615" s="279"/>
      <c r="BF1615" s="279"/>
      <c r="BG1615" s="279"/>
      <c r="BH1615" s="279"/>
      <c r="BI1615" s="279"/>
      <c r="BJ1615" s="279"/>
      <c r="BK1615" s="279"/>
      <c r="BL1615" s="279"/>
      <c r="BM1615" s="279"/>
      <c r="BN1615" s="279"/>
      <c r="BO1615" s="279"/>
      <c r="BP1615" s="279"/>
      <c r="BQ1615" s="279"/>
      <c r="BR1615" s="279"/>
      <c r="BS1615" s="279"/>
      <c r="BT1615" s="279"/>
      <c r="BU1615" s="279"/>
      <c r="BV1615" s="279"/>
      <c r="BW1615" s="279"/>
      <c r="BX1615" s="279"/>
      <c r="BY1615" s="279"/>
      <c r="BZ1615" s="279"/>
      <c r="CA1615" s="279"/>
      <c r="CB1615" s="279"/>
      <c r="CC1615" s="279"/>
      <c r="CD1615" s="279"/>
      <c r="CE1615" s="279"/>
      <c r="CF1615" s="279"/>
      <c r="CG1615" s="279"/>
      <c r="CH1615" s="279"/>
      <c r="CI1615" s="279"/>
      <c r="CJ1615" s="279"/>
      <c r="CK1615" s="279"/>
      <c r="CL1615" s="279"/>
      <c r="CM1615" s="279"/>
      <c r="CN1615" s="279"/>
      <c r="CO1615" s="279"/>
      <c r="CP1615" s="279"/>
      <c r="CQ1615" s="279"/>
      <c r="CR1615" s="279"/>
      <c r="CS1615" s="279"/>
      <c r="CT1615" s="279"/>
      <c r="CU1615" s="279"/>
      <c r="CV1615" s="279"/>
      <c r="CW1615" s="279"/>
      <c r="CX1615" s="279"/>
      <c r="CY1615" s="279"/>
      <c r="CZ1615" s="279"/>
      <c r="DA1615" s="279"/>
      <c r="DB1615" s="279"/>
      <c r="DC1615" s="279"/>
      <c r="DD1615" s="279"/>
      <c r="DE1615" s="279"/>
      <c r="DF1615" s="279"/>
      <c r="DG1615" s="279"/>
      <c r="DH1615" s="279"/>
      <c r="DI1615" s="279"/>
      <c r="DJ1615" s="279"/>
      <c r="DK1615" s="279"/>
      <c r="DL1615" s="279"/>
      <c r="DM1615" s="279"/>
      <c r="DN1615" s="279"/>
      <c r="DO1615" s="279"/>
      <c r="DP1615" s="279"/>
      <c r="DQ1615" s="279"/>
      <c r="DR1615" s="279"/>
      <c r="DS1615" s="279"/>
      <c r="DT1615" s="279"/>
      <c r="DU1615" s="279"/>
    </row>
    <row r="1616" spans="41:125">
      <c r="AO1616" s="279"/>
      <c r="AP1616" s="279"/>
      <c r="AQ1616" s="279"/>
      <c r="AR1616" s="279"/>
      <c r="AS1616" s="279"/>
      <c r="AT1616" s="279"/>
      <c r="AU1616" s="279"/>
      <c r="AV1616" s="279"/>
      <c r="AW1616" s="279"/>
      <c r="AX1616" s="279"/>
      <c r="AY1616" s="279"/>
      <c r="AZ1616" s="279"/>
      <c r="BA1616" s="279"/>
      <c r="BB1616" s="279"/>
      <c r="BC1616" s="279"/>
      <c r="BD1616" s="279"/>
      <c r="BE1616" s="279"/>
      <c r="BF1616" s="279"/>
      <c r="BG1616" s="279"/>
      <c r="BH1616" s="279"/>
      <c r="BI1616" s="279"/>
      <c r="BJ1616" s="279"/>
      <c r="BK1616" s="279"/>
      <c r="BL1616" s="279"/>
      <c r="BM1616" s="279"/>
      <c r="BN1616" s="279"/>
      <c r="BO1616" s="279"/>
      <c r="BP1616" s="279"/>
      <c r="BQ1616" s="279"/>
      <c r="BR1616" s="279"/>
      <c r="BS1616" s="279"/>
      <c r="BT1616" s="279"/>
      <c r="BU1616" s="279"/>
      <c r="BV1616" s="279"/>
      <c r="BW1616" s="279"/>
      <c r="BX1616" s="279"/>
      <c r="BY1616" s="279"/>
      <c r="BZ1616" s="279"/>
      <c r="CA1616" s="279"/>
      <c r="CB1616" s="279"/>
      <c r="CC1616" s="279"/>
      <c r="CD1616" s="279"/>
      <c r="CE1616" s="279"/>
      <c r="CF1616" s="279"/>
      <c r="CG1616" s="279"/>
      <c r="CH1616" s="279"/>
      <c r="CI1616" s="279"/>
      <c r="CJ1616" s="279"/>
      <c r="CK1616" s="279"/>
      <c r="CL1616" s="279"/>
      <c r="CM1616" s="279"/>
      <c r="CN1616" s="279"/>
      <c r="CO1616" s="279"/>
      <c r="CP1616" s="279"/>
      <c r="CQ1616" s="279"/>
      <c r="CR1616" s="279"/>
      <c r="CS1616" s="279"/>
      <c r="CT1616" s="279"/>
      <c r="CU1616" s="279"/>
      <c r="CV1616" s="279"/>
      <c r="CW1616" s="279"/>
      <c r="CX1616" s="279"/>
      <c r="CY1616" s="279"/>
      <c r="CZ1616" s="279"/>
      <c r="DA1616" s="279"/>
      <c r="DB1616" s="279"/>
      <c r="DC1616" s="279"/>
      <c r="DD1616" s="279"/>
      <c r="DE1616" s="279"/>
      <c r="DF1616" s="279"/>
      <c r="DG1616" s="279"/>
      <c r="DH1616" s="279"/>
      <c r="DI1616" s="279"/>
      <c r="DJ1616" s="279"/>
      <c r="DK1616" s="279"/>
      <c r="DL1616" s="279"/>
      <c r="DM1616" s="279"/>
      <c r="DN1616" s="279"/>
      <c r="DO1616" s="279"/>
      <c r="DP1616" s="279"/>
      <c r="DQ1616" s="279"/>
      <c r="DR1616" s="279"/>
      <c r="DS1616" s="279"/>
      <c r="DT1616" s="279"/>
      <c r="DU1616" s="279"/>
    </row>
    <row r="1617" spans="41:125">
      <c r="AO1617" s="279"/>
      <c r="AP1617" s="279"/>
      <c r="AQ1617" s="279"/>
      <c r="AR1617" s="279"/>
      <c r="AS1617" s="279"/>
      <c r="AT1617" s="279"/>
      <c r="AU1617" s="279"/>
      <c r="AV1617" s="279"/>
      <c r="AW1617" s="279"/>
      <c r="AX1617" s="279"/>
      <c r="AY1617" s="279"/>
      <c r="AZ1617" s="279"/>
      <c r="BA1617" s="279"/>
      <c r="BB1617" s="279"/>
      <c r="BC1617" s="279"/>
      <c r="BD1617" s="279"/>
      <c r="BE1617" s="279"/>
      <c r="BF1617" s="279"/>
      <c r="BG1617" s="279"/>
      <c r="BH1617" s="279"/>
      <c r="BI1617" s="279"/>
      <c r="BJ1617" s="279"/>
      <c r="BK1617" s="279"/>
      <c r="BL1617" s="279"/>
      <c r="BM1617" s="279"/>
      <c r="BN1617" s="279"/>
      <c r="BO1617" s="279"/>
      <c r="BP1617" s="279"/>
      <c r="BQ1617" s="279"/>
      <c r="BR1617" s="279"/>
      <c r="BS1617" s="279"/>
      <c r="BT1617" s="279"/>
      <c r="BU1617" s="279"/>
      <c r="BV1617" s="279"/>
      <c r="BW1617" s="279"/>
      <c r="BX1617" s="279"/>
      <c r="BY1617" s="279"/>
      <c r="BZ1617" s="279"/>
      <c r="CA1617" s="279"/>
      <c r="CB1617" s="279"/>
      <c r="CC1617" s="279"/>
      <c r="CD1617" s="279"/>
      <c r="CE1617" s="279"/>
      <c r="CF1617" s="279"/>
      <c r="CG1617" s="279"/>
      <c r="CH1617" s="279"/>
      <c r="CI1617" s="279"/>
      <c r="CJ1617" s="279"/>
      <c r="CK1617" s="279"/>
      <c r="CL1617" s="279"/>
      <c r="CM1617" s="279"/>
      <c r="CN1617" s="279"/>
      <c r="CO1617" s="279"/>
      <c r="CP1617" s="279"/>
      <c r="CQ1617" s="279"/>
      <c r="CR1617" s="279"/>
      <c r="CS1617" s="279"/>
      <c r="CT1617" s="279"/>
      <c r="CU1617" s="279"/>
      <c r="CV1617" s="279"/>
      <c r="CW1617" s="279"/>
      <c r="CX1617" s="279"/>
      <c r="CY1617" s="279"/>
      <c r="CZ1617" s="279"/>
      <c r="DA1617" s="279"/>
      <c r="DB1617" s="279"/>
      <c r="DC1617" s="279"/>
      <c r="DD1617" s="279"/>
      <c r="DE1617" s="279"/>
      <c r="DF1617" s="279"/>
      <c r="DG1617" s="279"/>
      <c r="DH1617" s="279"/>
      <c r="DI1617" s="279"/>
      <c r="DJ1617" s="279"/>
      <c r="DK1617" s="279"/>
      <c r="DL1617" s="279"/>
      <c r="DM1617" s="279"/>
      <c r="DN1617" s="279"/>
      <c r="DO1617" s="279"/>
      <c r="DP1617" s="279"/>
      <c r="DQ1617" s="279"/>
      <c r="DR1617" s="279"/>
      <c r="DS1617" s="279"/>
      <c r="DT1617" s="279"/>
      <c r="DU1617" s="279"/>
    </row>
    <row r="1618" spans="41:125">
      <c r="AO1618" s="279"/>
      <c r="AP1618" s="279"/>
      <c r="AQ1618" s="279"/>
      <c r="AR1618" s="279"/>
      <c r="AS1618" s="279"/>
      <c r="AT1618" s="279"/>
      <c r="AU1618" s="279"/>
      <c r="AV1618" s="279"/>
      <c r="AW1618" s="279"/>
      <c r="AX1618" s="279"/>
      <c r="AY1618" s="279"/>
      <c r="AZ1618" s="279"/>
      <c r="BA1618" s="279"/>
      <c r="BB1618" s="279"/>
      <c r="BC1618" s="279"/>
      <c r="BD1618" s="279"/>
      <c r="BE1618" s="279"/>
      <c r="BF1618" s="279"/>
      <c r="BG1618" s="279"/>
      <c r="BH1618" s="279"/>
      <c r="BI1618" s="279"/>
      <c r="BJ1618" s="279"/>
      <c r="BK1618" s="279"/>
      <c r="BL1618" s="279"/>
      <c r="BM1618" s="279"/>
      <c r="BN1618" s="279"/>
      <c r="BO1618" s="279"/>
      <c r="BP1618" s="279"/>
      <c r="BQ1618" s="279"/>
      <c r="BR1618" s="279"/>
      <c r="BS1618" s="279"/>
      <c r="BT1618" s="279"/>
      <c r="BU1618" s="279"/>
      <c r="BV1618" s="279"/>
      <c r="BW1618" s="279"/>
      <c r="BX1618" s="279"/>
      <c r="BY1618" s="279"/>
      <c r="BZ1618" s="279"/>
      <c r="CA1618" s="279"/>
      <c r="CB1618" s="279"/>
      <c r="CC1618" s="279"/>
      <c r="CD1618" s="279"/>
      <c r="CE1618" s="279"/>
      <c r="CF1618" s="279"/>
      <c r="CG1618" s="279"/>
      <c r="CH1618" s="279"/>
      <c r="CI1618" s="279"/>
      <c r="CJ1618" s="279"/>
      <c r="CK1618" s="279"/>
      <c r="CL1618" s="279"/>
      <c r="CM1618" s="279"/>
      <c r="CN1618" s="279"/>
      <c r="CO1618" s="279"/>
      <c r="CP1618" s="279"/>
      <c r="CQ1618" s="279"/>
      <c r="CR1618" s="279"/>
      <c r="CS1618" s="279"/>
      <c r="CT1618" s="279"/>
      <c r="CU1618" s="279"/>
      <c r="CV1618" s="279"/>
      <c r="CW1618" s="279"/>
      <c r="CX1618" s="279"/>
      <c r="CY1618" s="279"/>
      <c r="CZ1618" s="279"/>
      <c r="DA1618" s="279"/>
      <c r="DB1618" s="279"/>
      <c r="DC1618" s="279"/>
      <c r="DD1618" s="279"/>
      <c r="DE1618" s="279"/>
      <c r="DF1618" s="279"/>
      <c r="DG1618" s="279"/>
      <c r="DH1618" s="279"/>
      <c r="DI1618" s="279"/>
      <c r="DJ1618" s="279"/>
      <c r="DK1618" s="279"/>
      <c r="DL1618" s="279"/>
      <c r="DM1618" s="279"/>
      <c r="DN1618" s="279"/>
      <c r="DO1618" s="279"/>
      <c r="DP1618" s="279"/>
      <c r="DQ1618" s="279"/>
      <c r="DR1618" s="279"/>
      <c r="DS1618" s="279"/>
      <c r="DT1618" s="279"/>
      <c r="DU1618" s="279"/>
    </row>
    <row r="1619" spans="41:125">
      <c r="AO1619" s="279"/>
      <c r="AP1619" s="279"/>
      <c r="AQ1619" s="279"/>
      <c r="AR1619" s="279"/>
      <c r="AS1619" s="279"/>
      <c r="AT1619" s="279"/>
      <c r="AU1619" s="279"/>
      <c r="AV1619" s="279"/>
      <c r="AW1619" s="279"/>
      <c r="AX1619" s="279"/>
      <c r="AY1619" s="279"/>
      <c r="AZ1619" s="279"/>
      <c r="BA1619" s="279"/>
      <c r="BB1619" s="279"/>
      <c r="BC1619" s="279"/>
      <c r="BD1619" s="279"/>
      <c r="BE1619" s="279"/>
      <c r="BF1619" s="279"/>
      <c r="BG1619" s="279"/>
      <c r="BH1619" s="279"/>
      <c r="BI1619" s="279"/>
      <c r="BJ1619" s="279"/>
      <c r="BK1619" s="279"/>
      <c r="BL1619" s="279"/>
      <c r="BM1619" s="279"/>
      <c r="BN1619" s="279"/>
      <c r="BO1619" s="279"/>
      <c r="BP1619" s="279"/>
      <c r="BQ1619" s="279"/>
      <c r="BR1619" s="279"/>
      <c r="BS1619" s="279"/>
      <c r="BT1619" s="279"/>
      <c r="BU1619" s="279"/>
      <c r="BV1619" s="279"/>
      <c r="BW1619" s="279"/>
      <c r="BX1619" s="279"/>
      <c r="BY1619" s="279"/>
      <c r="BZ1619" s="279"/>
      <c r="CA1619" s="279"/>
      <c r="CB1619" s="279"/>
      <c r="CC1619" s="279"/>
      <c r="CD1619" s="279"/>
      <c r="CE1619" s="279"/>
      <c r="CF1619" s="279"/>
      <c r="CG1619" s="279"/>
      <c r="CH1619" s="279"/>
      <c r="CI1619" s="279"/>
      <c r="CJ1619" s="279"/>
      <c r="CK1619" s="279"/>
      <c r="CL1619" s="279"/>
      <c r="CM1619" s="279"/>
      <c r="CN1619" s="279"/>
      <c r="CO1619" s="279"/>
      <c r="CP1619" s="279"/>
      <c r="CQ1619" s="279"/>
      <c r="CR1619" s="279"/>
      <c r="CS1619" s="279"/>
      <c r="CT1619" s="279"/>
      <c r="CU1619" s="279"/>
      <c r="CV1619" s="279"/>
      <c r="CW1619" s="279"/>
      <c r="CX1619" s="279"/>
      <c r="CY1619" s="279"/>
      <c r="CZ1619" s="279"/>
      <c r="DA1619" s="279"/>
      <c r="DB1619" s="279"/>
      <c r="DC1619" s="279"/>
      <c r="DD1619" s="279"/>
      <c r="DE1619" s="279"/>
      <c r="DF1619" s="279"/>
      <c r="DG1619" s="279"/>
      <c r="DH1619" s="279"/>
      <c r="DI1619" s="279"/>
      <c r="DJ1619" s="279"/>
      <c r="DK1619" s="279"/>
      <c r="DL1619" s="279"/>
      <c r="DM1619" s="279"/>
      <c r="DN1619" s="279"/>
      <c r="DO1619" s="279"/>
      <c r="DP1619" s="279"/>
      <c r="DQ1619" s="279"/>
      <c r="DR1619" s="279"/>
      <c r="DS1619" s="279"/>
      <c r="DT1619" s="279"/>
      <c r="DU1619" s="279"/>
    </row>
    <row r="1620" spans="41:125">
      <c r="AO1620" s="279"/>
      <c r="AP1620" s="279"/>
      <c r="AQ1620" s="279"/>
      <c r="AR1620" s="279"/>
      <c r="AS1620" s="279"/>
      <c r="AT1620" s="279"/>
      <c r="AU1620" s="279"/>
      <c r="AV1620" s="279"/>
      <c r="AW1620" s="279"/>
      <c r="AX1620" s="279"/>
      <c r="AY1620" s="279"/>
      <c r="AZ1620" s="279"/>
      <c r="BA1620" s="279"/>
      <c r="BB1620" s="279"/>
      <c r="BC1620" s="279"/>
      <c r="BD1620" s="279"/>
      <c r="BE1620" s="279"/>
      <c r="BF1620" s="279"/>
      <c r="BG1620" s="279"/>
      <c r="BH1620" s="279"/>
      <c r="BI1620" s="279"/>
      <c r="BJ1620" s="279"/>
      <c r="BK1620" s="279"/>
      <c r="BL1620" s="279"/>
      <c r="BM1620" s="279"/>
      <c r="BN1620" s="279"/>
      <c r="BO1620" s="279"/>
      <c r="BP1620" s="279"/>
      <c r="BQ1620" s="279"/>
      <c r="BR1620" s="279"/>
      <c r="BS1620" s="279"/>
      <c r="BT1620" s="279"/>
      <c r="BU1620" s="279"/>
      <c r="BV1620" s="279"/>
      <c r="BW1620" s="279"/>
      <c r="BX1620" s="279"/>
      <c r="BY1620" s="279"/>
      <c r="BZ1620" s="279"/>
      <c r="CA1620" s="279"/>
      <c r="CB1620" s="279"/>
      <c r="CC1620" s="279"/>
      <c r="CD1620" s="279"/>
      <c r="CE1620" s="279"/>
      <c r="CF1620" s="279"/>
      <c r="CG1620" s="279"/>
      <c r="CH1620" s="279"/>
      <c r="CI1620" s="279"/>
      <c r="CJ1620" s="279"/>
      <c r="CK1620" s="279"/>
      <c r="CL1620" s="279"/>
      <c r="CM1620" s="279"/>
      <c r="CN1620" s="279"/>
      <c r="CO1620" s="279"/>
      <c r="CP1620" s="279"/>
      <c r="CQ1620" s="279"/>
      <c r="CR1620" s="279"/>
      <c r="CS1620" s="279"/>
      <c r="CT1620" s="279"/>
      <c r="CU1620" s="279"/>
      <c r="CV1620" s="279"/>
      <c r="CW1620" s="279"/>
      <c r="CX1620" s="279"/>
      <c r="CY1620" s="279"/>
      <c r="CZ1620" s="279"/>
      <c r="DA1620" s="279"/>
      <c r="DB1620" s="279"/>
      <c r="DC1620" s="279"/>
      <c r="DD1620" s="279"/>
      <c r="DE1620" s="279"/>
      <c r="DF1620" s="279"/>
      <c r="DG1620" s="279"/>
      <c r="DH1620" s="279"/>
      <c r="DI1620" s="279"/>
      <c r="DJ1620" s="279"/>
      <c r="DK1620" s="279"/>
      <c r="DL1620" s="279"/>
      <c r="DM1620" s="279"/>
      <c r="DN1620" s="279"/>
      <c r="DO1620" s="279"/>
      <c r="DP1620" s="279"/>
      <c r="DQ1620" s="279"/>
      <c r="DR1620" s="279"/>
      <c r="DS1620" s="279"/>
      <c r="DT1620" s="279"/>
      <c r="DU1620" s="279"/>
    </row>
    <row r="1621" spans="41:125">
      <c r="AO1621" s="279"/>
      <c r="AP1621" s="279"/>
      <c r="AQ1621" s="279"/>
      <c r="AR1621" s="279"/>
      <c r="AS1621" s="279"/>
      <c r="AT1621" s="279"/>
      <c r="AU1621" s="279"/>
      <c r="AV1621" s="279"/>
      <c r="AW1621" s="279"/>
      <c r="AX1621" s="279"/>
      <c r="AY1621" s="279"/>
      <c r="AZ1621" s="279"/>
      <c r="BA1621" s="279"/>
      <c r="BB1621" s="279"/>
      <c r="BC1621" s="279"/>
      <c r="BD1621" s="279"/>
      <c r="BE1621" s="279"/>
      <c r="BF1621" s="279"/>
      <c r="BG1621" s="279"/>
      <c r="BH1621" s="279"/>
      <c r="BI1621" s="279"/>
      <c r="BJ1621" s="279"/>
      <c r="BK1621" s="279"/>
      <c r="BL1621" s="279"/>
      <c r="BM1621" s="279"/>
      <c r="BN1621" s="279"/>
      <c r="BO1621" s="279"/>
      <c r="BP1621" s="279"/>
      <c r="BQ1621" s="279"/>
      <c r="BR1621" s="279"/>
      <c r="BS1621" s="279"/>
      <c r="BT1621" s="279"/>
      <c r="BU1621" s="279"/>
      <c r="BV1621" s="279"/>
      <c r="BW1621" s="279"/>
      <c r="BX1621" s="279"/>
      <c r="BY1621" s="279"/>
      <c r="BZ1621" s="279"/>
      <c r="CA1621" s="279"/>
      <c r="CB1621" s="279"/>
      <c r="CC1621" s="279"/>
      <c r="CD1621" s="279"/>
      <c r="CE1621" s="279"/>
      <c r="CF1621" s="279"/>
      <c r="CG1621" s="279"/>
      <c r="CH1621" s="279"/>
      <c r="CI1621" s="279"/>
      <c r="CJ1621" s="279"/>
      <c r="CK1621" s="279"/>
      <c r="CL1621" s="279"/>
      <c r="CM1621" s="279"/>
      <c r="CN1621" s="279"/>
      <c r="CO1621" s="279"/>
      <c r="CP1621" s="279"/>
      <c r="CQ1621" s="279"/>
      <c r="CR1621" s="279"/>
      <c r="CS1621" s="279"/>
      <c r="CT1621" s="279"/>
      <c r="CU1621" s="279"/>
      <c r="CV1621" s="279"/>
      <c r="CW1621" s="279"/>
      <c r="CX1621" s="279"/>
      <c r="CY1621" s="279"/>
      <c r="CZ1621" s="279"/>
      <c r="DA1621" s="279"/>
      <c r="DB1621" s="279"/>
      <c r="DC1621" s="279"/>
      <c r="DD1621" s="279"/>
      <c r="DE1621" s="279"/>
      <c r="DF1621" s="279"/>
      <c r="DG1621" s="279"/>
      <c r="DH1621" s="279"/>
      <c r="DI1621" s="279"/>
      <c r="DJ1621" s="279"/>
      <c r="DK1621" s="279"/>
      <c r="DL1621" s="279"/>
      <c r="DM1621" s="279"/>
      <c r="DN1621" s="279"/>
      <c r="DO1621" s="279"/>
      <c r="DP1621" s="279"/>
      <c r="DQ1621" s="279"/>
      <c r="DR1621" s="279"/>
      <c r="DS1621" s="279"/>
      <c r="DT1621" s="279"/>
      <c r="DU1621" s="279"/>
    </row>
    <row r="1622" spans="41:125">
      <c r="AO1622" s="279"/>
      <c r="AP1622" s="279"/>
      <c r="AQ1622" s="279"/>
      <c r="AR1622" s="279"/>
      <c r="AS1622" s="279"/>
      <c r="AT1622" s="279"/>
      <c r="AU1622" s="279"/>
      <c r="AV1622" s="279"/>
      <c r="AW1622" s="279"/>
      <c r="AX1622" s="279"/>
      <c r="AY1622" s="279"/>
      <c r="AZ1622" s="279"/>
      <c r="BA1622" s="279"/>
      <c r="BB1622" s="279"/>
      <c r="BC1622" s="279"/>
      <c r="BD1622" s="279"/>
      <c r="BE1622" s="279"/>
      <c r="BF1622" s="279"/>
      <c r="BG1622" s="279"/>
      <c r="BH1622" s="279"/>
      <c r="BI1622" s="279"/>
      <c r="BJ1622" s="279"/>
      <c r="BK1622" s="279"/>
      <c r="BL1622" s="279"/>
      <c r="BM1622" s="279"/>
      <c r="BN1622" s="279"/>
      <c r="BO1622" s="279"/>
      <c r="BP1622" s="279"/>
      <c r="BQ1622" s="279"/>
      <c r="BR1622" s="279"/>
      <c r="BS1622" s="279"/>
      <c r="BT1622" s="279"/>
      <c r="BU1622" s="279"/>
      <c r="BV1622" s="279"/>
      <c r="BW1622" s="279"/>
      <c r="BX1622" s="279"/>
      <c r="BY1622" s="279"/>
      <c r="BZ1622" s="279"/>
      <c r="CA1622" s="279"/>
      <c r="CB1622" s="279"/>
      <c r="CC1622" s="279"/>
      <c r="CD1622" s="279"/>
      <c r="CE1622" s="279"/>
      <c r="CF1622" s="279"/>
      <c r="CG1622" s="279"/>
      <c r="CH1622" s="279"/>
      <c r="CI1622" s="279"/>
      <c r="CJ1622" s="279"/>
      <c r="CK1622" s="279"/>
      <c r="CL1622" s="279"/>
      <c r="CM1622" s="279"/>
      <c r="CN1622" s="279"/>
      <c r="CO1622" s="279"/>
      <c r="CP1622" s="279"/>
      <c r="CQ1622" s="279"/>
      <c r="CR1622" s="279"/>
      <c r="CS1622" s="279"/>
      <c r="CT1622" s="279"/>
      <c r="CU1622" s="279"/>
      <c r="CV1622" s="279"/>
      <c r="CW1622" s="279"/>
      <c r="CX1622" s="279"/>
      <c r="CY1622" s="279"/>
      <c r="CZ1622" s="279"/>
      <c r="DA1622" s="279"/>
      <c r="DB1622" s="279"/>
      <c r="DC1622" s="279"/>
      <c r="DD1622" s="279"/>
      <c r="DE1622" s="279"/>
      <c r="DF1622" s="279"/>
      <c r="DG1622" s="279"/>
      <c r="DH1622" s="279"/>
      <c r="DI1622" s="279"/>
      <c r="DJ1622" s="279"/>
      <c r="DK1622" s="279"/>
      <c r="DL1622" s="279"/>
      <c r="DM1622" s="279"/>
      <c r="DN1622" s="279"/>
      <c r="DO1622" s="279"/>
      <c r="DP1622" s="279"/>
      <c r="DQ1622" s="279"/>
      <c r="DR1622" s="279"/>
      <c r="DS1622" s="279"/>
      <c r="DT1622" s="279"/>
      <c r="DU1622" s="279"/>
    </row>
    <row r="1623" spans="41:125">
      <c r="AO1623" s="279"/>
      <c r="AP1623" s="279"/>
      <c r="AQ1623" s="279"/>
      <c r="AR1623" s="279"/>
      <c r="AS1623" s="279"/>
      <c r="AT1623" s="279"/>
      <c r="AU1623" s="279"/>
      <c r="AV1623" s="279"/>
      <c r="AW1623" s="279"/>
      <c r="AX1623" s="279"/>
      <c r="AY1623" s="279"/>
      <c r="AZ1623" s="279"/>
      <c r="BA1623" s="279"/>
      <c r="BB1623" s="279"/>
      <c r="BC1623" s="279"/>
      <c r="BD1623" s="279"/>
      <c r="BE1623" s="279"/>
      <c r="BF1623" s="279"/>
      <c r="BG1623" s="279"/>
      <c r="BH1623" s="279"/>
      <c r="BI1623" s="279"/>
      <c r="BJ1623" s="279"/>
      <c r="BK1623" s="279"/>
      <c r="BL1623" s="279"/>
      <c r="BM1623" s="279"/>
      <c r="BN1623" s="279"/>
      <c r="BO1623" s="279"/>
      <c r="BP1623" s="279"/>
      <c r="BQ1623" s="279"/>
      <c r="BR1623" s="279"/>
      <c r="BS1623" s="279"/>
      <c r="BT1623" s="279"/>
      <c r="BU1623" s="279"/>
      <c r="BV1623" s="279"/>
      <c r="BW1623" s="279"/>
      <c r="BX1623" s="279"/>
      <c r="BY1623" s="279"/>
      <c r="BZ1623" s="279"/>
      <c r="CA1623" s="279"/>
      <c r="CB1623" s="279"/>
      <c r="CC1623" s="279"/>
      <c r="CD1623" s="279"/>
      <c r="CE1623" s="279"/>
      <c r="CF1623" s="279"/>
      <c r="CG1623" s="279"/>
      <c r="CH1623" s="279"/>
      <c r="CI1623" s="279"/>
      <c r="CJ1623" s="279"/>
      <c r="CK1623" s="279"/>
      <c r="CL1623" s="279"/>
      <c r="CM1623" s="279"/>
      <c r="CN1623" s="279"/>
      <c r="CO1623" s="279"/>
      <c r="CP1623" s="279"/>
      <c r="CQ1623" s="279"/>
      <c r="CR1623" s="279"/>
      <c r="CS1623" s="279"/>
      <c r="CT1623" s="279"/>
      <c r="CU1623" s="279"/>
      <c r="CV1623" s="279"/>
      <c r="CW1623" s="279"/>
      <c r="CX1623" s="279"/>
      <c r="CY1623" s="279"/>
      <c r="CZ1623" s="279"/>
      <c r="DA1623" s="279"/>
      <c r="DB1623" s="279"/>
      <c r="DC1623" s="279"/>
      <c r="DD1623" s="279"/>
      <c r="DE1623" s="279"/>
      <c r="DF1623" s="279"/>
      <c r="DG1623" s="279"/>
      <c r="DH1623" s="279"/>
      <c r="DI1623" s="279"/>
      <c r="DJ1623" s="279"/>
      <c r="DK1623" s="279"/>
      <c r="DL1623" s="279"/>
      <c r="DM1623" s="279"/>
      <c r="DN1623" s="279"/>
      <c r="DO1623" s="279"/>
      <c r="DP1623" s="279"/>
      <c r="DQ1623" s="279"/>
      <c r="DR1623" s="279"/>
      <c r="DS1623" s="279"/>
      <c r="DT1623" s="279"/>
      <c r="DU1623" s="279"/>
    </row>
    <row r="1624" spans="41:125">
      <c r="AO1624" s="279"/>
      <c r="AP1624" s="279"/>
      <c r="AQ1624" s="279"/>
      <c r="AR1624" s="279"/>
      <c r="AS1624" s="279"/>
      <c r="AT1624" s="279"/>
      <c r="AU1624" s="279"/>
      <c r="AV1624" s="279"/>
      <c r="AW1624" s="279"/>
      <c r="AX1624" s="279"/>
      <c r="AY1624" s="279"/>
      <c r="AZ1624" s="279"/>
      <c r="BA1624" s="279"/>
      <c r="BB1624" s="279"/>
      <c r="BC1624" s="279"/>
      <c r="BD1624" s="279"/>
      <c r="BE1624" s="279"/>
      <c r="BF1624" s="279"/>
      <c r="BG1624" s="279"/>
      <c r="BH1624" s="279"/>
      <c r="BI1624" s="279"/>
      <c r="BJ1624" s="279"/>
      <c r="BK1624" s="279"/>
      <c r="BL1624" s="279"/>
      <c r="BM1624" s="279"/>
      <c r="BN1624" s="279"/>
      <c r="BO1624" s="279"/>
      <c r="BP1624" s="279"/>
      <c r="BQ1624" s="279"/>
      <c r="BR1624" s="279"/>
      <c r="BS1624" s="279"/>
      <c r="BT1624" s="279"/>
      <c r="BU1624" s="279"/>
      <c r="BV1624" s="279"/>
      <c r="BW1624" s="279"/>
      <c r="BX1624" s="279"/>
      <c r="BY1624" s="279"/>
      <c r="BZ1624" s="279"/>
      <c r="CA1624" s="279"/>
      <c r="CB1624" s="279"/>
      <c r="CC1624" s="279"/>
      <c r="CD1624" s="279"/>
      <c r="CE1624" s="279"/>
      <c r="CF1624" s="279"/>
      <c r="CG1624" s="279"/>
      <c r="CH1624" s="279"/>
      <c r="CI1624" s="279"/>
      <c r="CJ1624" s="279"/>
      <c r="CK1624" s="279"/>
      <c r="CL1624" s="279"/>
      <c r="CM1624" s="279"/>
      <c r="CN1624" s="279"/>
      <c r="CO1624" s="279"/>
      <c r="CP1624" s="279"/>
      <c r="CQ1624" s="279"/>
      <c r="CR1624" s="279"/>
      <c r="CS1624" s="279"/>
      <c r="CT1624" s="279"/>
      <c r="CU1624" s="279"/>
      <c r="CV1624" s="279"/>
      <c r="CW1624" s="279"/>
      <c r="CX1624" s="279"/>
      <c r="CY1624" s="279"/>
      <c r="CZ1624" s="279"/>
      <c r="DA1624" s="279"/>
      <c r="DB1624" s="279"/>
      <c r="DC1624" s="279"/>
      <c r="DD1624" s="279"/>
      <c r="DE1624" s="279"/>
      <c r="DF1624" s="279"/>
      <c r="DG1624" s="279"/>
      <c r="DH1624" s="279"/>
      <c r="DI1624" s="279"/>
      <c r="DJ1624" s="279"/>
      <c r="DK1624" s="279"/>
      <c r="DL1624" s="279"/>
      <c r="DM1624" s="279"/>
      <c r="DN1624" s="279"/>
      <c r="DO1624" s="279"/>
      <c r="DP1624" s="279"/>
      <c r="DQ1624" s="279"/>
      <c r="DR1624" s="279"/>
      <c r="DS1624" s="279"/>
      <c r="DT1624" s="279"/>
      <c r="DU1624" s="279"/>
    </row>
    <row r="1625" spans="41:125">
      <c r="AO1625" s="279"/>
      <c r="AP1625" s="279"/>
      <c r="AQ1625" s="279"/>
      <c r="AR1625" s="279"/>
      <c r="AS1625" s="279"/>
      <c r="AT1625" s="279"/>
      <c r="AU1625" s="279"/>
      <c r="AV1625" s="279"/>
      <c r="AW1625" s="279"/>
      <c r="AX1625" s="279"/>
      <c r="AY1625" s="279"/>
      <c r="AZ1625" s="279"/>
      <c r="BA1625" s="279"/>
      <c r="BB1625" s="279"/>
      <c r="BC1625" s="279"/>
      <c r="BD1625" s="279"/>
      <c r="BE1625" s="279"/>
      <c r="BF1625" s="279"/>
      <c r="BG1625" s="279"/>
      <c r="BH1625" s="279"/>
      <c r="BI1625" s="279"/>
      <c r="BJ1625" s="279"/>
      <c r="BK1625" s="279"/>
      <c r="BL1625" s="279"/>
      <c r="BM1625" s="279"/>
      <c r="BN1625" s="279"/>
      <c r="BO1625" s="279"/>
      <c r="BP1625" s="279"/>
      <c r="BQ1625" s="279"/>
      <c r="BR1625" s="279"/>
      <c r="BS1625" s="279"/>
      <c r="BT1625" s="279"/>
      <c r="BU1625" s="279"/>
      <c r="BV1625" s="279"/>
      <c r="BW1625" s="279"/>
      <c r="BX1625" s="279"/>
      <c r="BY1625" s="279"/>
      <c r="BZ1625" s="279"/>
      <c r="CA1625" s="279"/>
      <c r="CB1625" s="279"/>
      <c r="CC1625" s="279"/>
      <c r="CD1625" s="279"/>
      <c r="CE1625" s="279"/>
      <c r="CF1625" s="279"/>
      <c r="CG1625" s="279"/>
      <c r="CH1625" s="279"/>
      <c r="CI1625" s="279"/>
      <c r="CJ1625" s="279"/>
      <c r="CK1625" s="279"/>
      <c r="CL1625" s="279"/>
      <c r="CM1625" s="279"/>
      <c r="CN1625" s="279"/>
      <c r="CO1625" s="279"/>
      <c r="CP1625" s="279"/>
      <c r="CQ1625" s="279"/>
      <c r="CR1625" s="279"/>
      <c r="CS1625" s="279"/>
      <c r="CT1625" s="279"/>
      <c r="CU1625" s="279"/>
      <c r="CV1625" s="279"/>
      <c r="CW1625" s="279"/>
      <c r="CX1625" s="279"/>
      <c r="CY1625" s="279"/>
      <c r="CZ1625" s="279"/>
      <c r="DA1625" s="279"/>
      <c r="DB1625" s="279"/>
      <c r="DC1625" s="279"/>
      <c r="DD1625" s="279"/>
      <c r="DE1625" s="279"/>
      <c r="DF1625" s="279"/>
      <c r="DG1625" s="279"/>
      <c r="DH1625" s="279"/>
      <c r="DI1625" s="279"/>
      <c r="DJ1625" s="279"/>
      <c r="DK1625" s="279"/>
      <c r="DL1625" s="279"/>
      <c r="DM1625" s="279"/>
      <c r="DN1625" s="279"/>
      <c r="DO1625" s="279"/>
      <c r="DP1625" s="279"/>
      <c r="DQ1625" s="279"/>
      <c r="DR1625" s="279"/>
      <c r="DS1625" s="279"/>
      <c r="DT1625" s="279"/>
      <c r="DU1625" s="279"/>
    </row>
    <row r="1626" spans="41:125">
      <c r="AO1626" s="279"/>
      <c r="AP1626" s="279"/>
      <c r="AQ1626" s="279"/>
      <c r="AR1626" s="279"/>
      <c r="AS1626" s="279"/>
      <c r="AT1626" s="279"/>
      <c r="AU1626" s="279"/>
      <c r="AV1626" s="279"/>
      <c r="AW1626" s="279"/>
      <c r="AX1626" s="279"/>
      <c r="AY1626" s="279"/>
      <c r="AZ1626" s="279"/>
      <c r="BA1626" s="279"/>
      <c r="BB1626" s="279"/>
      <c r="BC1626" s="279"/>
      <c r="BD1626" s="279"/>
      <c r="BE1626" s="279"/>
      <c r="BF1626" s="279"/>
      <c r="BG1626" s="279"/>
      <c r="BH1626" s="279"/>
      <c r="BI1626" s="279"/>
      <c r="BJ1626" s="279"/>
      <c r="BK1626" s="279"/>
      <c r="BL1626" s="279"/>
      <c r="BM1626" s="279"/>
      <c r="BN1626" s="279"/>
      <c r="BO1626" s="279"/>
      <c r="BP1626" s="279"/>
      <c r="BQ1626" s="279"/>
      <c r="BR1626" s="279"/>
      <c r="BS1626" s="279"/>
      <c r="BT1626" s="279"/>
      <c r="BU1626" s="279"/>
      <c r="BV1626" s="279"/>
      <c r="BW1626" s="279"/>
      <c r="BX1626" s="279"/>
      <c r="BY1626" s="279"/>
      <c r="BZ1626" s="279"/>
      <c r="CA1626" s="279"/>
      <c r="CB1626" s="279"/>
      <c r="CC1626" s="279"/>
      <c r="CD1626" s="279"/>
      <c r="CE1626" s="279"/>
      <c r="CF1626" s="279"/>
      <c r="CG1626" s="279"/>
      <c r="CH1626" s="279"/>
      <c r="CI1626" s="279"/>
      <c r="CJ1626" s="279"/>
      <c r="CK1626" s="279"/>
      <c r="CL1626" s="279"/>
      <c r="CM1626" s="279"/>
      <c r="CN1626" s="279"/>
      <c r="CO1626" s="279"/>
      <c r="CP1626" s="279"/>
      <c r="CQ1626" s="279"/>
      <c r="CR1626" s="279"/>
      <c r="CS1626" s="279"/>
      <c r="CT1626" s="279"/>
      <c r="CU1626" s="279"/>
      <c r="CV1626" s="279"/>
      <c r="CW1626" s="279"/>
      <c r="CX1626" s="279"/>
      <c r="CY1626" s="279"/>
      <c r="CZ1626" s="279"/>
      <c r="DA1626" s="279"/>
      <c r="DB1626" s="279"/>
      <c r="DC1626" s="279"/>
      <c r="DD1626" s="279"/>
      <c r="DE1626" s="279"/>
      <c r="DF1626" s="279"/>
      <c r="DG1626" s="279"/>
      <c r="DH1626" s="279"/>
      <c r="DI1626" s="279"/>
      <c r="DJ1626" s="279"/>
      <c r="DK1626" s="279"/>
      <c r="DL1626" s="279"/>
      <c r="DM1626" s="279"/>
      <c r="DN1626" s="279"/>
      <c r="DO1626" s="279"/>
      <c r="DP1626" s="279"/>
      <c r="DQ1626" s="279"/>
      <c r="DR1626" s="279"/>
      <c r="DS1626" s="279"/>
      <c r="DT1626" s="279"/>
      <c r="DU1626" s="279"/>
    </row>
    <row r="1627" spans="41:125">
      <c r="AO1627" s="279"/>
      <c r="AP1627" s="279"/>
      <c r="AQ1627" s="279"/>
      <c r="AR1627" s="279"/>
      <c r="AS1627" s="279"/>
      <c r="AT1627" s="279"/>
      <c r="AU1627" s="279"/>
      <c r="AV1627" s="279"/>
      <c r="AW1627" s="279"/>
      <c r="AX1627" s="279"/>
      <c r="AY1627" s="279"/>
      <c r="AZ1627" s="279"/>
      <c r="BA1627" s="279"/>
      <c r="BB1627" s="279"/>
      <c r="BC1627" s="279"/>
      <c r="BD1627" s="279"/>
      <c r="BE1627" s="279"/>
      <c r="BF1627" s="279"/>
      <c r="BG1627" s="279"/>
      <c r="BH1627" s="279"/>
      <c r="BI1627" s="279"/>
      <c r="BJ1627" s="279"/>
      <c r="BK1627" s="279"/>
      <c r="BL1627" s="279"/>
      <c r="BM1627" s="279"/>
      <c r="BN1627" s="279"/>
      <c r="BO1627" s="279"/>
      <c r="BP1627" s="279"/>
      <c r="BQ1627" s="279"/>
      <c r="BR1627" s="279"/>
      <c r="BS1627" s="279"/>
      <c r="BT1627" s="279"/>
      <c r="BU1627" s="279"/>
      <c r="BV1627" s="279"/>
      <c r="BW1627" s="279"/>
      <c r="BX1627" s="279"/>
      <c r="BY1627" s="279"/>
      <c r="BZ1627" s="279"/>
      <c r="CA1627" s="279"/>
      <c r="CB1627" s="279"/>
      <c r="CC1627" s="279"/>
      <c r="CD1627" s="279"/>
      <c r="CE1627" s="279"/>
      <c r="CF1627" s="279"/>
      <c r="CG1627" s="279"/>
      <c r="CH1627" s="279"/>
      <c r="CI1627" s="279"/>
      <c r="CJ1627" s="279"/>
      <c r="CK1627" s="279"/>
      <c r="CL1627" s="279"/>
      <c r="CM1627" s="279"/>
      <c r="CN1627" s="279"/>
      <c r="CO1627" s="279"/>
      <c r="CP1627" s="279"/>
      <c r="CQ1627" s="279"/>
      <c r="CR1627" s="279"/>
      <c r="CS1627" s="279"/>
      <c r="CT1627" s="279"/>
      <c r="CU1627" s="279"/>
      <c r="CV1627" s="279"/>
      <c r="CW1627" s="279"/>
      <c r="CX1627" s="279"/>
      <c r="CY1627" s="279"/>
      <c r="CZ1627" s="279"/>
      <c r="DA1627" s="279"/>
      <c r="DB1627" s="279"/>
      <c r="DC1627" s="279"/>
      <c r="DD1627" s="279"/>
      <c r="DE1627" s="279"/>
      <c r="DF1627" s="279"/>
      <c r="DG1627" s="279"/>
      <c r="DH1627" s="279"/>
      <c r="DI1627" s="279"/>
      <c r="DJ1627" s="279"/>
      <c r="DK1627" s="279"/>
      <c r="DL1627" s="279"/>
      <c r="DM1627" s="279"/>
      <c r="DN1627" s="279"/>
      <c r="DO1627" s="279"/>
      <c r="DP1627" s="279"/>
      <c r="DQ1627" s="279"/>
      <c r="DR1627" s="279"/>
      <c r="DS1627" s="279"/>
      <c r="DT1627" s="279"/>
      <c r="DU1627" s="279"/>
    </row>
    <row r="1628" spans="41:125">
      <c r="AO1628" s="279"/>
      <c r="AP1628" s="279"/>
      <c r="AQ1628" s="279"/>
      <c r="AR1628" s="279"/>
      <c r="AS1628" s="279"/>
      <c r="AT1628" s="279"/>
      <c r="AU1628" s="279"/>
      <c r="AV1628" s="279"/>
      <c r="AW1628" s="279"/>
      <c r="AX1628" s="279"/>
      <c r="AY1628" s="279"/>
      <c r="AZ1628" s="279"/>
      <c r="BA1628" s="279"/>
      <c r="BB1628" s="279"/>
      <c r="BC1628" s="279"/>
      <c r="BD1628" s="279"/>
      <c r="BE1628" s="279"/>
      <c r="BF1628" s="279"/>
      <c r="BG1628" s="279"/>
      <c r="BH1628" s="279"/>
      <c r="BI1628" s="279"/>
      <c r="BJ1628" s="279"/>
      <c r="BK1628" s="279"/>
      <c r="BL1628" s="279"/>
      <c r="BM1628" s="279"/>
      <c r="BN1628" s="279"/>
      <c r="BO1628" s="279"/>
      <c r="BP1628" s="279"/>
      <c r="BQ1628" s="279"/>
      <c r="BR1628" s="279"/>
      <c r="BS1628" s="279"/>
      <c r="BT1628" s="279"/>
      <c r="BU1628" s="279"/>
      <c r="BV1628" s="279"/>
      <c r="BW1628" s="279"/>
      <c r="BX1628" s="279"/>
      <c r="BY1628" s="279"/>
      <c r="BZ1628" s="279"/>
      <c r="CA1628" s="279"/>
      <c r="CB1628" s="279"/>
      <c r="CC1628" s="279"/>
      <c r="CD1628" s="279"/>
      <c r="CE1628" s="279"/>
      <c r="CF1628" s="279"/>
      <c r="CG1628" s="279"/>
      <c r="CH1628" s="279"/>
      <c r="CI1628" s="279"/>
      <c r="CJ1628" s="279"/>
      <c r="CK1628" s="279"/>
      <c r="CL1628" s="279"/>
      <c r="CM1628" s="279"/>
      <c r="CN1628" s="279"/>
      <c r="CO1628" s="279"/>
      <c r="CP1628" s="279"/>
      <c r="CQ1628" s="279"/>
      <c r="CR1628" s="279"/>
      <c r="CS1628" s="279"/>
      <c r="CT1628" s="279"/>
      <c r="CU1628" s="279"/>
      <c r="CV1628" s="279"/>
      <c r="CW1628" s="279"/>
      <c r="CX1628" s="279"/>
      <c r="CY1628" s="279"/>
      <c r="CZ1628" s="279"/>
      <c r="DA1628" s="279"/>
      <c r="DB1628" s="279"/>
      <c r="DC1628" s="279"/>
      <c r="DD1628" s="279"/>
      <c r="DE1628" s="279"/>
      <c r="DF1628" s="279"/>
      <c r="DG1628" s="279"/>
      <c r="DH1628" s="279"/>
      <c r="DI1628" s="279"/>
      <c r="DJ1628" s="279"/>
      <c r="DK1628" s="279"/>
      <c r="DL1628" s="279"/>
      <c r="DM1628" s="279"/>
      <c r="DN1628" s="279"/>
      <c r="DO1628" s="279"/>
      <c r="DP1628" s="279"/>
      <c r="DQ1628" s="279"/>
      <c r="DR1628" s="279"/>
      <c r="DS1628" s="279"/>
      <c r="DT1628" s="279"/>
      <c r="DU1628" s="279"/>
    </row>
    <row r="1629" spans="41:125">
      <c r="AO1629" s="279"/>
      <c r="AP1629" s="279"/>
      <c r="AQ1629" s="279"/>
      <c r="AR1629" s="279"/>
      <c r="AS1629" s="279"/>
      <c r="AT1629" s="279"/>
      <c r="AU1629" s="279"/>
      <c r="AV1629" s="279"/>
      <c r="AW1629" s="279"/>
      <c r="AX1629" s="279"/>
      <c r="AY1629" s="279"/>
      <c r="AZ1629" s="279"/>
      <c r="BA1629" s="279"/>
      <c r="BB1629" s="279"/>
      <c r="BC1629" s="279"/>
      <c r="BD1629" s="279"/>
      <c r="BE1629" s="279"/>
      <c r="BF1629" s="279"/>
      <c r="BG1629" s="279"/>
      <c r="BH1629" s="279"/>
      <c r="BI1629" s="279"/>
      <c r="BJ1629" s="279"/>
      <c r="BK1629" s="279"/>
      <c r="BL1629" s="279"/>
      <c r="BM1629" s="279"/>
      <c r="BN1629" s="279"/>
      <c r="BO1629" s="279"/>
      <c r="BP1629" s="279"/>
      <c r="BQ1629" s="279"/>
      <c r="BR1629" s="279"/>
      <c r="BS1629" s="279"/>
      <c r="BT1629" s="279"/>
      <c r="BU1629" s="279"/>
      <c r="BV1629" s="279"/>
      <c r="BW1629" s="279"/>
      <c r="BX1629" s="279"/>
      <c r="BY1629" s="279"/>
      <c r="BZ1629" s="279"/>
      <c r="CA1629" s="279"/>
      <c r="CB1629" s="279"/>
      <c r="CC1629" s="279"/>
      <c r="CD1629" s="279"/>
      <c r="CE1629" s="279"/>
      <c r="CF1629" s="279"/>
      <c r="CG1629" s="279"/>
      <c r="CH1629" s="279"/>
      <c r="CI1629" s="279"/>
      <c r="CJ1629" s="279"/>
      <c r="CK1629" s="279"/>
      <c r="CL1629" s="279"/>
      <c r="CM1629" s="279"/>
      <c r="CN1629" s="279"/>
      <c r="CO1629" s="279"/>
      <c r="CP1629" s="279"/>
      <c r="CQ1629" s="279"/>
      <c r="CR1629" s="279"/>
      <c r="CS1629" s="279"/>
      <c r="CT1629" s="279"/>
      <c r="CU1629" s="279"/>
      <c r="CV1629" s="279"/>
      <c r="CW1629" s="279"/>
      <c r="CX1629" s="279"/>
      <c r="CY1629" s="279"/>
      <c r="CZ1629" s="279"/>
      <c r="DA1629" s="279"/>
      <c r="DB1629" s="279"/>
      <c r="DC1629" s="279"/>
      <c r="DD1629" s="279"/>
      <c r="DE1629" s="279"/>
      <c r="DF1629" s="279"/>
      <c r="DG1629" s="279"/>
      <c r="DH1629" s="279"/>
      <c r="DI1629" s="279"/>
      <c r="DJ1629" s="279"/>
      <c r="DK1629" s="279"/>
      <c r="DL1629" s="279"/>
      <c r="DM1629" s="279"/>
      <c r="DN1629" s="279"/>
      <c r="DO1629" s="279"/>
      <c r="DP1629" s="279"/>
      <c r="DQ1629" s="279"/>
      <c r="DR1629" s="279"/>
      <c r="DS1629" s="279"/>
      <c r="DT1629" s="279"/>
      <c r="DU1629" s="279"/>
    </row>
    <row r="1630" spans="41:125">
      <c r="AO1630" s="279"/>
      <c r="AP1630" s="279"/>
      <c r="AQ1630" s="279"/>
      <c r="AR1630" s="279"/>
      <c r="AS1630" s="279"/>
      <c r="AT1630" s="279"/>
      <c r="AU1630" s="279"/>
      <c r="AV1630" s="279"/>
      <c r="AW1630" s="279"/>
      <c r="AX1630" s="279"/>
      <c r="AY1630" s="279"/>
      <c r="AZ1630" s="279"/>
      <c r="BA1630" s="279"/>
      <c r="BB1630" s="279"/>
      <c r="BC1630" s="279"/>
      <c r="BD1630" s="279"/>
      <c r="BE1630" s="279"/>
      <c r="BF1630" s="279"/>
      <c r="BG1630" s="279"/>
      <c r="BH1630" s="279"/>
      <c r="BI1630" s="279"/>
      <c r="BJ1630" s="279"/>
      <c r="BK1630" s="279"/>
      <c r="BL1630" s="279"/>
      <c r="BM1630" s="279"/>
      <c r="BN1630" s="279"/>
      <c r="BO1630" s="279"/>
      <c r="BP1630" s="279"/>
      <c r="BQ1630" s="279"/>
      <c r="BR1630" s="279"/>
      <c r="BS1630" s="279"/>
      <c r="BT1630" s="279"/>
      <c r="BU1630" s="279"/>
      <c r="BV1630" s="279"/>
      <c r="BW1630" s="279"/>
      <c r="BX1630" s="279"/>
      <c r="BY1630" s="279"/>
      <c r="BZ1630" s="279"/>
      <c r="CA1630" s="279"/>
      <c r="CB1630" s="279"/>
      <c r="CC1630" s="279"/>
      <c r="CD1630" s="279"/>
      <c r="CE1630" s="279"/>
      <c r="CF1630" s="279"/>
      <c r="CG1630" s="279"/>
      <c r="CH1630" s="279"/>
      <c r="CI1630" s="279"/>
      <c r="CJ1630" s="279"/>
      <c r="CK1630" s="279"/>
      <c r="CL1630" s="279"/>
      <c r="CM1630" s="279"/>
      <c r="CN1630" s="279"/>
      <c r="CO1630" s="279"/>
      <c r="CP1630" s="279"/>
      <c r="CQ1630" s="279"/>
      <c r="CR1630" s="279"/>
      <c r="CS1630" s="279"/>
      <c r="CT1630" s="279"/>
      <c r="CU1630" s="279"/>
      <c r="CV1630" s="279"/>
      <c r="CW1630" s="279"/>
      <c r="CX1630" s="279"/>
      <c r="CY1630" s="279"/>
      <c r="CZ1630" s="279"/>
      <c r="DA1630" s="279"/>
      <c r="DB1630" s="279"/>
      <c r="DC1630" s="279"/>
      <c r="DD1630" s="279"/>
      <c r="DE1630" s="279"/>
      <c r="DF1630" s="279"/>
      <c r="DG1630" s="279"/>
      <c r="DH1630" s="279"/>
      <c r="DI1630" s="279"/>
      <c r="DJ1630" s="279"/>
      <c r="DK1630" s="279"/>
      <c r="DL1630" s="279"/>
      <c r="DM1630" s="279"/>
      <c r="DN1630" s="279"/>
      <c r="DO1630" s="279"/>
      <c r="DP1630" s="279"/>
      <c r="DQ1630" s="279"/>
      <c r="DR1630" s="279"/>
      <c r="DS1630" s="279"/>
      <c r="DT1630" s="279"/>
      <c r="DU1630" s="279"/>
    </row>
    <row r="1631" spans="41:125">
      <c r="AO1631" s="279"/>
      <c r="AP1631" s="279"/>
      <c r="AQ1631" s="279"/>
      <c r="AR1631" s="279"/>
      <c r="AS1631" s="279"/>
      <c r="AT1631" s="279"/>
      <c r="AU1631" s="279"/>
      <c r="AV1631" s="279"/>
      <c r="AW1631" s="279"/>
      <c r="AX1631" s="279"/>
      <c r="AY1631" s="279"/>
      <c r="AZ1631" s="279"/>
      <c r="BA1631" s="279"/>
      <c r="BB1631" s="279"/>
      <c r="BC1631" s="279"/>
      <c r="BD1631" s="279"/>
      <c r="BE1631" s="279"/>
      <c r="BF1631" s="279"/>
      <c r="BG1631" s="279"/>
      <c r="BH1631" s="279"/>
      <c r="BI1631" s="279"/>
      <c r="BJ1631" s="279"/>
      <c r="BK1631" s="279"/>
      <c r="BL1631" s="279"/>
      <c r="BM1631" s="279"/>
      <c r="BN1631" s="279"/>
      <c r="BO1631" s="279"/>
      <c r="BP1631" s="279"/>
      <c r="BQ1631" s="279"/>
      <c r="BR1631" s="279"/>
      <c r="BS1631" s="279"/>
      <c r="BT1631" s="279"/>
      <c r="BU1631" s="279"/>
      <c r="BV1631" s="279"/>
      <c r="BW1631" s="279"/>
      <c r="BX1631" s="279"/>
      <c r="BY1631" s="279"/>
      <c r="BZ1631" s="279"/>
      <c r="CA1631" s="279"/>
      <c r="CB1631" s="279"/>
      <c r="CC1631" s="279"/>
      <c r="CD1631" s="279"/>
      <c r="CE1631" s="279"/>
      <c r="CF1631" s="279"/>
      <c r="CG1631" s="279"/>
      <c r="CH1631" s="279"/>
      <c r="CI1631" s="279"/>
      <c r="CJ1631" s="279"/>
      <c r="CK1631" s="279"/>
      <c r="CL1631" s="279"/>
      <c r="CM1631" s="279"/>
      <c r="CN1631" s="279"/>
      <c r="CO1631" s="279"/>
      <c r="CP1631" s="279"/>
      <c r="CQ1631" s="279"/>
      <c r="CR1631" s="279"/>
      <c r="CS1631" s="279"/>
      <c r="CT1631" s="279"/>
      <c r="CU1631" s="279"/>
      <c r="CV1631" s="279"/>
      <c r="CW1631" s="279"/>
      <c r="CX1631" s="279"/>
      <c r="CY1631" s="279"/>
      <c r="CZ1631" s="279"/>
      <c r="DA1631" s="279"/>
      <c r="DB1631" s="279"/>
      <c r="DC1631" s="279"/>
      <c r="DD1631" s="279"/>
      <c r="DE1631" s="279"/>
      <c r="DF1631" s="279"/>
      <c r="DG1631" s="279"/>
      <c r="DH1631" s="279"/>
      <c r="DI1631" s="279"/>
      <c r="DJ1631" s="279"/>
      <c r="DK1631" s="279"/>
      <c r="DL1631" s="279"/>
      <c r="DM1631" s="279"/>
      <c r="DN1631" s="279"/>
      <c r="DO1631" s="279"/>
      <c r="DP1631" s="279"/>
      <c r="DQ1631" s="279"/>
      <c r="DR1631" s="279"/>
      <c r="DS1631" s="279"/>
      <c r="DT1631" s="279"/>
      <c r="DU1631" s="279"/>
    </row>
    <row r="1632" spans="41:125">
      <c r="AO1632" s="279"/>
      <c r="AP1632" s="279"/>
      <c r="AQ1632" s="279"/>
      <c r="AR1632" s="279"/>
      <c r="AS1632" s="279"/>
      <c r="AT1632" s="279"/>
      <c r="AU1632" s="279"/>
      <c r="AV1632" s="279"/>
      <c r="AW1632" s="279"/>
      <c r="AX1632" s="279"/>
      <c r="AY1632" s="279"/>
      <c r="AZ1632" s="279"/>
      <c r="BA1632" s="279"/>
      <c r="BB1632" s="279"/>
      <c r="BC1632" s="279"/>
      <c r="BD1632" s="279"/>
      <c r="BE1632" s="279"/>
      <c r="BF1632" s="279"/>
      <c r="BG1632" s="279"/>
      <c r="BH1632" s="279"/>
      <c r="BI1632" s="279"/>
      <c r="BJ1632" s="279"/>
      <c r="BK1632" s="279"/>
      <c r="BL1632" s="279"/>
      <c r="BM1632" s="279"/>
      <c r="BN1632" s="279"/>
      <c r="BO1632" s="279"/>
      <c r="BP1632" s="279"/>
      <c r="BQ1632" s="279"/>
      <c r="BR1632" s="279"/>
      <c r="BS1632" s="279"/>
      <c r="BT1632" s="279"/>
      <c r="BU1632" s="279"/>
      <c r="BV1632" s="279"/>
      <c r="BW1632" s="279"/>
      <c r="BX1632" s="279"/>
      <c r="BY1632" s="279"/>
      <c r="BZ1632" s="279"/>
      <c r="CA1632" s="279"/>
      <c r="CB1632" s="279"/>
      <c r="CC1632" s="279"/>
      <c r="CD1632" s="279"/>
      <c r="CE1632" s="279"/>
      <c r="CF1632" s="279"/>
      <c r="CG1632" s="279"/>
      <c r="CH1632" s="279"/>
      <c r="CI1632" s="279"/>
      <c r="CJ1632" s="279"/>
      <c r="CK1632" s="279"/>
      <c r="CL1632" s="279"/>
      <c r="CM1632" s="279"/>
      <c r="CN1632" s="279"/>
      <c r="CO1632" s="279"/>
      <c r="CP1632" s="279"/>
      <c r="CQ1632" s="279"/>
      <c r="CR1632" s="279"/>
      <c r="CS1632" s="279"/>
      <c r="CT1632" s="279"/>
      <c r="CU1632" s="279"/>
      <c r="CV1632" s="279"/>
      <c r="CW1632" s="279"/>
      <c r="CX1632" s="279"/>
      <c r="CY1632" s="279"/>
      <c r="CZ1632" s="279"/>
      <c r="DA1632" s="279"/>
      <c r="DB1632" s="279"/>
      <c r="DC1632" s="279"/>
      <c r="DD1632" s="279"/>
      <c r="DE1632" s="279"/>
      <c r="DF1632" s="279"/>
      <c r="DG1632" s="279"/>
      <c r="DH1632" s="279"/>
      <c r="DI1632" s="279"/>
      <c r="DJ1632" s="279"/>
      <c r="DK1632" s="279"/>
      <c r="DL1632" s="279"/>
      <c r="DM1632" s="279"/>
      <c r="DN1632" s="279"/>
      <c r="DO1632" s="279"/>
      <c r="DP1632" s="279"/>
      <c r="DQ1632" s="279"/>
      <c r="DR1632" s="279"/>
      <c r="DS1632" s="279"/>
      <c r="DT1632" s="279"/>
      <c r="DU1632" s="279"/>
    </row>
    <row r="1633" spans="41:125">
      <c r="AO1633" s="279"/>
      <c r="AP1633" s="279"/>
      <c r="AQ1633" s="279"/>
      <c r="AR1633" s="279"/>
      <c r="AS1633" s="279"/>
      <c r="AT1633" s="279"/>
      <c r="AU1633" s="279"/>
      <c r="AV1633" s="279"/>
      <c r="AW1633" s="279"/>
      <c r="AX1633" s="279"/>
      <c r="AY1633" s="279"/>
      <c r="AZ1633" s="279"/>
      <c r="BA1633" s="279"/>
      <c r="BB1633" s="279"/>
      <c r="BC1633" s="279"/>
      <c r="BD1633" s="279"/>
      <c r="BE1633" s="279"/>
      <c r="BF1633" s="279"/>
      <c r="BG1633" s="279"/>
      <c r="BH1633" s="279"/>
      <c r="BI1633" s="279"/>
      <c r="BJ1633" s="279"/>
      <c r="BK1633" s="279"/>
      <c r="BL1633" s="279"/>
      <c r="BM1633" s="279"/>
      <c r="BN1633" s="279"/>
      <c r="BO1633" s="279"/>
      <c r="BP1633" s="279"/>
      <c r="BQ1633" s="279"/>
      <c r="BR1633" s="279"/>
      <c r="BS1633" s="279"/>
      <c r="BT1633" s="279"/>
      <c r="BU1633" s="279"/>
      <c r="BV1633" s="279"/>
      <c r="BW1633" s="279"/>
      <c r="BX1633" s="279"/>
      <c r="BY1633" s="279"/>
      <c r="BZ1633" s="279"/>
      <c r="CA1633" s="279"/>
      <c r="CB1633" s="279"/>
      <c r="CC1633" s="279"/>
      <c r="CD1633" s="279"/>
      <c r="CE1633" s="279"/>
      <c r="CF1633" s="279"/>
      <c r="CG1633" s="279"/>
      <c r="CH1633" s="279"/>
      <c r="CI1633" s="279"/>
      <c r="CJ1633" s="279"/>
      <c r="CK1633" s="279"/>
      <c r="CL1633" s="279"/>
      <c r="CM1633" s="279"/>
      <c r="CN1633" s="279"/>
      <c r="CO1633" s="279"/>
      <c r="CP1633" s="279"/>
      <c r="CQ1633" s="279"/>
      <c r="CR1633" s="279"/>
      <c r="CS1633" s="279"/>
      <c r="CT1633" s="279"/>
      <c r="CU1633" s="279"/>
      <c r="CV1633" s="279"/>
      <c r="CW1633" s="279"/>
      <c r="CX1633" s="279"/>
      <c r="CY1633" s="279"/>
      <c r="CZ1633" s="279"/>
      <c r="DA1633" s="279"/>
      <c r="DB1633" s="279"/>
      <c r="DC1633" s="279"/>
      <c r="DD1633" s="279"/>
      <c r="DE1633" s="279"/>
      <c r="DF1633" s="279"/>
      <c r="DG1633" s="279"/>
      <c r="DH1633" s="279"/>
      <c r="DI1633" s="279"/>
      <c r="DJ1633" s="279"/>
      <c r="DK1633" s="279"/>
      <c r="DL1633" s="279"/>
      <c r="DM1633" s="279"/>
      <c r="DN1633" s="279"/>
      <c r="DO1633" s="279"/>
      <c r="DP1633" s="279"/>
      <c r="DQ1633" s="279"/>
      <c r="DR1633" s="279"/>
      <c r="DS1633" s="279"/>
      <c r="DT1633" s="279"/>
      <c r="DU1633" s="279"/>
    </row>
    <row r="1634" spans="41:125">
      <c r="AO1634" s="279"/>
      <c r="AP1634" s="279"/>
      <c r="AQ1634" s="279"/>
      <c r="AR1634" s="279"/>
      <c r="AS1634" s="279"/>
      <c r="AT1634" s="279"/>
      <c r="AU1634" s="279"/>
      <c r="AV1634" s="279"/>
      <c r="AW1634" s="279"/>
      <c r="AX1634" s="279"/>
      <c r="AY1634" s="279"/>
      <c r="AZ1634" s="279"/>
      <c r="BA1634" s="279"/>
      <c r="BB1634" s="279"/>
      <c r="BC1634" s="279"/>
      <c r="BD1634" s="279"/>
      <c r="BE1634" s="279"/>
      <c r="BF1634" s="279"/>
      <c r="BG1634" s="279"/>
      <c r="BH1634" s="279"/>
      <c r="BI1634" s="279"/>
      <c r="BJ1634" s="279"/>
      <c r="BK1634" s="279"/>
      <c r="BL1634" s="279"/>
      <c r="BM1634" s="279"/>
      <c r="BN1634" s="279"/>
      <c r="BO1634" s="279"/>
      <c r="BP1634" s="279"/>
      <c r="BQ1634" s="279"/>
      <c r="BR1634" s="279"/>
      <c r="BS1634" s="279"/>
      <c r="BT1634" s="279"/>
      <c r="BU1634" s="279"/>
      <c r="BV1634" s="279"/>
      <c r="BW1634" s="279"/>
      <c r="BX1634" s="279"/>
      <c r="BY1634" s="279"/>
      <c r="BZ1634" s="279"/>
      <c r="CA1634" s="279"/>
      <c r="CB1634" s="279"/>
      <c r="CC1634" s="279"/>
      <c r="CD1634" s="279"/>
      <c r="CE1634" s="279"/>
      <c r="CF1634" s="279"/>
      <c r="CG1634" s="279"/>
      <c r="CH1634" s="279"/>
      <c r="CI1634" s="279"/>
      <c r="CJ1634" s="279"/>
      <c r="CK1634" s="279"/>
      <c r="CL1634" s="279"/>
      <c r="CM1634" s="279"/>
      <c r="CN1634" s="279"/>
      <c r="CO1634" s="279"/>
      <c r="CP1634" s="279"/>
      <c r="CQ1634" s="279"/>
      <c r="CR1634" s="279"/>
      <c r="CS1634" s="279"/>
      <c r="CT1634" s="279"/>
      <c r="CU1634" s="279"/>
      <c r="CV1634" s="279"/>
      <c r="CW1634" s="279"/>
      <c r="CX1634" s="279"/>
      <c r="CY1634" s="279"/>
      <c r="CZ1634" s="279"/>
      <c r="DA1634" s="279"/>
      <c r="DB1634" s="279"/>
      <c r="DC1634" s="279"/>
      <c r="DD1634" s="279"/>
      <c r="DE1634" s="279"/>
      <c r="DF1634" s="279"/>
      <c r="DG1634" s="279"/>
      <c r="DH1634" s="279"/>
      <c r="DI1634" s="279"/>
      <c r="DJ1634" s="279"/>
      <c r="DK1634" s="279"/>
      <c r="DL1634" s="279"/>
      <c r="DM1634" s="279"/>
      <c r="DN1634" s="279"/>
      <c r="DO1634" s="279"/>
      <c r="DP1634" s="279"/>
      <c r="DQ1634" s="279"/>
      <c r="DR1634" s="279"/>
      <c r="DS1634" s="279"/>
      <c r="DT1634" s="279"/>
      <c r="DU1634" s="279"/>
    </row>
    <row r="1635" spans="41:125">
      <c r="AO1635" s="279"/>
      <c r="AP1635" s="279"/>
      <c r="AQ1635" s="279"/>
      <c r="AR1635" s="279"/>
      <c r="AS1635" s="279"/>
      <c r="AT1635" s="279"/>
      <c r="AU1635" s="279"/>
      <c r="AV1635" s="279"/>
      <c r="AW1635" s="279"/>
      <c r="AX1635" s="279"/>
      <c r="AY1635" s="279"/>
      <c r="AZ1635" s="279"/>
      <c r="BA1635" s="279"/>
      <c r="BB1635" s="279"/>
      <c r="BC1635" s="279"/>
      <c r="BD1635" s="279"/>
      <c r="BE1635" s="279"/>
      <c r="BF1635" s="279"/>
      <c r="BG1635" s="279"/>
      <c r="BH1635" s="279"/>
      <c r="BI1635" s="279"/>
      <c r="BJ1635" s="279"/>
      <c r="BK1635" s="279"/>
      <c r="BL1635" s="279"/>
      <c r="BM1635" s="279"/>
      <c r="BN1635" s="279"/>
      <c r="BO1635" s="279"/>
      <c r="BP1635" s="279"/>
      <c r="BQ1635" s="279"/>
      <c r="BR1635" s="279"/>
      <c r="BS1635" s="279"/>
      <c r="BT1635" s="279"/>
      <c r="BU1635" s="279"/>
      <c r="BV1635" s="279"/>
      <c r="BW1635" s="279"/>
      <c r="BX1635" s="279"/>
      <c r="BY1635" s="279"/>
      <c r="BZ1635" s="279"/>
      <c r="CA1635" s="279"/>
      <c r="CB1635" s="279"/>
      <c r="CC1635" s="279"/>
      <c r="CD1635" s="279"/>
      <c r="CE1635" s="279"/>
      <c r="CF1635" s="279"/>
      <c r="CG1635" s="279"/>
      <c r="CH1635" s="279"/>
      <c r="CI1635" s="279"/>
      <c r="CJ1635" s="279"/>
      <c r="CK1635" s="279"/>
      <c r="CL1635" s="279"/>
      <c r="CM1635" s="279"/>
      <c r="CN1635" s="279"/>
      <c r="CO1635" s="279"/>
      <c r="CP1635" s="279"/>
      <c r="CQ1635" s="279"/>
      <c r="CR1635" s="279"/>
      <c r="CS1635" s="279"/>
      <c r="CT1635" s="279"/>
      <c r="CU1635" s="279"/>
      <c r="CV1635" s="279"/>
      <c r="CW1635" s="279"/>
      <c r="CX1635" s="279"/>
      <c r="CY1635" s="279"/>
      <c r="CZ1635" s="279"/>
      <c r="DA1635" s="279"/>
      <c r="DB1635" s="279"/>
      <c r="DC1635" s="279"/>
      <c r="DD1635" s="279"/>
      <c r="DE1635" s="279"/>
      <c r="DF1635" s="279"/>
      <c r="DG1635" s="279"/>
      <c r="DH1635" s="279"/>
      <c r="DI1635" s="279"/>
      <c r="DJ1635" s="279"/>
      <c r="DK1635" s="279"/>
      <c r="DL1635" s="279"/>
      <c r="DM1635" s="279"/>
      <c r="DN1635" s="279"/>
      <c r="DO1635" s="279"/>
      <c r="DP1635" s="279"/>
      <c r="DQ1635" s="279"/>
      <c r="DR1635" s="279"/>
      <c r="DS1635" s="279"/>
      <c r="DT1635" s="279"/>
      <c r="DU1635" s="279"/>
    </row>
    <row r="1636" spans="41:125">
      <c r="AO1636" s="279"/>
      <c r="AP1636" s="279"/>
      <c r="AQ1636" s="279"/>
      <c r="AR1636" s="279"/>
      <c r="AS1636" s="279"/>
      <c r="AT1636" s="279"/>
      <c r="AU1636" s="279"/>
      <c r="AV1636" s="279"/>
      <c r="AW1636" s="279"/>
      <c r="AX1636" s="279"/>
      <c r="AY1636" s="279"/>
      <c r="AZ1636" s="279"/>
      <c r="BA1636" s="279"/>
      <c r="BB1636" s="279"/>
      <c r="BC1636" s="279"/>
      <c r="BD1636" s="279"/>
      <c r="BE1636" s="279"/>
      <c r="BF1636" s="279"/>
      <c r="BG1636" s="279"/>
      <c r="BH1636" s="279"/>
      <c r="BI1636" s="279"/>
      <c r="BJ1636" s="279"/>
      <c r="BK1636" s="279"/>
      <c r="BL1636" s="279"/>
      <c r="BM1636" s="279"/>
      <c r="BN1636" s="279"/>
      <c r="BO1636" s="279"/>
      <c r="BP1636" s="279"/>
      <c r="BQ1636" s="279"/>
      <c r="BR1636" s="279"/>
      <c r="BS1636" s="279"/>
      <c r="BT1636" s="279"/>
      <c r="BU1636" s="279"/>
      <c r="BV1636" s="279"/>
      <c r="BW1636" s="279"/>
      <c r="BX1636" s="279"/>
      <c r="BY1636" s="279"/>
      <c r="BZ1636" s="279"/>
      <c r="CA1636" s="279"/>
      <c r="CB1636" s="279"/>
      <c r="CC1636" s="279"/>
      <c r="CD1636" s="279"/>
      <c r="CE1636" s="279"/>
      <c r="CF1636" s="279"/>
      <c r="CG1636" s="279"/>
      <c r="CH1636" s="279"/>
      <c r="CI1636" s="279"/>
      <c r="CJ1636" s="279"/>
      <c r="CK1636" s="279"/>
      <c r="CL1636" s="279"/>
      <c r="CM1636" s="279"/>
      <c r="CN1636" s="279"/>
      <c r="CO1636" s="279"/>
      <c r="CP1636" s="279"/>
      <c r="CQ1636" s="279"/>
      <c r="CR1636" s="279"/>
      <c r="CS1636" s="279"/>
      <c r="CT1636" s="279"/>
      <c r="CU1636" s="279"/>
      <c r="CV1636" s="279"/>
      <c r="CW1636" s="279"/>
      <c r="CX1636" s="279"/>
      <c r="CY1636" s="279"/>
      <c r="CZ1636" s="279"/>
      <c r="DA1636" s="279"/>
      <c r="DB1636" s="279"/>
      <c r="DC1636" s="279"/>
      <c r="DD1636" s="279"/>
      <c r="DE1636" s="279"/>
      <c r="DF1636" s="279"/>
      <c r="DG1636" s="279"/>
      <c r="DH1636" s="279"/>
      <c r="DI1636" s="279"/>
      <c r="DJ1636" s="279"/>
      <c r="DK1636" s="279"/>
      <c r="DL1636" s="279"/>
      <c r="DM1636" s="279"/>
      <c r="DN1636" s="279"/>
      <c r="DO1636" s="279"/>
      <c r="DP1636" s="279"/>
      <c r="DQ1636" s="279"/>
      <c r="DR1636" s="279"/>
      <c r="DS1636" s="279"/>
      <c r="DT1636" s="279"/>
      <c r="DU1636" s="279"/>
    </row>
    <row r="1637" spans="41:125">
      <c r="AO1637" s="279"/>
      <c r="AP1637" s="279"/>
      <c r="AQ1637" s="279"/>
      <c r="AR1637" s="279"/>
      <c r="AS1637" s="279"/>
      <c r="AT1637" s="279"/>
      <c r="AU1637" s="279"/>
      <c r="AV1637" s="279"/>
      <c r="AW1637" s="279"/>
      <c r="AX1637" s="279"/>
      <c r="AY1637" s="279"/>
      <c r="AZ1637" s="279"/>
      <c r="BA1637" s="279"/>
      <c r="BB1637" s="279"/>
      <c r="BC1637" s="279"/>
      <c r="BD1637" s="279"/>
      <c r="BE1637" s="279"/>
      <c r="BF1637" s="279"/>
      <c r="BG1637" s="279"/>
      <c r="BH1637" s="279"/>
      <c r="BI1637" s="279"/>
      <c r="BJ1637" s="279"/>
      <c r="BK1637" s="279"/>
      <c r="BL1637" s="279"/>
      <c r="BM1637" s="279"/>
      <c r="BN1637" s="279"/>
      <c r="BO1637" s="279"/>
      <c r="BP1637" s="279"/>
      <c r="BQ1637" s="279"/>
      <c r="BR1637" s="279"/>
      <c r="BS1637" s="279"/>
      <c r="BT1637" s="279"/>
      <c r="BU1637" s="279"/>
      <c r="BV1637" s="279"/>
      <c r="BW1637" s="279"/>
      <c r="BX1637" s="279"/>
      <c r="BY1637" s="279"/>
      <c r="BZ1637" s="279"/>
      <c r="CA1637" s="279"/>
      <c r="CB1637" s="279"/>
      <c r="CC1637" s="279"/>
      <c r="CD1637" s="279"/>
      <c r="CE1637" s="279"/>
      <c r="CF1637" s="279"/>
      <c r="CG1637" s="279"/>
      <c r="CH1637" s="279"/>
      <c r="CI1637" s="279"/>
      <c r="CJ1637" s="279"/>
      <c r="CK1637" s="279"/>
      <c r="CL1637" s="279"/>
      <c r="CM1637" s="279"/>
      <c r="CN1637" s="279"/>
      <c r="CO1637" s="279"/>
      <c r="CP1637" s="279"/>
      <c r="CQ1637" s="279"/>
      <c r="CR1637" s="279"/>
      <c r="CS1637" s="279"/>
      <c r="CT1637" s="279"/>
      <c r="CU1637" s="279"/>
      <c r="CV1637" s="279"/>
      <c r="CW1637" s="279"/>
      <c r="CX1637" s="279"/>
      <c r="CY1637" s="279"/>
      <c r="CZ1637" s="279"/>
      <c r="DA1637" s="279"/>
      <c r="DB1637" s="279"/>
      <c r="DC1637" s="279"/>
      <c r="DD1637" s="279"/>
      <c r="DE1637" s="279"/>
      <c r="DF1637" s="279"/>
      <c r="DG1637" s="279"/>
      <c r="DH1637" s="279"/>
      <c r="DI1637" s="279"/>
      <c r="DJ1637" s="279"/>
      <c r="DK1637" s="279"/>
      <c r="DL1637" s="279"/>
      <c r="DM1637" s="279"/>
      <c r="DN1637" s="279"/>
      <c r="DO1637" s="279"/>
      <c r="DP1637" s="279"/>
      <c r="DQ1637" s="279"/>
      <c r="DR1637" s="279"/>
      <c r="DS1637" s="279"/>
      <c r="DT1637" s="279"/>
      <c r="DU1637" s="279"/>
    </row>
    <row r="1638" spans="41:125">
      <c r="AO1638" s="279"/>
      <c r="AP1638" s="279"/>
      <c r="AQ1638" s="279"/>
      <c r="AR1638" s="279"/>
      <c r="AS1638" s="279"/>
      <c r="AT1638" s="279"/>
      <c r="AU1638" s="279"/>
      <c r="AV1638" s="279"/>
      <c r="AW1638" s="279"/>
      <c r="AX1638" s="279"/>
      <c r="AY1638" s="279"/>
      <c r="AZ1638" s="279"/>
      <c r="BA1638" s="279"/>
      <c r="BB1638" s="279"/>
      <c r="BC1638" s="279"/>
      <c r="BD1638" s="279"/>
      <c r="BE1638" s="279"/>
      <c r="BF1638" s="279"/>
      <c r="BG1638" s="279"/>
      <c r="BH1638" s="279"/>
      <c r="BI1638" s="279"/>
      <c r="BJ1638" s="279"/>
      <c r="BK1638" s="279"/>
      <c r="BL1638" s="279"/>
      <c r="BM1638" s="279"/>
      <c r="BN1638" s="279"/>
      <c r="BO1638" s="279"/>
      <c r="BP1638" s="279"/>
      <c r="BQ1638" s="279"/>
      <c r="BR1638" s="279"/>
      <c r="BS1638" s="279"/>
      <c r="BT1638" s="279"/>
      <c r="BU1638" s="279"/>
      <c r="BV1638" s="279"/>
      <c r="BW1638" s="279"/>
      <c r="BX1638" s="279"/>
      <c r="BY1638" s="279"/>
      <c r="BZ1638" s="279"/>
      <c r="CA1638" s="279"/>
      <c r="CB1638" s="279"/>
      <c r="CC1638" s="279"/>
      <c r="CD1638" s="279"/>
      <c r="CE1638" s="279"/>
      <c r="CF1638" s="279"/>
      <c r="CG1638" s="279"/>
      <c r="CH1638" s="279"/>
      <c r="CI1638" s="279"/>
      <c r="CJ1638" s="279"/>
      <c r="CK1638" s="279"/>
      <c r="CL1638" s="279"/>
      <c r="CM1638" s="279"/>
      <c r="CN1638" s="279"/>
      <c r="CO1638" s="279"/>
      <c r="CP1638" s="279"/>
      <c r="CQ1638" s="279"/>
      <c r="CR1638" s="279"/>
      <c r="CS1638" s="279"/>
      <c r="CT1638" s="279"/>
      <c r="CU1638" s="279"/>
      <c r="CV1638" s="279"/>
      <c r="CW1638" s="279"/>
      <c r="CX1638" s="279"/>
      <c r="CY1638" s="279"/>
      <c r="CZ1638" s="279"/>
      <c r="DA1638" s="279"/>
      <c r="DB1638" s="279"/>
      <c r="DC1638" s="279"/>
      <c r="DD1638" s="279"/>
      <c r="DE1638" s="279"/>
      <c r="DF1638" s="279"/>
      <c r="DG1638" s="279"/>
      <c r="DH1638" s="279"/>
      <c r="DI1638" s="279"/>
      <c r="DJ1638" s="279"/>
      <c r="DK1638" s="279"/>
      <c r="DL1638" s="279"/>
      <c r="DM1638" s="279"/>
      <c r="DN1638" s="279"/>
      <c r="DO1638" s="279"/>
      <c r="DP1638" s="279"/>
      <c r="DQ1638" s="279"/>
      <c r="DR1638" s="279"/>
      <c r="DS1638" s="279"/>
      <c r="DT1638" s="279"/>
      <c r="DU1638" s="279"/>
    </row>
    <row r="1639" spans="41:125">
      <c r="AO1639" s="279"/>
      <c r="AP1639" s="279"/>
      <c r="AQ1639" s="279"/>
      <c r="AR1639" s="279"/>
      <c r="AS1639" s="279"/>
      <c r="AT1639" s="279"/>
      <c r="AU1639" s="279"/>
      <c r="AV1639" s="279"/>
      <c r="AW1639" s="279"/>
      <c r="AX1639" s="279"/>
      <c r="AY1639" s="279"/>
      <c r="AZ1639" s="279"/>
      <c r="BA1639" s="279"/>
      <c r="BB1639" s="279"/>
      <c r="BC1639" s="279"/>
      <c r="BD1639" s="279"/>
      <c r="BE1639" s="279"/>
      <c r="BF1639" s="279"/>
      <c r="BG1639" s="279"/>
      <c r="BH1639" s="279"/>
      <c r="BI1639" s="279"/>
      <c r="BJ1639" s="279"/>
      <c r="BK1639" s="279"/>
      <c r="BL1639" s="279"/>
      <c r="BM1639" s="279"/>
      <c r="BN1639" s="279"/>
      <c r="BO1639" s="279"/>
      <c r="BP1639" s="279"/>
      <c r="BQ1639" s="279"/>
      <c r="BR1639" s="279"/>
      <c r="BS1639" s="279"/>
      <c r="BT1639" s="279"/>
      <c r="BU1639" s="279"/>
      <c r="BV1639" s="279"/>
      <c r="BW1639" s="279"/>
      <c r="BX1639" s="279"/>
      <c r="BY1639" s="279"/>
      <c r="BZ1639" s="279"/>
      <c r="CA1639" s="279"/>
      <c r="CB1639" s="279"/>
      <c r="CC1639" s="279"/>
      <c r="CD1639" s="279"/>
      <c r="CE1639" s="279"/>
      <c r="CF1639" s="279"/>
      <c r="CG1639" s="279"/>
      <c r="CH1639" s="279"/>
      <c r="CI1639" s="279"/>
      <c r="CJ1639" s="279"/>
      <c r="CK1639" s="279"/>
      <c r="CL1639" s="279"/>
      <c r="CM1639" s="279"/>
      <c r="CN1639" s="279"/>
      <c r="CO1639" s="279"/>
      <c r="CP1639" s="279"/>
      <c r="CQ1639" s="279"/>
      <c r="CR1639" s="279"/>
      <c r="CS1639" s="279"/>
      <c r="CT1639" s="279"/>
      <c r="CU1639" s="279"/>
      <c r="CV1639" s="279"/>
      <c r="CW1639" s="279"/>
      <c r="CX1639" s="279"/>
      <c r="CY1639" s="279"/>
      <c r="CZ1639" s="279"/>
      <c r="DA1639" s="279"/>
      <c r="DB1639" s="279"/>
      <c r="DC1639" s="279"/>
      <c r="DD1639" s="279"/>
      <c r="DE1639" s="279"/>
      <c r="DF1639" s="279"/>
      <c r="DG1639" s="279"/>
      <c r="DH1639" s="279"/>
      <c r="DI1639" s="279"/>
      <c r="DJ1639" s="279"/>
      <c r="DK1639" s="279"/>
      <c r="DL1639" s="279"/>
      <c r="DM1639" s="279"/>
      <c r="DN1639" s="279"/>
      <c r="DO1639" s="279"/>
      <c r="DP1639" s="279"/>
      <c r="DQ1639" s="279"/>
      <c r="DR1639" s="279"/>
      <c r="DS1639" s="279"/>
      <c r="DT1639" s="279"/>
      <c r="DU1639" s="279"/>
    </row>
    <row r="1640" spans="41:125">
      <c r="AO1640" s="279"/>
      <c r="AP1640" s="279"/>
      <c r="AQ1640" s="279"/>
      <c r="AR1640" s="279"/>
      <c r="AS1640" s="279"/>
      <c r="AT1640" s="279"/>
      <c r="AU1640" s="279"/>
      <c r="AV1640" s="279"/>
      <c r="AW1640" s="279"/>
      <c r="AX1640" s="279"/>
      <c r="AY1640" s="279"/>
      <c r="AZ1640" s="279"/>
      <c r="BA1640" s="279"/>
      <c r="BB1640" s="279"/>
      <c r="BC1640" s="279"/>
      <c r="BD1640" s="279"/>
      <c r="BE1640" s="279"/>
      <c r="BF1640" s="279"/>
      <c r="BG1640" s="279"/>
      <c r="BH1640" s="279"/>
      <c r="BI1640" s="279"/>
      <c r="BJ1640" s="279"/>
      <c r="BK1640" s="279"/>
      <c r="BL1640" s="279"/>
      <c r="BM1640" s="279"/>
      <c r="BN1640" s="279"/>
      <c r="BO1640" s="279"/>
      <c r="BP1640" s="279"/>
      <c r="BQ1640" s="279"/>
      <c r="BR1640" s="279"/>
      <c r="BS1640" s="279"/>
      <c r="BT1640" s="279"/>
      <c r="BU1640" s="279"/>
      <c r="BV1640" s="279"/>
      <c r="BW1640" s="279"/>
      <c r="BX1640" s="279"/>
      <c r="BY1640" s="279"/>
      <c r="BZ1640" s="279"/>
      <c r="CA1640" s="279"/>
      <c r="CB1640" s="279"/>
      <c r="CC1640" s="279"/>
      <c r="CD1640" s="279"/>
      <c r="CE1640" s="279"/>
      <c r="CF1640" s="279"/>
      <c r="CG1640" s="279"/>
      <c r="CH1640" s="279"/>
      <c r="CI1640" s="279"/>
      <c r="CJ1640" s="279"/>
      <c r="CK1640" s="279"/>
      <c r="CL1640" s="279"/>
      <c r="CM1640" s="279"/>
      <c r="CN1640" s="279"/>
      <c r="CO1640" s="279"/>
      <c r="CP1640" s="279"/>
      <c r="CQ1640" s="279"/>
      <c r="CR1640" s="279"/>
      <c r="CS1640" s="279"/>
      <c r="CT1640" s="279"/>
      <c r="CU1640" s="279"/>
      <c r="CV1640" s="279"/>
      <c r="CW1640" s="279"/>
      <c r="CX1640" s="279"/>
      <c r="CY1640" s="279"/>
      <c r="CZ1640" s="279"/>
      <c r="DA1640" s="279"/>
      <c r="DB1640" s="279"/>
      <c r="DC1640" s="279"/>
      <c r="DD1640" s="279"/>
      <c r="DE1640" s="279"/>
      <c r="DF1640" s="279"/>
      <c r="DG1640" s="279"/>
      <c r="DH1640" s="279"/>
      <c r="DI1640" s="279"/>
      <c r="DJ1640" s="279"/>
      <c r="DK1640" s="279"/>
      <c r="DL1640" s="279"/>
      <c r="DM1640" s="279"/>
      <c r="DN1640" s="279"/>
      <c r="DO1640" s="279"/>
      <c r="DP1640" s="279"/>
      <c r="DQ1640" s="279"/>
      <c r="DR1640" s="279"/>
      <c r="DS1640" s="279"/>
      <c r="DT1640" s="279"/>
      <c r="DU1640" s="279"/>
    </row>
    <row r="1641" spans="41:125">
      <c r="AO1641" s="279"/>
      <c r="AP1641" s="279"/>
      <c r="AQ1641" s="279"/>
      <c r="AR1641" s="279"/>
      <c r="AS1641" s="279"/>
      <c r="AT1641" s="279"/>
      <c r="AU1641" s="279"/>
      <c r="AV1641" s="279"/>
      <c r="AW1641" s="279"/>
      <c r="AX1641" s="279"/>
      <c r="AY1641" s="279"/>
      <c r="AZ1641" s="279"/>
      <c r="BA1641" s="279"/>
      <c r="BB1641" s="279"/>
      <c r="BC1641" s="279"/>
      <c r="BD1641" s="279"/>
      <c r="BE1641" s="279"/>
      <c r="BF1641" s="279"/>
      <c r="BG1641" s="279"/>
      <c r="BH1641" s="279"/>
      <c r="BI1641" s="279"/>
      <c r="BJ1641" s="279"/>
      <c r="BK1641" s="279"/>
      <c r="BL1641" s="279"/>
      <c r="BM1641" s="279"/>
      <c r="BN1641" s="279"/>
      <c r="BO1641" s="279"/>
      <c r="BP1641" s="279"/>
      <c r="BQ1641" s="279"/>
      <c r="BR1641" s="279"/>
      <c r="BS1641" s="279"/>
      <c r="BT1641" s="279"/>
      <c r="BU1641" s="279"/>
      <c r="BV1641" s="279"/>
      <c r="BW1641" s="279"/>
      <c r="BX1641" s="279"/>
      <c r="BY1641" s="279"/>
      <c r="BZ1641" s="279"/>
      <c r="CA1641" s="279"/>
      <c r="CB1641" s="279"/>
      <c r="CC1641" s="279"/>
      <c r="CD1641" s="279"/>
      <c r="CE1641" s="279"/>
      <c r="CF1641" s="279"/>
      <c r="CG1641" s="279"/>
      <c r="CH1641" s="279"/>
      <c r="CI1641" s="279"/>
      <c r="CJ1641" s="279"/>
      <c r="CK1641" s="279"/>
      <c r="CL1641" s="279"/>
      <c r="CM1641" s="279"/>
      <c r="CN1641" s="279"/>
      <c r="CO1641" s="279"/>
      <c r="CP1641" s="279"/>
      <c r="CQ1641" s="279"/>
      <c r="CR1641" s="279"/>
      <c r="CS1641" s="279"/>
      <c r="CT1641" s="279"/>
      <c r="CU1641" s="279"/>
      <c r="CV1641" s="279"/>
      <c r="CW1641" s="279"/>
      <c r="CX1641" s="279"/>
      <c r="CY1641" s="279"/>
      <c r="CZ1641" s="279"/>
      <c r="DA1641" s="279"/>
      <c r="DB1641" s="279"/>
      <c r="DC1641" s="279"/>
      <c r="DD1641" s="279"/>
      <c r="DE1641" s="279"/>
      <c r="DF1641" s="279"/>
      <c r="DG1641" s="279"/>
      <c r="DH1641" s="279"/>
      <c r="DI1641" s="279"/>
      <c r="DJ1641" s="279"/>
      <c r="DK1641" s="279"/>
      <c r="DL1641" s="279"/>
      <c r="DM1641" s="279"/>
      <c r="DN1641" s="279"/>
      <c r="DO1641" s="279"/>
      <c r="DP1641" s="279"/>
      <c r="DQ1641" s="279"/>
      <c r="DR1641" s="279"/>
      <c r="DS1641" s="279"/>
      <c r="DT1641" s="279"/>
      <c r="DU1641" s="279"/>
    </row>
    <row r="1642" spans="41:125">
      <c r="AO1642" s="279"/>
      <c r="AP1642" s="279"/>
      <c r="AQ1642" s="279"/>
      <c r="AR1642" s="279"/>
      <c r="AS1642" s="279"/>
      <c r="AT1642" s="279"/>
      <c r="AU1642" s="279"/>
      <c r="AV1642" s="279"/>
      <c r="AW1642" s="279"/>
      <c r="AX1642" s="279"/>
      <c r="AY1642" s="279"/>
      <c r="AZ1642" s="279"/>
      <c r="BA1642" s="279"/>
      <c r="BB1642" s="279"/>
      <c r="BC1642" s="279"/>
      <c r="BD1642" s="279"/>
      <c r="BE1642" s="279"/>
      <c r="BF1642" s="279"/>
      <c r="BG1642" s="279"/>
      <c r="BH1642" s="279"/>
      <c r="BI1642" s="279"/>
      <c r="BJ1642" s="279"/>
      <c r="BK1642" s="279"/>
      <c r="BL1642" s="279"/>
      <c r="BM1642" s="279"/>
      <c r="BN1642" s="279"/>
      <c r="BO1642" s="279"/>
      <c r="BP1642" s="279"/>
      <c r="BQ1642" s="279"/>
      <c r="BR1642" s="279"/>
      <c r="BS1642" s="279"/>
      <c r="BT1642" s="279"/>
      <c r="BU1642" s="279"/>
      <c r="BV1642" s="279"/>
      <c r="BW1642" s="279"/>
      <c r="BX1642" s="279"/>
      <c r="BY1642" s="279"/>
      <c r="BZ1642" s="279"/>
      <c r="CA1642" s="279"/>
      <c r="CB1642" s="279"/>
      <c r="CC1642" s="279"/>
      <c r="CD1642" s="279"/>
      <c r="CE1642" s="279"/>
      <c r="CF1642" s="279"/>
      <c r="CG1642" s="279"/>
      <c r="CH1642" s="279"/>
      <c r="CI1642" s="279"/>
      <c r="CJ1642" s="279"/>
      <c r="CK1642" s="279"/>
      <c r="CL1642" s="279"/>
      <c r="CM1642" s="279"/>
      <c r="CN1642" s="279"/>
      <c r="CO1642" s="279"/>
      <c r="CP1642" s="279"/>
      <c r="CQ1642" s="279"/>
      <c r="CR1642" s="279"/>
      <c r="CS1642" s="279"/>
      <c r="CT1642" s="279"/>
      <c r="CU1642" s="279"/>
      <c r="CV1642" s="279"/>
      <c r="CW1642" s="279"/>
      <c r="CX1642" s="279"/>
      <c r="CY1642" s="279"/>
      <c r="CZ1642" s="279"/>
      <c r="DA1642" s="279"/>
      <c r="DB1642" s="279"/>
      <c r="DC1642" s="279"/>
      <c r="DD1642" s="279"/>
      <c r="DE1642" s="279"/>
      <c r="DF1642" s="279"/>
      <c r="DG1642" s="279"/>
      <c r="DH1642" s="279"/>
      <c r="DI1642" s="279"/>
      <c r="DJ1642" s="279"/>
      <c r="DK1642" s="279"/>
      <c r="DL1642" s="279"/>
      <c r="DM1642" s="279"/>
      <c r="DN1642" s="279"/>
      <c r="DO1642" s="279"/>
      <c r="DP1642" s="279"/>
      <c r="DQ1642" s="279"/>
      <c r="DR1642" s="279"/>
      <c r="DS1642" s="279"/>
      <c r="DT1642" s="279"/>
      <c r="DU1642" s="279"/>
    </row>
    <row r="1643" spans="41:125">
      <c r="AO1643" s="279"/>
      <c r="AP1643" s="279"/>
      <c r="AQ1643" s="279"/>
      <c r="AR1643" s="279"/>
      <c r="AS1643" s="279"/>
      <c r="AT1643" s="279"/>
      <c r="AU1643" s="279"/>
      <c r="AV1643" s="279"/>
      <c r="AW1643" s="279"/>
      <c r="AX1643" s="279"/>
      <c r="AY1643" s="279"/>
      <c r="AZ1643" s="279"/>
      <c r="BA1643" s="279"/>
      <c r="BB1643" s="279"/>
      <c r="BC1643" s="279"/>
      <c r="BD1643" s="279"/>
      <c r="BE1643" s="279"/>
      <c r="BF1643" s="279"/>
      <c r="BG1643" s="279"/>
      <c r="BH1643" s="279"/>
      <c r="BI1643" s="279"/>
      <c r="BJ1643" s="279"/>
      <c r="BK1643" s="279"/>
      <c r="BL1643" s="279"/>
      <c r="BM1643" s="279"/>
      <c r="BN1643" s="279"/>
      <c r="BO1643" s="279"/>
      <c r="BP1643" s="279"/>
      <c r="BQ1643" s="279"/>
      <c r="BR1643" s="279"/>
      <c r="BS1643" s="279"/>
      <c r="BT1643" s="279"/>
      <c r="BU1643" s="279"/>
      <c r="BV1643" s="279"/>
      <c r="BW1643" s="279"/>
      <c r="BX1643" s="279"/>
      <c r="BY1643" s="279"/>
      <c r="BZ1643" s="279"/>
      <c r="CA1643" s="279"/>
      <c r="CB1643" s="279"/>
      <c r="CC1643" s="279"/>
      <c r="CD1643" s="279"/>
      <c r="CE1643" s="279"/>
      <c r="CF1643" s="279"/>
      <c r="CG1643" s="279"/>
      <c r="CH1643" s="279"/>
      <c r="CI1643" s="279"/>
      <c r="CJ1643" s="279"/>
      <c r="CK1643" s="279"/>
      <c r="CL1643" s="279"/>
      <c r="CM1643" s="279"/>
      <c r="CN1643" s="279"/>
      <c r="CO1643" s="279"/>
      <c r="CP1643" s="279"/>
      <c r="CQ1643" s="279"/>
      <c r="CR1643" s="279"/>
      <c r="CS1643" s="279"/>
      <c r="CT1643" s="279"/>
      <c r="CU1643" s="279"/>
      <c r="CV1643" s="279"/>
      <c r="CW1643" s="279"/>
      <c r="CX1643" s="279"/>
      <c r="CY1643" s="279"/>
      <c r="CZ1643" s="279"/>
      <c r="DA1643" s="279"/>
      <c r="DB1643" s="279"/>
      <c r="DC1643" s="279"/>
      <c r="DD1643" s="279"/>
      <c r="DE1643" s="279"/>
      <c r="DF1643" s="279"/>
      <c r="DG1643" s="279"/>
      <c r="DH1643" s="279"/>
      <c r="DI1643" s="279"/>
      <c r="DJ1643" s="279"/>
      <c r="DK1643" s="279"/>
      <c r="DL1643" s="279"/>
      <c r="DM1643" s="279"/>
      <c r="DN1643" s="279"/>
      <c r="DO1643" s="279"/>
      <c r="DP1643" s="279"/>
      <c r="DQ1643" s="279"/>
      <c r="DR1643" s="279"/>
      <c r="DS1643" s="279"/>
      <c r="DT1643" s="279"/>
      <c r="DU1643" s="279"/>
    </row>
    <row r="1644" spans="41:125">
      <c r="AO1644" s="279"/>
      <c r="AP1644" s="279"/>
      <c r="AQ1644" s="279"/>
      <c r="AR1644" s="279"/>
      <c r="AS1644" s="279"/>
      <c r="AT1644" s="279"/>
      <c r="AU1644" s="279"/>
      <c r="AV1644" s="279"/>
      <c r="AW1644" s="279"/>
      <c r="AX1644" s="279"/>
      <c r="AY1644" s="279"/>
      <c r="AZ1644" s="279"/>
      <c r="BA1644" s="279"/>
      <c r="BB1644" s="279"/>
      <c r="BC1644" s="279"/>
      <c r="BD1644" s="279"/>
      <c r="BE1644" s="279"/>
      <c r="BF1644" s="279"/>
      <c r="BG1644" s="279"/>
      <c r="BH1644" s="279"/>
      <c r="BI1644" s="279"/>
      <c r="BJ1644" s="279"/>
      <c r="BK1644" s="279"/>
      <c r="BL1644" s="279"/>
      <c r="BM1644" s="279"/>
      <c r="BN1644" s="279"/>
      <c r="BO1644" s="279"/>
      <c r="BP1644" s="279"/>
      <c r="BQ1644" s="279"/>
      <c r="BR1644" s="279"/>
      <c r="BS1644" s="279"/>
      <c r="BT1644" s="279"/>
      <c r="BU1644" s="279"/>
      <c r="BV1644" s="279"/>
      <c r="BW1644" s="279"/>
      <c r="BX1644" s="279"/>
      <c r="BY1644" s="279"/>
      <c r="BZ1644" s="279"/>
      <c r="CA1644" s="279"/>
      <c r="CB1644" s="279"/>
      <c r="CC1644" s="279"/>
      <c r="CD1644" s="279"/>
      <c r="CE1644" s="279"/>
      <c r="CF1644" s="279"/>
      <c r="CG1644" s="279"/>
      <c r="CH1644" s="279"/>
      <c r="CI1644" s="279"/>
      <c r="CJ1644" s="279"/>
      <c r="CK1644" s="279"/>
      <c r="CL1644" s="279"/>
      <c r="CM1644" s="279"/>
      <c r="CN1644" s="279"/>
      <c r="CO1644" s="279"/>
      <c r="CP1644" s="279"/>
      <c r="CQ1644" s="279"/>
      <c r="CR1644" s="279"/>
      <c r="CS1644" s="279"/>
      <c r="CT1644" s="279"/>
      <c r="CU1644" s="279"/>
      <c r="CV1644" s="279"/>
      <c r="CW1644" s="279"/>
      <c r="CX1644" s="279"/>
      <c r="CY1644" s="279"/>
      <c r="CZ1644" s="279"/>
      <c r="DA1644" s="279"/>
      <c r="DB1644" s="279"/>
      <c r="DC1644" s="279"/>
      <c r="DD1644" s="279"/>
      <c r="DE1644" s="279"/>
      <c r="DF1644" s="279"/>
      <c r="DG1644" s="279"/>
      <c r="DH1644" s="279"/>
      <c r="DI1644" s="279"/>
      <c r="DJ1644" s="279"/>
      <c r="DK1644" s="279"/>
      <c r="DL1644" s="279"/>
      <c r="DM1644" s="279"/>
      <c r="DN1644" s="279"/>
      <c r="DO1644" s="279"/>
      <c r="DP1644" s="279"/>
      <c r="DQ1644" s="279"/>
      <c r="DR1644" s="279"/>
      <c r="DS1644" s="279"/>
      <c r="DT1644" s="279"/>
      <c r="DU1644" s="279"/>
    </row>
    <row r="1645" spans="41:125">
      <c r="AO1645" s="279"/>
      <c r="AP1645" s="279"/>
      <c r="AQ1645" s="279"/>
      <c r="AR1645" s="279"/>
      <c r="AS1645" s="279"/>
      <c r="AT1645" s="279"/>
      <c r="AU1645" s="279"/>
      <c r="AV1645" s="279"/>
      <c r="AW1645" s="279"/>
      <c r="AX1645" s="279"/>
      <c r="AY1645" s="279"/>
      <c r="AZ1645" s="279"/>
      <c r="BA1645" s="279"/>
      <c r="BB1645" s="279"/>
      <c r="BC1645" s="279"/>
      <c r="BD1645" s="279"/>
      <c r="BE1645" s="279"/>
      <c r="BF1645" s="279"/>
      <c r="BG1645" s="279"/>
      <c r="BH1645" s="279"/>
      <c r="BI1645" s="279"/>
      <c r="BJ1645" s="279"/>
      <c r="BK1645" s="279"/>
      <c r="BL1645" s="279"/>
      <c r="BM1645" s="279"/>
      <c r="BN1645" s="279"/>
      <c r="BO1645" s="279"/>
      <c r="BP1645" s="279"/>
      <c r="BQ1645" s="279"/>
      <c r="BR1645" s="279"/>
      <c r="BS1645" s="279"/>
      <c r="BT1645" s="279"/>
      <c r="BU1645" s="279"/>
      <c r="BV1645" s="279"/>
      <c r="BW1645" s="279"/>
      <c r="BX1645" s="279"/>
      <c r="BY1645" s="279"/>
      <c r="BZ1645" s="279"/>
      <c r="CA1645" s="279"/>
      <c r="CB1645" s="279"/>
      <c r="CC1645" s="279"/>
      <c r="CD1645" s="279"/>
      <c r="CE1645" s="279"/>
      <c r="CF1645" s="279"/>
      <c r="CG1645" s="279"/>
      <c r="CH1645" s="279"/>
      <c r="CI1645" s="279"/>
      <c r="CJ1645" s="279"/>
      <c r="CK1645" s="279"/>
      <c r="CL1645" s="279"/>
      <c r="CM1645" s="279"/>
      <c r="CN1645" s="279"/>
      <c r="CO1645" s="279"/>
      <c r="CP1645" s="279"/>
      <c r="CQ1645" s="279"/>
      <c r="CR1645" s="279"/>
      <c r="CS1645" s="279"/>
      <c r="CT1645" s="279"/>
      <c r="CU1645" s="279"/>
      <c r="CV1645" s="279"/>
      <c r="CW1645" s="279"/>
      <c r="CX1645" s="279"/>
      <c r="CY1645" s="279"/>
      <c r="CZ1645" s="279"/>
      <c r="DA1645" s="279"/>
      <c r="DB1645" s="279"/>
      <c r="DC1645" s="279"/>
      <c r="DD1645" s="279"/>
      <c r="DE1645" s="279"/>
      <c r="DF1645" s="279"/>
      <c r="DG1645" s="279"/>
      <c r="DH1645" s="279"/>
      <c r="DI1645" s="279"/>
      <c r="DJ1645" s="279"/>
      <c r="DK1645" s="279"/>
      <c r="DL1645" s="279"/>
      <c r="DM1645" s="279"/>
      <c r="DN1645" s="279"/>
      <c r="DO1645" s="279"/>
      <c r="DP1645" s="279"/>
      <c r="DQ1645" s="279"/>
      <c r="DR1645" s="279"/>
      <c r="DS1645" s="279"/>
      <c r="DT1645" s="279"/>
      <c r="DU1645" s="279"/>
    </row>
    <row r="1646" spans="41:125">
      <c r="AO1646" s="279"/>
      <c r="AP1646" s="279"/>
      <c r="AQ1646" s="279"/>
      <c r="AR1646" s="279"/>
      <c r="AS1646" s="279"/>
      <c r="AT1646" s="279"/>
      <c r="AU1646" s="279"/>
      <c r="AV1646" s="279"/>
      <c r="AW1646" s="279"/>
      <c r="AX1646" s="279"/>
      <c r="AY1646" s="279"/>
      <c r="AZ1646" s="279"/>
      <c r="BA1646" s="279"/>
      <c r="BB1646" s="279"/>
      <c r="BC1646" s="279"/>
      <c r="BD1646" s="279"/>
      <c r="BE1646" s="279"/>
      <c r="BF1646" s="279"/>
      <c r="BG1646" s="279"/>
      <c r="BH1646" s="279"/>
      <c r="BI1646" s="279"/>
      <c r="BJ1646" s="279"/>
      <c r="BK1646" s="279"/>
      <c r="BL1646" s="279"/>
      <c r="BM1646" s="279"/>
      <c r="BN1646" s="279"/>
      <c r="BO1646" s="279"/>
      <c r="BP1646" s="279"/>
      <c r="BQ1646" s="279"/>
      <c r="BR1646" s="279"/>
      <c r="BS1646" s="279"/>
      <c r="BT1646" s="279"/>
      <c r="BU1646" s="279"/>
      <c r="BV1646" s="279"/>
      <c r="BW1646" s="279"/>
      <c r="BX1646" s="279"/>
      <c r="BY1646" s="279"/>
      <c r="BZ1646" s="279"/>
      <c r="CA1646" s="279"/>
      <c r="CB1646" s="279"/>
      <c r="CC1646" s="279"/>
      <c r="CD1646" s="279"/>
      <c r="CE1646" s="279"/>
      <c r="CF1646" s="279"/>
      <c r="CG1646" s="279"/>
      <c r="CH1646" s="279"/>
      <c r="CI1646" s="279"/>
      <c r="CJ1646" s="279"/>
      <c r="CK1646" s="279"/>
      <c r="CL1646" s="279"/>
      <c r="CM1646" s="279"/>
      <c r="CN1646" s="279"/>
      <c r="CO1646" s="279"/>
      <c r="CP1646" s="279"/>
      <c r="CQ1646" s="279"/>
      <c r="CR1646" s="279"/>
      <c r="CS1646" s="279"/>
      <c r="CT1646" s="279"/>
      <c r="CU1646" s="279"/>
      <c r="CV1646" s="279"/>
      <c r="CW1646" s="279"/>
      <c r="CX1646" s="279"/>
      <c r="CY1646" s="279"/>
      <c r="CZ1646" s="279"/>
      <c r="DA1646" s="279"/>
      <c r="DB1646" s="279"/>
      <c r="DC1646" s="279"/>
      <c r="DD1646" s="279"/>
      <c r="DE1646" s="279"/>
      <c r="DF1646" s="279"/>
      <c r="DG1646" s="279"/>
      <c r="DH1646" s="279"/>
      <c r="DI1646" s="279"/>
      <c r="DJ1646" s="279"/>
      <c r="DK1646" s="279"/>
      <c r="DL1646" s="279"/>
      <c r="DM1646" s="279"/>
      <c r="DN1646" s="279"/>
      <c r="DO1646" s="279"/>
      <c r="DP1646" s="279"/>
      <c r="DQ1646" s="279"/>
      <c r="DR1646" s="279"/>
      <c r="DS1646" s="279"/>
      <c r="DT1646" s="279"/>
      <c r="DU1646" s="279"/>
    </row>
    <row r="1647" spans="41:125">
      <c r="AO1647" s="279"/>
      <c r="AP1647" s="279"/>
      <c r="AQ1647" s="279"/>
      <c r="AR1647" s="279"/>
      <c r="AS1647" s="279"/>
      <c r="AT1647" s="279"/>
      <c r="AU1647" s="279"/>
      <c r="AV1647" s="279"/>
      <c r="AW1647" s="279"/>
      <c r="AX1647" s="279"/>
      <c r="AY1647" s="279"/>
      <c r="AZ1647" s="279"/>
      <c r="BA1647" s="279"/>
      <c r="BB1647" s="279"/>
      <c r="BC1647" s="279"/>
      <c r="BD1647" s="279"/>
      <c r="BE1647" s="279"/>
      <c r="BF1647" s="279"/>
      <c r="BG1647" s="279"/>
      <c r="BH1647" s="279"/>
      <c r="BI1647" s="279"/>
      <c r="BJ1647" s="279"/>
      <c r="BK1647" s="279"/>
      <c r="BL1647" s="279"/>
      <c r="BM1647" s="279"/>
      <c r="BN1647" s="279"/>
      <c r="BO1647" s="279"/>
      <c r="BP1647" s="279"/>
      <c r="BQ1647" s="279"/>
      <c r="BR1647" s="279"/>
      <c r="BS1647" s="279"/>
      <c r="BT1647" s="279"/>
      <c r="BU1647" s="279"/>
      <c r="BV1647" s="279"/>
      <c r="BW1647" s="279"/>
      <c r="BX1647" s="279"/>
      <c r="BY1647" s="279"/>
      <c r="BZ1647" s="279"/>
      <c r="CA1647" s="279"/>
      <c r="CB1647" s="279"/>
      <c r="CC1647" s="279"/>
      <c r="CD1647" s="279"/>
      <c r="CE1647" s="279"/>
      <c r="CF1647" s="279"/>
      <c r="CG1647" s="279"/>
      <c r="CH1647" s="279"/>
      <c r="CI1647" s="279"/>
      <c r="CJ1647" s="279"/>
      <c r="CK1647" s="279"/>
      <c r="CL1647" s="279"/>
      <c r="CM1647" s="279"/>
      <c r="CN1647" s="279"/>
      <c r="CO1647" s="279"/>
      <c r="CP1647" s="279"/>
      <c r="CQ1647" s="279"/>
      <c r="CR1647" s="279"/>
      <c r="CS1647" s="279"/>
      <c r="CT1647" s="279"/>
      <c r="CU1647" s="279"/>
      <c r="CV1647" s="279"/>
      <c r="CW1647" s="279"/>
      <c r="CX1647" s="279"/>
      <c r="CY1647" s="279"/>
      <c r="CZ1647" s="279"/>
      <c r="DA1647" s="279"/>
      <c r="DB1647" s="279"/>
      <c r="DC1647" s="279"/>
      <c r="DD1647" s="279"/>
      <c r="DE1647" s="279"/>
      <c r="DF1647" s="279"/>
      <c r="DG1647" s="279"/>
      <c r="DH1647" s="279"/>
      <c r="DI1647" s="279"/>
      <c r="DJ1647" s="279"/>
      <c r="DK1647" s="279"/>
      <c r="DL1647" s="279"/>
      <c r="DM1647" s="279"/>
      <c r="DN1647" s="279"/>
      <c r="DO1647" s="279"/>
      <c r="DP1647" s="279"/>
      <c r="DQ1647" s="279"/>
      <c r="DR1647" s="279"/>
      <c r="DS1647" s="279"/>
      <c r="DT1647" s="279"/>
      <c r="DU1647" s="279"/>
    </row>
    <row r="1648" spans="41:125">
      <c r="AO1648" s="279"/>
      <c r="AP1648" s="279"/>
      <c r="AQ1648" s="279"/>
      <c r="AR1648" s="279"/>
      <c r="AS1648" s="279"/>
      <c r="AT1648" s="279"/>
      <c r="AU1648" s="279"/>
      <c r="AV1648" s="279"/>
      <c r="AW1648" s="279"/>
      <c r="AX1648" s="279"/>
      <c r="AY1648" s="279"/>
      <c r="AZ1648" s="279"/>
      <c r="BA1648" s="279"/>
      <c r="BB1648" s="279"/>
      <c r="BC1648" s="279"/>
      <c r="BD1648" s="279"/>
      <c r="BE1648" s="279"/>
      <c r="BF1648" s="279"/>
      <c r="BG1648" s="279"/>
      <c r="BH1648" s="279"/>
      <c r="BI1648" s="279"/>
      <c r="BJ1648" s="279"/>
      <c r="BK1648" s="279"/>
      <c r="BL1648" s="279"/>
      <c r="BM1648" s="279"/>
      <c r="BN1648" s="279"/>
      <c r="BO1648" s="279"/>
      <c r="BP1648" s="279"/>
      <c r="BQ1648" s="279"/>
      <c r="BR1648" s="279"/>
      <c r="BS1648" s="279"/>
      <c r="BT1648" s="279"/>
      <c r="BU1648" s="279"/>
      <c r="BV1648" s="279"/>
      <c r="BW1648" s="279"/>
      <c r="BX1648" s="279"/>
      <c r="BY1648" s="279"/>
      <c r="BZ1648" s="279"/>
      <c r="CA1648" s="279"/>
      <c r="CB1648" s="279"/>
      <c r="CC1648" s="279"/>
      <c r="CD1648" s="279"/>
      <c r="CE1648" s="279"/>
      <c r="CF1648" s="279"/>
      <c r="CG1648" s="279"/>
      <c r="CH1648" s="279"/>
      <c r="CI1648" s="279"/>
      <c r="CJ1648" s="279"/>
      <c r="CK1648" s="279"/>
      <c r="CL1648" s="279"/>
      <c r="CM1648" s="279"/>
      <c r="CN1648" s="279"/>
      <c r="CO1648" s="279"/>
      <c r="CP1648" s="279"/>
      <c r="CQ1648" s="279"/>
      <c r="CR1648" s="279"/>
      <c r="CS1648" s="279"/>
      <c r="CT1648" s="279"/>
      <c r="CU1648" s="279"/>
      <c r="CV1648" s="279"/>
      <c r="CW1648" s="279"/>
      <c r="CX1648" s="279"/>
      <c r="CY1648" s="279"/>
      <c r="CZ1648" s="279"/>
      <c r="DA1648" s="279"/>
      <c r="DB1648" s="279"/>
      <c r="DC1648" s="279"/>
      <c r="DD1648" s="279"/>
      <c r="DE1648" s="279"/>
      <c r="DF1648" s="279"/>
      <c r="DG1648" s="279"/>
      <c r="DH1648" s="279"/>
      <c r="DI1648" s="279"/>
      <c r="DJ1648" s="279"/>
      <c r="DK1648" s="279"/>
      <c r="DL1648" s="279"/>
      <c r="DM1648" s="279"/>
      <c r="DN1648" s="279"/>
      <c r="DO1648" s="279"/>
      <c r="DP1648" s="279"/>
      <c r="DQ1648" s="279"/>
      <c r="DR1648" s="279"/>
      <c r="DS1648" s="279"/>
      <c r="DT1648" s="279"/>
      <c r="DU1648" s="279"/>
    </row>
    <row r="1649" spans="41:125">
      <c r="AO1649" s="279"/>
      <c r="AP1649" s="279"/>
      <c r="AQ1649" s="279"/>
      <c r="AR1649" s="279"/>
      <c r="AS1649" s="279"/>
      <c r="AT1649" s="279"/>
      <c r="AU1649" s="279"/>
      <c r="AV1649" s="279"/>
      <c r="AW1649" s="279"/>
      <c r="AX1649" s="279"/>
      <c r="AY1649" s="279"/>
      <c r="AZ1649" s="279"/>
      <c r="BA1649" s="279"/>
      <c r="BB1649" s="279"/>
      <c r="BC1649" s="279"/>
      <c r="BD1649" s="279"/>
      <c r="BE1649" s="279"/>
      <c r="BF1649" s="279"/>
      <c r="BG1649" s="279"/>
      <c r="BH1649" s="279"/>
      <c r="BI1649" s="279"/>
      <c r="BJ1649" s="279"/>
      <c r="BK1649" s="279"/>
      <c r="BL1649" s="279"/>
      <c r="BM1649" s="279"/>
      <c r="BN1649" s="279"/>
      <c r="BO1649" s="279"/>
      <c r="BP1649" s="279"/>
      <c r="BQ1649" s="279"/>
      <c r="BR1649" s="279"/>
      <c r="BS1649" s="279"/>
      <c r="BT1649" s="279"/>
      <c r="BU1649" s="279"/>
      <c r="BV1649" s="279"/>
      <c r="BW1649" s="279"/>
      <c r="BX1649" s="279"/>
      <c r="BY1649" s="279"/>
      <c r="BZ1649" s="279"/>
      <c r="CA1649" s="279"/>
      <c r="CB1649" s="279"/>
      <c r="CC1649" s="279"/>
      <c r="CD1649" s="279"/>
      <c r="CE1649" s="279"/>
      <c r="CF1649" s="279"/>
      <c r="CG1649" s="279"/>
      <c r="CH1649" s="279"/>
      <c r="CI1649" s="279"/>
      <c r="CJ1649" s="279"/>
      <c r="CK1649" s="279"/>
      <c r="CL1649" s="279"/>
      <c r="CM1649" s="279"/>
      <c r="CN1649" s="279"/>
      <c r="CO1649" s="279"/>
      <c r="CP1649" s="279"/>
      <c r="CQ1649" s="279"/>
      <c r="CR1649" s="279"/>
      <c r="CS1649" s="279"/>
      <c r="CT1649" s="279"/>
      <c r="CU1649" s="279"/>
      <c r="CV1649" s="279"/>
      <c r="CW1649" s="279"/>
      <c r="CX1649" s="279"/>
      <c r="CY1649" s="279"/>
      <c r="CZ1649" s="279"/>
      <c r="DA1649" s="279"/>
      <c r="DB1649" s="279"/>
      <c r="DC1649" s="279"/>
      <c r="DD1649" s="279"/>
      <c r="DE1649" s="279"/>
      <c r="DF1649" s="279"/>
      <c r="DG1649" s="279"/>
      <c r="DH1649" s="279"/>
      <c r="DI1649" s="279"/>
      <c r="DJ1649" s="279"/>
      <c r="DK1649" s="279"/>
      <c r="DL1649" s="279"/>
      <c r="DM1649" s="279"/>
      <c r="DN1649" s="279"/>
      <c r="DO1649" s="279"/>
      <c r="DP1649" s="279"/>
      <c r="DQ1649" s="279"/>
      <c r="DR1649" s="279"/>
      <c r="DS1649" s="279"/>
      <c r="DT1649" s="279"/>
      <c r="DU1649" s="279"/>
    </row>
    <row r="1650" spans="41:125">
      <c r="AO1650" s="279"/>
      <c r="AP1650" s="279"/>
      <c r="AQ1650" s="279"/>
      <c r="AR1650" s="279"/>
      <c r="AS1650" s="279"/>
      <c r="AT1650" s="279"/>
      <c r="AU1650" s="279"/>
      <c r="AV1650" s="279"/>
      <c r="AW1650" s="279"/>
      <c r="AX1650" s="279"/>
      <c r="AY1650" s="279"/>
      <c r="AZ1650" s="279"/>
      <c r="BA1650" s="279"/>
      <c r="BB1650" s="279"/>
      <c r="BC1650" s="279"/>
      <c r="BD1650" s="279"/>
      <c r="BE1650" s="279"/>
      <c r="BF1650" s="279"/>
      <c r="BG1650" s="279"/>
      <c r="BH1650" s="279"/>
      <c r="BI1650" s="279"/>
      <c r="BJ1650" s="279"/>
      <c r="BK1650" s="279"/>
      <c r="BL1650" s="279"/>
      <c r="BM1650" s="279"/>
      <c r="BN1650" s="279"/>
      <c r="BO1650" s="279"/>
      <c r="BP1650" s="279"/>
      <c r="BQ1650" s="279"/>
      <c r="BR1650" s="279"/>
      <c r="BS1650" s="279"/>
      <c r="BT1650" s="279"/>
      <c r="BU1650" s="279"/>
      <c r="BV1650" s="279"/>
      <c r="BW1650" s="279"/>
      <c r="BX1650" s="279"/>
      <c r="BY1650" s="279"/>
      <c r="BZ1650" s="279"/>
      <c r="CA1650" s="279"/>
      <c r="CB1650" s="279"/>
      <c r="CC1650" s="279"/>
      <c r="CD1650" s="279"/>
      <c r="CE1650" s="279"/>
      <c r="CF1650" s="279"/>
      <c r="CG1650" s="279"/>
      <c r="CH1650" s="279"/>
      <c r="CI1650" s="279"/>
      <c r="CJ1650" s="279"/>
      <c r="CK1650" s="279"/>
      <c r="CL1650" s="279"/>
      <c r="CM1650" s="279"/>
      <c r="CN1650" s="279"/>
      <c r="CO1650" s="279"/>
      <c r="CP1650" s="279"/>
      <c r="CQ1650" s="279"/>
      <c r="CR1650" s="279"/>
      <c r="CS1650" s="279"/>
      <c r="CT1650" s="279"/>
      <c r="CU1650" s="279"/>
      <c r="CV1650" s="279"/>
      <c r="CW1650" s="279"/>
      <c r="CX1650" s="279"/>
      <c r="CY1650" s="279"/>
      <c r="CZ1650" s="279"/>
      <c r="DA1650" s="279"/>
      <c r="DB1650" s="279"/>
      <c r="DC1650" s="279"/>
      <c r="DD1650" s="279"/>
      <c r="DE1650" s="279"/>
      <c r="DF1650" s="279"/>
      <c r="DG1650" s="279"/>
      <c r="DH1650" s="279"/>
      <c r="DI1650" s="279"/>
      <c r="DJ1650" s="279"/>
      <c r="DK1650" s="279"/>
      <c r="DL1650" s="279"/>
      <c r="DM1650" s="279"/>
      <c r="DN1650" s="279"/>
      <c r="DO1650" s="279"/>
      <c r="DP1650" s="279"/>
      <c r="DQ1650" s="279"/>
      <c r="DR1650" s="279"/>
      <c r="DS1650" s="279"/>
      <c r="DT1650" s="279"/>
      <c r="DU1650" s="279"/>
    </row>
    <row r="1651" spans="41:125">
      <c r="AO1651" s="279"/>
      <c r="AP1651" s="279"/>
      <c r="AQ1651" s="279"/>
      <c r="AR1651" s="279"/>
      <c r="AS1651" s="279"/>
      <c r="AT1651" s="279"/>
      <c r="AU1651" s="279"/>
      <c r="AV1651" s="279"/>
      <c r="AW1651" s="279"/>
      <c r="AX1651" s="279"/>
      <c r="AY1651" s="279"/>
      <c r="AZ1651" s="279"/>
      <c r="BA1651" s="279"/>
      <c r="BB1651" s="279"/>
      <c r="BC1651" s="279"/>
      <c r="BD1651" s="279"/>
      <c r="BE1651" s="279"/>
      <c r="BF1651" s="279"/>
      <c r="BG1651" s="279"/>
      <c r="BH1651" s="279"/>
      <c r="BI1651" s="279"/>
      <c r="BJ1651" s="279"/>
      <c r="BK1651" s="279"/>
      <c r="BL1651" s="279"/>
      <c r="BM1651" s="279"/>
      <c r="BN1651" s="279"/>
      <c r="BO1651" s="279"/>
      <c r="BP1651" s="279"/>
      <c r="BQ1651" s="279"/>
      <c r="BR1651" s="279"/>
      <c r="BS1651" s="279"/>
      <c r="BT1651" s="279"/>
      <c r="BU1651" s="279"/>
      <c r="BV1651" s="279"/>
      <c r="BW1651" s="279"/>
      <c r="BX1651" s="279"/>
      <c r="BY1651" s="279"/>
      <c r="BZ1651" s="279"/>
      <c r="CA1651" s="279"/>
      <c r="CB1651" s="279"/>
      <c r="CC1651" s="279"/>
      <c r="CD1651" s="279"/>
      <c r="CE1651" s="279"/>
      <c r="CF1651" s="279"/>
      <c r="CG1651" s="279"/>
      <c r="CH1651" s="279"/>
      <c r="CI1651" s="279"/>
      <c r="CJ1651" s="279"/>
      <c r="CK1651" s="279"/>
      <c r="CL1651" s="279"/>
      <c r="CM1651" s="279"/>
      <c r="CN1651" s="279"/>
      <c r="CO1651" s="279"/>
      <c r="CP1651" s="279"/>
      <c r="CQ1651" s="279"/>
      <c r="CR1651" s="279"/>
      <c r="CS1651" s="279"/>
      <c r="CT1651" s="279"/>
      <c r="CU1651" s="279"/>
      <c r="CV1651" s="279"/>
      <c r="CW1651" s="279"/>
      <c r="CX1651" s="279"/>
      <c r="CY1651" s="279"/>
      <c r="CZ1651" s="279"/>
      <c r="DA1651" s="279"/>
      <c r="DB1651" s="279"/>
      <c r="DC1651" s="279"/>
      <c r="DD1651" s="279"/>
      <c r="DE1651" s="279"/>
      <c r="DF1651" s="279"/>
      <c r="DG1651" s="279"/>
      <c r="DH1651" s="279"/>
      <c r="DI1651" s="279"/>
      <c r="DJ1651" s="279"/>
      <c r="DK1651" s="279"/>
      <c r="DL1651" s="279"/>
      <c r="DM1651" s="279"/>
      <c r="DN1651" s="279"/>
      <c r="DO1651" s="279"/>
      <c r="DP1651" s="279"/>
      <c r="DQ1651" s="279"/>
      <c r="DR1651" s="279"/>
      <c r="DS1651" s="279"/>
      <c r="DT1651" s="279"/>
      <c r="DU1651" s="279"/>
    </row>
    <row r="1652" spans="41:125">
      <c r="AO1652" s="279"/>
      <c r="AP1652" s="279"/>
      <c r="AQ1652" s="279"/>
      <c r="AR1652" s="279"/>
      <c r="AS1652" s="279"/>
      <c r="AT1652" s="279"/>
      <c r="AU1652" s="279"/>
      <c r="AV1652" s="279"/>
      <c r="AW1652" s="279"/>
      <c r="AX1652" s="279"/>
      <c r="AY1652" s="279"/>
      <c r="AZ1652" s="279"/>
      <c r="BA1652" s="279"/>
      <c r="BB1652" s="279"/>
      <c r="BC1652" s="279"/>
      <c r="BD1652" s="279"/>
      <c r="BE1652" s="279"/>
      <c r="BF1652" s="279"/>
      <c r="BG1652" s="279"/>
      <c r="BH1652" s="279"/>
      <c r="BI1652" s="279"/>
      <c r="BJ1652" s="279"/>
      <c r="BK1652" s="279"/>
      <c r="BL1652" s="279"/>
      <c r="BM1652" s="279"/>
      <c r="BN1652" s="279"/>
      <c r="BO1652" s="279"/>
      <c r="BP1652" s="279"/>
      <c r="BQ1652" s="279"/>
      <c r="BR1652" s="279"/>
      <c r="BS1652" s="279"/>
      <c r="BT1652" s="279"/>
      <c r="BU1652" s="279"/>
      <c r="BV1652" s="279"/>
      <c r="BW1652" s="279"/>
      <c r="BX1652" s="279"/>
      <c r="BY1652" s="279"/>
      <c r="BZ1652" s="279"/>
      <c r="CA1652" s="279"/>
      <c r="CB1652" s="279"/>
      <c r="CC1652" s="279"/>
      <c r="CD1652" s="279"/>
      <c r="CE1652" s="279"/>
      <c r="CF1652" s="279"/>
      <c r="CG1652" s="279"/>
      <c r="CH1652" s="279"/>
      <c r="CI1652" s="279"/>
      <c r="CJ1652" s="279"/>
      <c r="CK1652" s="279"/>
      <c r="CL1652" s="279"/>
      <c r="CM1652" s="279"/>
      <c r="CN1652" s="279"/>
      <c r="CO1652" s="279"/>
      <c r="CP1652" s="279"/>
      <c r="CQ1652" s="279"/>
      <c r="CR1652" s="279"/>
      <c r="CS1652" s="279"/>
      <c r="CT1652" s="279"/>
      <c r="CU1652" s="279"/>
      <c r="CV1652" s="279"/>
      <c r="CW1652" s="279"/>
      <c r="CX1652" s="279"/>
      <c r="CY1652" s="279"/>
      <c r="CZ1652" s="279"/>
      <c r="DA1652" s="279"/>
      <c r="DB1652" s="279"/>
      <c r="DC1652" s="279"/>
      <c r="DD1652" s="279"/>
      <c r="DE1652" s="279"/>
      <c r="DF1652" s="279"/>
      <c r="DG1652" s="279"/>
      <c r="DH1652" s="279"/>
      <c r="DI1652" s="279"/>
      <c r="DJ1652" s="279"/>
      <c r="DK1652" s="279"/>
      <c r="DL1652" s="279"/>
      <c r="DM1652" s="279"/>
      <c r="DN1652" s="279"/>
      <c r="DO1652" s="279"/>
      <c r="DP1652" s="279"/>
      <c r="DQ1652" s="279"/>
      <c r="DR1652" s="279"/>
      <c r="DS1652" s="279"/>
      <c r="DT1652" s="279"/>
      <c r="DU1652" s="279"/>
    </row>
    <row r="1653" spans="41:125">
      <c r="AO1653" s="279"/>
      <c r="AP1653" s="279"/>
      <c r="AQ1653" s="279"/>
      <c r="AR1653" s="279"/>
      <c r="AS1653" s="279"/>
      <c r="AT1653" s="279"/>
      <c r="AU1653" s="279"/>
      <c r="AV1653" s="279"/>
      <c r="AW1653" s="279"/>
      <c r="AX1653" s="279"/>
      <c r="AY1653" s="279"/>
      <c r="AZ1653" s="279"/>
      <c r="BA1653" s="279"/>
      <c r="BB1653" s="279"/>
      <c r="BC1653" s="279"/>
      <c r="BD1653" s="279"/>
      <c r="BE1653" s="279"/>
      <c r="BF1653" s="279"/>
      <c r="BG1653" s="279"/>
      <c r="BH1653" s="279"/>
      <c r="BI1653" s="279"/>
      <c r="BJ1653" s="279"/>
      <c r="BK1653" s="279"/>
      <c r="BL1653" s="279"/>
      <c r="BM1653" s="279"/>
      <c r="BN1653" s="279"/>
      <c r="BO1653" s="279"/>
      <c r="BP1653" s="279"/>
      <c r="BQ1653" s="279"/>
      <c r="BR1653" s="279"/>
      <c r="BS1653" s="279"/>
      <c r="BT1653" s="279"/>
      <c r="BU1653" s="279"/>
      <c r="BV1653" s="279"/>
      <c r="BW1653" s="279"/>
      <c r="BX1653" s="279"/>
      <c r="BY1653" s="279"/>
      <c r="BZ1653" s="279"/>
      <c r="CA1653" s="279"/>
      <c r="CB1653" s="279"/>
      <c r="CC1653" s="279"/>
      <c r="CD1653" s="279"/>
      <c r="CE1653" s="279"/>
      <c r="CF1653" s="279"/>
      <c r="CG1653" s="279"/>
      <c r="CH1653" s="279"/>
      <c r="CI1653" s="279"/>
      <c r="CJ1653" s="279"/>
      <c r="CK1653" s="279"/>
      <c r="CL1653" s="279"/>
      <c r="CM1653" s="279"/>
      <c r="CN1653" s="279"/>
      <c r="CO1653" s="279"/>
      <c r="CP1653" s="279"/>
      <c r="CQ1653" s="279"/>
      <c r="CR1653" s="279"/>
      <c r="CS1653" s="279"/>
      <c r="CT1653" s="279"/>
      <c r="CU1653" s="279"/>
      <c r="CV1653" s="279"/>
      <c r="CW1653" s="279"/>
      <c r="CX1653" s="279"/>
      <c r="CY1653" s="279"/>
      <c r="CZ1653" s="279"/>
      <c r="DA1653" s="279"/>
      <c r="DB1653" s="279"/>
      <c r="DC1653" s="279"/>
      <c r="DD1653" s="279"/>
      <c r="DE1653" s="279"/>
      <c r="DF1653" s="279"/>
      <c r="DG1653" s="279"/>
      <c r="DH1653" s="279"/>
      <c r="DI1653" s="279"/>
      <c r="DJ1653" s="279"/>
      <c r="DK1653" s="279"/>
      <c r="DL1653" s="279"/>
      <c r="DM1653" s="279"/>
      <c r="DN1653" s="279"/>
      <c r="DO1653" s="279"/>
      <c r="DP1653" s="279"/>
      <c r="DQ1653" s="279"/>
      <c r="DR1653" s="279"/>
      <c r="DS1653" s="279"/>
      <c r="DT1653" s="279"/>
      <c r="DU1653" s="279"/>
    </row>
    <row r="1654" spans="41:125">
      <c r="AO1654" s="279"/>
      <c r="AP1654" s="279"/>
      <c r="AQ1654" s="279"/>
      <c r="AR1654" s="279"/>
      <c r="AS1654" s="279"/>
      <c r="AT1654" s="279"/>
      <c r="AU1654" s="279"/>
      <c r="AV1654" s="279"/>
      <c r="AW1654" s="279"/>
      <c r="AX1654" s="279"/>
      <c r="AY1654" s="279"/>
      <c r="AZ1654" s="279"/>
      <c r="BA1654" s="279"/>
      <c r="BB1654" s="279"/>
      <c r="BC1654" s="279"/>
      <c r="BD1654" s="279"/>
      <c r="BE1654" s="279"/>
      <c r="BF1654" s="279"/>
      <c r="BG1654" s="279"/>
      <c r="BH1654" s="279"/>
      <c r="BI1654" s="279"/>
      <c r="BJ1654" s="279"/>
      <c r="BK1654" s="279"/>
      <c r="BL1654" s="279"/>
      <c r="BM1654" s="279"/>
      <c r="BN1654" s="279"/>
      <c r="BO1654" s="279"/>
      <c r="BP1654" s="279"/>
      <c r="BQ1654" s="279"/>
      <c r="BR1654" s="279"/>
      <c r="BS1654" s="279"/>
      <c r="BT1654" s="279"/>
      <c r="BU1654" s="279"/>
      <c r="BV1654" s="279"/>
      <c r="BW1654" s="279"/>
      <c r="BX1654" s="279"/>
      <c r="BY1654" s="279"/>
      <c r="BZ1654" s="279"/>
      <c r="CA1654" s="279"/>
      <c r="CB1654" s="279"/>
      <c r="CC1654" s="279"/>
      <c r="CD1654" s="279"/>
      <c r="CE1654" s="279"/>
      <c r="CF1654" s="279"/>
      <c r="CG1654" s="279"/>
      <c r="CH1654" s="279"/>
      <c r="CI1654" s="279"/>
      <c r="CJ1654" s="279"/>
      <c r="CK1654" s="279"/>
      <c r="CL1654" s="279"/>
      <c r="CM1654" s="279"/>
      <c r="CN1654" s="279"/>
      <c r="CO1654" s="279"/>
      <c r="CP1654" s="279"/>
      <c r="CQ1654" s="279"/>
      <c r="CR1654" s="279"/>
      <c r="CS1654" s="279"/>
      <c r="CT1654" s="279"/>
      <c r="CU1654" s="279"/>
      <c r="CV1654" s="279"/>
      <c r="CW1654" s="279"/>
      <c r="CX1654" s="279"/>
      <c r="CY1654" s="279"/>
      <c r="CZ1654" s="279"/>
      <c r="DA1654" s="279"/>
      <c r="DB1654" s="279"/>
      <c r="DC1654" s="279"/>
      <c r="DD1654" s="279"/>
      <c r="DE1654" s="279"/>
      <c r="DF1654" s="279"/>
      <c r="DG1654" s="279"/>
      <c r="DH1654" s="279"/>
      <c r="DI1654" s="279"/>
      <c r="DJ1654" s="279"/>
      <c r="DK1654" s="279"/>
      <c r="DL1654" s="279"/>
      <c r="DM1654" s="279"/>
      <c r="DN1654" s="279"/>
      <c r="DO1654" s="279"/>
      <c r="DP1654" s="279"/>
      <c r="DQ1654" s="279"/>
      <c r="DR1654" s="279"/>
      <c r="DS1654" s="279"/>
      <c r="DT1654" s="279"/>
      <c r="DU1654" s="279"/>
    </row>
    <row r="1655" spans="41:125">
      <c r="AO1655" s="279"/>
      <c r="AP1655" s="279"/>
      <c r="AQ1655" s="279"/>
      <c r="AR1655" s="279"/>
      <c r="AS1655" s="279"/>
      <c r="AT1655" s="279"/>
      <c r="AU1655" s="279"/>
      <c r="AV1655" s="279"/>
      <c r="AW1655" s="279"/>
      <c r="AX1655" s="279"/>
      <c r="AY1655" s="279"/>
      <c r="AZ1655" s="279"/>
      <c r="BA1655" s="279"/>
      <c r="BB1655" s="279"/>
      <c r="BC1655" s="279"/>
      <c r="BD1655" s="279"/>
      <c r="BE1655" s="279"/>
      <c r="BF1655" s="279"/>
      <c r="BG1655" s="279"/>
      <c r="BH1655" s="279"/>
      <c r="BI1655" s="279"/>
      <c r="BJ1655" s="279"/>
      <c r="BK1655" s="279"/>
      <c r="BL1655" s="279"/>
      <c r="BM1655" s="279"/>
      <c r="BN1655" s="279"/>
      <c r="BO1655" s="279"/>
      <c r="BP1655" s="279"/>
      <c r="BQ1655" s="279"/>
      <c r="BR1655" s="279"/>
      <c r="BS1655" s="279"/>
      <c r="BT1655" s="279"/>
      <c r="BU1655" s="279"/>
      <c r="BV1655" s="279"/>
      <c r="BW1655" s="279"/>
      <c r="BX1655" s="279"/>
      <c r="BY1655" s="279"/>
      <c r="BZ1655" s="279"/>
      <c r="CA1655" s="279"/>
      <c r="CB1655" s="279"/>
      <c r="CC1655" s="279"/>
      <c r="CD1655" s="279"/>
      <c r="CE1655" s="279"/>
      <c r="CF1655" s="279"/>
      <c r="CG1655" s="279"/>
      <c r="CH1655" s="279"/>
      <c r="CI1655" s="279"/>
      <c r="CJ1655" s="279"/>
      <c r="CK1655" s="279"/>
      <c r="CL1655" s="279"/>
      <c r="CM1655" s="279"/>
      <c r="CN1655" s="279"/>
      <c r="CO1655" s="279"/>
      <c r="CP1655" s="279"/>
      <c r="CQ1655" s="279"/>
      <c r="CR1655" s="279"/>
      <c r="CS1655" s="279"/>
      <c r="CT1655" s="279"/>
      <c r="CU1655" s="279"/>
      <c r="CV1655" s="279"/>
      <c r="CW1655" s="279"/>
      <c r="CX1655" s="279"/>
      <c r="CY1655" s="279"/>
      <c r="CZ1655" s="279"/>
      <c r="DA1655" s="279"/>
      <c r="DB1655" s="279"/>
      <c r="DC1655" s="279"/>
      <c r="DD1655" s="279"/>
      <c r="DE1655" s="279"/>
      <c r="DF1655" s="279"/>
      <c r="DG1655" s="279"/>
      <c r="DH1655" s="279"/>
      <c r="DI1655" s="279"/>
      <c r="DJ1655" s="279"/>
      <c r="DK1655" s="279"/>
      <c r="DL1655" s="279"/>
      <c r="DM1655" s="279"/>
      <c r="DN1655" s="279"/>
      <c r="DO1655" s="279"/>
      <c r="DP1655" s="279"/>
      <c r="DQ1655" s="279"/>
      <c r="DR1655" s="279"/>
      <c r="DS1655" s="279"/>
      <c r="DT1655" s="279"/>
      <c r="DU1655" s="279"/>
    </row>
    <row r="1656" spans="41:125">
      <c r="AO1656" s="279"/>
      <c r="AP1656" s="279"/>
      <c r="AQ1656" s="279"/>
      <c r="AR1656" s="279"/>
      <c r="AS1656" s="279"/>
      <c r="AT1656" s="279"/>
      <c r="AU1656" s="279"/>
      <c r="AV1656" s="279"/>
      <c r="AW1656" s="279"/>
      <c r="AX1656" s="279"/>
      <c r="AY1656" s="279"/>
      <c r="AZ1656" s="279"/>
      <c r="BA1656" s="279"/>
      <c r="BB1656" s="279"/>
      <c r="BC1656" s="279"/>
      <c r="BD1656" s="279"/>
      <c r="BE1656" s="279"/>
      <c r="BF1656" s="279"/>
      <c r="BG1656" s="279"/>
      <c r="BH1656" s="279"/>
      <c r="BI1656" s="279"/>
      <c r="BJ1656" s="279"/>
      <c r="BK1656" s="279"/>
      <c r="BL1656" s="279"/>
      <c r="BM1656" s="279"/>
      <c r="BN1656" s="279"/>
      <c r="BO1656" s="279"/>
      <c r="BP1656" s="279"/>
      <c r="BQ1656" s="279"/>
      <c r="BR1656" s="279"/>
      <c r="BS1656" s="279"/>
      <c r="BT1656" s="279"/>
      <c r="BU1656" s="279"/>
      <c r="BV1656" s="279"/>
      <c r="BW1656" s="279"/>
      <c r="BX1656" s="279"/>
      <c r="BY1656" s="279"/>
      <c r="BZ1656" s="279"/>
      <c r="CA1656" s="279"/>
      <c r="CB1656" s="279"/>
      <c r="CC1656" s="279"/>
      <c r="CD1656" s="279"/>
      <c r="CE1656" s="279"/>
      <c r="CF1656" s="279"/>
      <c r="CG1656" s="279"/>
      <c r="CH1656" s="279"/>
      <c r="CI1656" s="279"/>
      <c r="CJ1656" s="279"/>
      <c r="CK1656" s="279"/>
      <c r="CL1656" s="279"/>
      <c r="CM1656" s="279"/>
      <c r="CN1656" s="279"/>
      <c r="CO1656" s="279"/>
      <c r="CP1656" s="279"/>
      <c r="CQ1656" s="279"/>
      <c r="CR1656" s="279"/>
      <c r="CS1656" s="279"/>
      <c r="CT1656" s="279"/>
      <c r="CU1656" s="279"/>
      <c r="CV1656" s="279"/>
      <c r="CW1656" s="279"/>
      <c r="CX1656" s="279"/>
      <c r="CY1656" s="279"/>
      <c r="CZ1656" s="279"/>
      <c r="DA1656" s="279"/>
      <c r="DB1656" s="279"/>
      <c r="DC1656" s="279"/>
      <c r="DD1656" s="279"/>
      <c r="DE1656" s="279"/>
      <c r="DF1656" s="279"/>
      <c r="DG1656" s="279"/>
      <c r="DH1656" s="279"/>
      <c r="DI1656" s="279"/>
      <c r="DJ1656" s="279"/>
      <c r="DK1656" s="279"/>
      <c r="DL1656" s="279"/>
      <c r="DM1656" s="279"/>
      <c r="DN1656" s="279"/>
      <c r="DO1656" s="279"/>
      <c r="DP1656" s="279"/>
      <c r="DQ1656" s="279"/>
      <c r="DR1656" s="279"/>
      <c r="DS1656" s="279"/>
      <c r="DT1656" s="279"/>
      <c r="DU1656" s="279"/>
    </row>
    <row r="1657" spans="41:125">
      <c r="AO1657" s="279"/>
      <c r="AP1657" s="279"/>
      <c r="AQ1657" s="279"/>
      <c r="AR1657" s="279"/>
      <c r="AS1657" s="279"/>
      <c r="AT1657" s="279"/>
      <c r="AU1657" s="279"/>
      <c r="AV1657" s="279"/>
      <c r="AW1657" s="279"/>
      <c r="AX1657" s="279"/>
      <c r="AY1657" s="279"/>
      <c r="AZ1657" s="279"/>
      <c r="BA1657" s="279"/>
      <c r="BB1657" s="279"/>
      <c r="BC1657" s="279"/>
      <c r="BD1657" s="279"/>
      <c r="BE1657" s="279"/>
      <c r="BF1657" s="279"/>
      <c r="BG1657" s="279"/>
      <c r="BH1657" s="279"/>
      <c r="BI1657" s="279"/>
      <c r="BJ1657" s="279"/>
      <c r="BK1657" s="279"/>
      <c r="BL1657" s="279"/>
      <c r="BM1657" s="279"/>
      <c r="BN1657" s="279"/>
      <c r="BO1657" s="279"/>
      <c r="BP1657" s="279"/>
      <c r="BQ1657" s="279"/>
      <c r="BR1657" s="279"/>
      <c r="BS1657" s="279"/>
      <c r="BT1657" s="279"/>
      <c r="BU1657" s="279"/>
      <c r="BV1657" s="279"/>
      <c r="BW1657" s="279"/>
      <c r="BX1657" s="279"/>
      <c r="BY1657" s="279"/>
      <c r="BZ1657" s="279"/>
      <c r="CA1657" s="279"/>
      <c r="CB1657" s="279"/>
      <c r="CC1657" s="279"/>
      <c r="CD1657" s="279"/>
      <c r="CE1657" s="279"/>
      <c r="CF1657" s="279"/>
      <c r="CG1657" s="279"/>
      <c r="CH1657" s="279"/>
      <c r="CI1657" s="279"/>
      <c r="CJ1657" s="279"/>
      <c r="CK1657" s="279"/>
      <c r="CL1657" s="279"/>
      <c r="CM1657" s="279"/>
      <c r="CN1657" s="279"/>
      <c r="CO1657" s="279"/>
      <c r="CP1657" s="279"/>
      <c r="CQ1657" s="279"/>
      <c r="CR1657" s="279"/>
      <c r="CS1657" s="279"/>
      <c r="CT1657" s="279"/>
      <c r="CU1657" s="279"/>
      <c r="CV1657" s="279"/>
      <c r="CW1657" s="279"/>
      <c r="CX1657" s="279"/>
      <c r="CY1657" s="279"/>
      <c r="CZ1657" s="279"/>
      <c r="DA1657" s="279"/>
      <c r="DB1657" s="279"/>
      <c r="DC1657" s="279"/>
      <c r="DD1657" s="279"/>
      <c r="DE1657" s="279"/>
      <c r="DF1657" s="279"/>
      <c r="DG1657" s="279"/>
      <c r="DH1657" s="279"/>
      <c r="DI1657" s="279"/>
      <c r="DJ1657" s="279"/>
      <c r="DK1657" s="279"/>
      <c r="DL1657" s="279"/>
      <c r="DM1657" s="279"/>
      <c r="DN1657" s="279"/>
      <c r="DO1657" s="279"/>
      <c r="DP1657" s="279"/>
      <c r="DQ1657" s="279"/>
      <c r="DR1657" s="279"/>
      <c r="DS1657" s="279"/>
      <c r="DT1657" s="279"/>
      <c r="DU1657" s="279"/>
    </row>
    <row r="1658" spans="41:125">
      <c r="AO1658" s="279"/>
      <c r="AP1658" s="279"/>
      <c r="AQ1658" s="279"/>
      <c r="AR1658" s="279"/>
      <c r="AS1658" s="279"/>
      <c r="AT1658" s="279"/>
      <c r="AU1658" s="279"/>
      <c r="AV1658" s="279"/>
      <c r="AW1658" s="279"/>
      <c r="AX1658" s="279"/>
      <c r="AY1658" s="279"/>
      <c r="AZ1658" s="279"/>
      <c r="BA1658" s="279"/>
      <c r="BB1658" s="279"/>
      <c r="BC1658" s="279"/>
      <c r="BD1658" s="279"/>
      <c r="BE1658" s="279"/>
      <c r="BF1658" s="279"/>
      <c r="BG1658" s="279"/>
      <c r="BH1658" s="279"/>
      <c r="BI1658" s="279"/>
      <c r="BJ1658" s="279"/>
      <c r="BK1658" s="279"/>
      <c r="BL1658" s="279"/>
      <c r="BM1658" s="279"/>
      <c r="BN1658" s="279"/>
      <c r="BO1658" s="279"/>
      <c r="BP1658" s="279"/>
      <c r="BQ1658" s="279"/>
      <c r="BR1658" s="279"/>
      <c r="BS1658" s="279"/>
      <c r="BT1658" s="279"/>
      <c r="BU1658" s="279"/>
      <c r="BV1658" s="279"/>
      <c r="BW1658" s="279"/>
      <c r="BX1658" s="279"/>
      <c r="BY1658" s="279"/>
      <c r="BZ1658" s="279"/>
      <c r="CA1658" s="279"/>
      <c r="CB1658" s="279"/>
      <c r="CC1658" s="279"/>
      <c r="CD1658" s="279"/>
      <c r="CE1658" s="279"/>
      <c r="CF1658" s="279"/>
      <c r="CG1658" s="279"/>
      <c r="CH1658" s="279"/>
      <c r="CI1658" s="279"/>
      <c r="CJ1658" s="279"/>
      <c r="CK1658" s="279"/>
      <c r="CL1658" s="279"/>
      <c r="CM1658" s="279"/>
      <c r="CN1658" s="279"/>
      <c r="CO1658" s="279"/>
      <c r="CP1658" s="279"/>
      <c r="CQ1658" s="279"/>
      <c r="CR1658" s="279"/>
      <c r="CS1658" s="279"/>
      <c r="CT1658" s="279"/>
      <c r="CU1658" s="279"/>
      <c r="CV1658" s="279"/>
      <c r="CW1658" s="279"/>
      <c r="CX1658" s="279"/>
      <c r="CY1658" s="279"/>
      <c r="CZ1658" s="279"/>
      <c r="DA1658" s="279"/>
      <c r="DB1658" s="279"/>
      <c r="DC1658" s="279"/>
      <c r="DD1658" s="279"/>
      <c r="DE1658" s="279"/>
      <c r="DF1658" s="279"/>
      <c r="DG1658" s="279"/>
      <c r="DH1658" s="279"/>
      <c r="DI1658" s="279"/>
      <c r="DJ1658" s="279"/>
      <c r="DK1658" s="279"/>
      <c r="DL1658" s="279"/>
      <c r="DM1658" s="279"/>
      <c r="DN1658" s="279"/>
      <c r="DO1658" s="279"/>
      <c r="DP1658" s="279"/>
      <c r="DQ1658" s="279"/>
      <c r="DR1658" s="279"/>
      <c r="DS1658" s="279"/>
      <c r="DT1658" s="279"/>
      <c r="DU1658" s="279"/>
    </row>
    <row r="1659" spans="41:125">
      <c r="AO1659" s="279"/>
      <c r="AP1659" s="279"/>
      <c r="AQ1659" s="279"/>
      <c r="AR1659" s="279"/>
      <c r="AS1659" s="279"/>
      <c r="AT1659" s="279"/>
      <c r="AU1659" s="279"/>
      <c r="AV1659" s="279"/>
      <c r="AW1659" s="279"/>
      <c r="AX1659" s="279"/>
      <c r="AY1659" s="279"/>
      <c r="AZ1659" s="279"/>
      <c r="BA1659" s="279"/>
      <c r="BB1659" s="279"/>
      <c r="BC1659" s="279"/>
      <c r="BD1659" s="279"/>
      <c r="BE1659" s="279"/>
      <c r="BF1659" s="279"/>
      <c r="BG1659" s="279"/>
      <c r="BH1659" s="279"/>
      <c r="BI1659" s="279"/>
      <c r="BJ1659" s="279"/>
      <c r="BK1659" s="279"/>
      <c r="BL1659" s="279"/>
      <c r="BM1659" s="279"/>
      <c r="BN1659" s="279"/>
      <c r="BO1659" s="279"/>
      <c r="BP1659" s="279"/>
      <c r="BQ1659" s="279"/>
      <c r="BR1659" s="279"/>
      <c r="BS1659" s="279"/>
      <c r="BT1659" s="279"/>
      <c r="BU1659" s="279"/>
      <c r="BV1659" s="279"/>
      <c r="BW1659" s="279"/>
      <c r="BX1659" s="279"/>
      <c r="BY1659" s="279"/>
      <c r="BZ1659" s="279"/>
      <c r="CA1659" s="279"/>
      <c r="CB1659" s="279"/>
      <c r="CC1659" s="279"/>
      <c r="CD1659" s="279"/>
      <c r="CE1659" s="279"/>
      <c r="CF1659" s="279"/>
      <c r="CG1659" s="279"/>
      <c r="CH1659" s="279"/>
      <c r="CI1659" s="279"/>
      <c r="CJ1659" s="279"/>
      <c r="CK1659" s="279"/>
      <c r="CL1659" s="279"/>
      <c r="CM1659" s="279"/>
      <c r="CN1659" s="279"/>
      <c r="CO1659" s="279"/>
      <c r="CP1659" s="279"/>
      <c r="CQ1659" s="279"/>
      <c r="CR1659" s="279"/>
      <c r="CS1659" s="279"/>
      <c r="CT1659" s="279"/>
      <c r="CU1659" s="279"/>
      <c r="CV1659" s="279"/>
      <c r="CW1659" s="279"/>
      <c r="CX1659" s="279"/>
      <c r="CY1659" s="279"/>
      <c r="CZ1659" s="279"/>
      <c r="DA1659" s="279"/>
      <c r="DB1659" s="279"/>
      <c r="DC1659" s="279"/>
      <c r="DD1659" s="279"/>
      <c r="DE1659" s="279"/>
      <c r="DF1659" s="279"/>
      <c r="DG1659" s="279"/>
      <c r="DH1659" s="279"/>
      <c r="DI1659" s="279"/>
      <c r="DJ1659" s="279"/>
      <c r="DK1659" s="279"/>
      <c r="DL1659" s="279"/>
      <c r="DM1659" s="279"/>
      <c r="DN1659" s="279"/>
      <c r="DO1659" s="279"/>
      <c r="DP1659" s="279"/>
      <c r="DQ1659" s="279"/>
      <c r="DR1659" s="279"/>
      <c r="DS1659" s="279"/>
      <c r="DT1659" s="279"/>
      <c r="DU1659" s="279"/>
    </row>
    <row r="1660" spans="41:125">
      <c r="AO1660" s="279"/>
      <c r="AP1660" s="279"/>
      <c r="AQ1660" s="279"/>
      <c r="AR1660" s="279"/>
      <c r="AS1660" s="279"/>
      <c r="AT1660" s="279"/>
      <c r="AU1660" s="279"/>
      <c r="AV1660" s="279"/>
      <c r="AW1660" s="279"/>
      <c r="AX1660" s="279"/>
      <c r="AY1660" s="279"/>
      <c r="AZ1660" s="279"/>
      <c r="BA1660" s="279"/>
      <c r="BB1660" s="279"/>
      <c r="BC1660" s="279"/>
      <c r="BD1660" s="279"/>
      <c r="BE1660" s="279"/>
      <c r="BF1660" s="279"/>
      <c r="BG1660" s="279"/>
      <c r="BH1660" s="279"/>
      <c r="BI1660" s="279"/>
      <c r="BJ1660" s="279"/>
      <c r="BK1660" s="279"/>
      <c r="BL1660" s="279"/>
      <c r="BM1660" s="279"/>
      <c r="BN1660" s="279"/>
      <c r="BO1660" s="279"/>
      <c r="BP1660" s="279"/>
      <c r="BQ1660" s="279"/>
      <c r="BR1660" s="279"/>
      <c r="BS1660" s="279"/>
      <c r="BT1660" s="279"/>
      <c r="BU1660" s="279"/>
      <c r="BV1660" s="279"/>
      <c r="BW1660" s="279"/>
      <c r="BX1660" s="279"/>
      <c r="BY1660" s="279"/>
      <c r="BZ1660" s="279"/>
      <c r="CA1660" s="279"/>
      <c r="CB1660" s="279"/>
      <c r="CC1660" s="279"/>
      <c r="CD1660" s="279"/>
      <c r="CE1660" s="279"/>
      <c r="CF1660" s="279"/>
      <c r="CG1660" s="279"/>
      <c r="CH1660" s="279"/>
      <c r="CI1660" s="279"/>
      <c r="CJ1660" s="279"/>
      <c r="CK1660" s="279"/>
      <c r="CL1660" s="279"/>
      <c r="CM1660" s="279"/>
      <c r="CN1660" s="279"/>
      <c r="CO1660" s="279"/>
      <c r="CP1660" s="279"/>
      <c r="CQ1660" s="279"/>
      <c r="CR1660" s="279"/>
      <c r="CS1660" s="279"/>
      <c r="CT1660" s="279"/>
      <c r="CU1660" s="279"/>
      <c r="CV1660" s="279"/>
      <c r="CW1660" s="279"/>
      <c r="CX1660" s="279"/>
      <c r="CY1660" s="279"/>
      <c r="CZ1660" s="279"/>
      <c r="DA1660" s="279"/>
      <c r="DB1660" s="279"/>
      <c r="DC1660" s="279"/>
      <c r="DD1660" s="279"/>
      <c r="DE1660" s="279"/>
      <c r="DF1660" s="279"/>
      <c r="DG1660" s="279"/>
      <c r="DH1660" s="279"/>
      <c r="DI1660" s="279"/>
      <c r="DJ1660" s="279"/>
      <c r="DK1660" s="279"/>
      <c r="DL1660" s="279"/>
      <c r="DM1660" s="279"/>
      <c r="DN1660" s="279"/>
      <c r="DO1660" s="279"/>
      <c r="DP1660" s="279"/>
      <c r="DQ1660" s="279"/>
      <c r="DR1660" s="279"/>
      <c r="DS1660" s="279"/>
      <c r="DT1660" s="279"/>
      <c r="DU1660" s="279"/>
    </row>
    <row r="1661" spans="41:125">
      <c r="AO1661" s="279"/>
      <c r="AP1661" s="279"/>
      <c r="AQ1661" s="279"/>
      <c r="AR1661" s="279"/>
      <c r="AS1661" s="279"/>
      <c r="AT1661" s="279"/>
      <c r="AU1661" s="279"/>
      <c r="AV1661" s="279"/>
      <c r="AW1661" s="279"/>
      <c r="AX1661" s="279"/>
      <c r="AY1661" s="279"/>
      <c r="AZ1661" s="279"/>
      <c r="BA1661" s="279"/>
      <c r="BB1661" s="279"/>
      <c r="BC1661" s="279"/>
      <c r="BD1661" s="279"/>
      <c r="BE1661" s="279"/>
      <c r="BF1661" s="279"/>
      <c r="BG1661" s="279"/>
      <c r="BH1661" s="279"/>
      <c r="BI1661" s="279"/>
      <c r="BJ1661" s="279"/>
      <c r="BK1661" s="279"/>
      <c r="BL1661" s="279"/>
      <c r="BM1661" s="279"/>
      <c r="BN1661" s="279"/>
      <c r="BO1661" s="279"/>
      <c r="BP1661" s="279"/>
      <c r="BQ1661" s="279"/>
      <c r="BR1661" s="279"/>
      <c r="BS1661" s="279"/>
      <c r="BT1661" s="279"/>
      <c r="BU1661" s="279"/>
      <c r="BV1661" s="279"/>
      <c r="BW1661" s="279"/>
      <c r="BX1661" s="279"/>
      <c r="BY1661" s="279"/>
      <c r="BZ1661" s="279"/>
      <c r="CA1661" s="279"/>
      <c r="CB1661" s="279"/>
      <c r="CC1661" s="279"/>
      <c r="CD1661" s="279"/>
      <c r="CE1661" s="279"/>
      <c r="CF1661" s="279"/>
      <c r="CG1661" s="279"/>
      <c r="CH1661" s="279"/>
      <c r="CI1661" s="279"/>
      <c r="CJ1661" s="279"/>
      <c r="CK1661" s="279"/>
      <c r="CL1661" s="279"/>
      <c r="CM1661" s="279"/>
      <c r="CN1661" s="279"/>
      <c r="CO1661" s="279"/>
      <c r="CP1661" s="279"/>
      <c r="CQ1661" s="279"/>
      <c r="CR1661" s="279"/>
      <c r="CS1661" s="279"/>
      <c r="CT1661" s="279"/>
      <c r="CU1661" s="279"/>
      <c r="CV1661" s="279"/>
      <c r="CW1661" s="279"/>
      <c r="CX1661" s="279"/>
      <c r="CY1661" s="279"/>
      <c r="CZ1661" s="279"/>
      <c r="DA1661" s="279"/>
      <c r="DB1661" s="279"/>
      <c r="DC1661" s="279"/>
      <c r="DD1661" s="279"/>
      <c r="DE1661" s="279"/>
      <c r="DF1661" s="279"/>
      <c r="DG1661" s="279"/>
      <c r="DH1661" s="279"/>
      <c r="DI1661" s="279"/>
      <c r="DJ1661" s="279"/>
      <c r="DK1661" s="279"/>
      <c r="DL1661" s="279"/>
      <c r="DM1661" s="279"/>
      <c r="DN1661" s="279"/>
      <c r="DO1661" s="279"/>
      <c r="DP1661" s="279"/>
      <c r="DQ1661" s="279"/>
      <c r="DR1661" s="279"/>
      <c r="DS1661" s="279"/>
      <c r="DT1661" s="279"/>
      <c r="DU1661" s="279"/>
    </row>
    <row r="1662" spans="41:125">
      <c r="AO1662" s="279"/>
      <c r="AP1662" s="279"/>
      <c r="AQ1662" s="279"/>
      <c r="AR1662" s="279"/>
      <c r="AS1662" s="279"/>
      <c r="AT1662" s="279"/>
      <c r="AU1662" s="279"/>
      <c r="AV1662" s="279"/>
      <c r="AW1662" s="279"/>
      <c r="AX1662" s="279"/>
      <c r="AY1662" s="279"/>
      <c r="AZ1662" s="279"/>
      <c r="BA1662" s="279"/>
      <c r="BB1662" s="279"/>
      <c r="BC1662" s="279"/>
      <c r="BD1662" s="279"/>
      <c r="BE1662" s="279"/>
      <c r="BF1662" s="279"/>
      <c r="BG1662" s="279"/>
      <c r="BH1662" s="279"/>
      <c r="BI1662" s="279"/>
      <c r="BJ1662" s="279"/>
      <c r="BK1662" s="279"/>
      <c r="BL1662" s="279"/>
      <c r="BM1662" s="279"/>
      <c r="BN1662" s="279"/>
      <c r="BO1662" s="279"/>
      <c r="BP1662" s="279"/>
      <c r="BQ1662" s="279"/>
      <c r="BR1662" s="279"/>
      <c r="BS1662" s="279"/>
      <c r="BT1662" s="279"/>
      <c r="BU1662" s="279"/>
      <c r="BV1662" s="279"/>
      <c r="BW1662" s="279"/>
      <c r="BX1662" s="279"/>
      <c r="BY1662" s="279"/>
      <c r="BZ1662" s="279"/>
      <c r="CA1662" s="279"/>
      <c r="CB1662" s="279"/>
      <c r="CC1662" s="279"/>
      <c r="CD1662" s="279"/>
      <c r="CE1662" s="279"/>
      <c r="CF1662" s="279"/>
      <c r="CG1662" s="279"/>
      <c r="CH1662" s="279"/>
      <c r="CI1662" s="279"/>
      <c r="CJ1662" s="279"/>
      <c r="CK1662" s="279"/>
      <c r="CL1662" s="279"/>
      <c r="CM1662" s="279"/>
      <c r="CN1662" s="279"/>
      <c r="CO1662" s="279"/>
      <c r="CP1662" s="279"/>
      <c r="CQ1662" s="279"/>
      <c r="CR1662" s="279"/>
      <c r="CS1662" s="279"/>
      <c r="CT1662" s="279"/>
      <c r="CU1662" s="279"/>
      <c r="CV1662" s="279"/>
      <c r="CW1662" s="279"/>
      <c r="CX1662" s="279"/>
      <c r="CY1662" s="279"/>
      <c r="CZ1662" s="279"/>
      <c r="DA1662" s="279"/>
      <c r="DB1662" s="279"/>
      <c r="DC1662" s="279"/>
      <c r="DD1662" s="279"/>
      <c r="DE1662" s="279"/>
      <c r="DF1662" s="279"/>
      <c r="DG1662" s="279"/>
      <c r="DH1662" s="279"/>
      <c r="DI1662" s="279"/>
      <c r="DJ1662" s="279"/>
      <c r="DK1662" s="279"/>
      <c r="DL1662" s="279"/>
      <c r="DM1662" s="279"/>
      <c r="DN1662" s="279"/>
      <c r="DO1662" s="279"/>
      <c r="DP1662" s="279"/>
      <c r="DQ1662" s="279"/>
      <c r="DR1662" s="279"/>
      <c r="DS1662" s="279"/>
      <c r="DT1662" s="279"/>
      <c r="DU1662" s="279"/>
    </row>
    <row r="1663" spans="41:125">
      <c r="AO1663" s="279"/>
      <c r="AP1663" s="279"/>
      <c r="AQ1663" s="279"/>
      <c r="AR1663" s="279"/>
      <c r="AS1663" s="279"/>
      <c r="AT1663" s="279"/>
      <c r="AU1663" s="279"/>
      <c r="AV1663" s="279"/>
      <c r="AW1663" s="279"/>
      <c r="AX1663" s="279"/>
      <c r="AY1663" s="279"/>
      <c r="AZ1663" s="279"/>
      <c r="BA1663" s="279"/>
      <c r="BB1663" s="279"/>
      <c r="BC1663" s="279"/>
      <c r="BD1663" s="279"/>
      <c r="BE1663" s="279"/>
      <c r="BF1663" s="279"/>
      <c r="BG1663" s="279"/>
      <c r="BH1663" s="279"/>
      <c r="BI1663" s="279"/>
      <c r="BJ1663" s="279"/>
      <c r="BK1663" s="279"/>
      <c r="BL1663" s="279"/>
      <c r="BM1663" s="279"/>
      <c r="BN1663" s="279"/>
      <c r="BO1663" s="279"/>
      <c r="BP1663" s="279"/>
      <c r="BQ1663" s="279"/>
      <c r="BR1663" s="279"/>
      <c r="BS1663" s="279"/>
      <c r="BT1663" s="279"/>
      <c r="BU1663" s="279"/>
      <c r="BV1663" s="279"/>
      <c r="BW1663" s="279"/>
      <c r="BX1663" s="279"/>
      <c r="BY1663" s="279"/>
      <c r="BZ1663" s="279"/>
      <c r="CA1663" s="279"/>
      <c r="CB1663" s="279"/>
      <c r="CC1663" s="279"/>
      <c r="CD1663" s="279"/>
      <c r="CE1663" s="279"/>
      <c r="CF1663" s="279"/>
      <c r="CG1663" s="279"/>
      <c r="CH1663" s="279"/>
      <c r="CI1663" s="279"/>
      <c r="CJ1663" s="279"/>
      <c r="CK1663" s="279"/>
      <c r="CL1663" s="279"/>
      <c r="CM1663" s="279"/>
      <c r="CN1663" s="279"/>
      <c r="CO1663" s="279"/>
      <c r="CP1663" s="279"/>
      <c r="CQ1663" s="279"/>
      <c r="CR1663" s="279"/>
      <c r="CS1663" s="279"/>
      <c r="CT1663" s="279"/>
      <c r="CU1663" s="279"/>
      <c r="CV1663" s="279"/>
      <c r="CW1663" s="279"/>
      <c r="CX1663" s="279"/>
      <c r="CY1663" s="279"/>
      <c r="CZ1663" s="279"/>
      <c r="DA1663" s="279"/>
      <c r="DB1663" s="279"/>
      <c r="DC1663" s="279"/>
      <c r="DD1663" s="279"/>
      <c r="DE1663" s="279"/>
      <c r="DF1663" s="279"/>
      <c r="DG1663" s="279"/>
      <c r="DH1663" s="279"/>
      <c r="DI1663" s="279"/>
      <c r="DJ1663" s="279"/>
      <c r="DK1663" s="279"/>
      <c r="DL1663" s="279"/>
      <c r="DM1663" s="279"/>
      <c r="DN1663" s="279"/>
      <c r="DO1663" s="279"/>
      <c r="DP1663" s="279"/>
      <c r="DQ1663" s="279"/>
      <c r="DR1663" s="279"/>
      <c r="DS1663" s="279"/>
      <c r="DT1663" s="279"/>
      <c r="DU1663" s="279"/>
    </row>
    <row r="1664" spans="41:125">
      <c r="AO1664" s="279"/>
      <c r="AP1664" s="279"/>
      <c r="AQ1664" s="279"/>
      <c r="AR1664" s="279"/>
      <c r="AS1664" s="279"/>
      <c r="AT1664" s="279"/>
      <c r="AU1664" s="279"/>
      <c r="AV1664" s="279"/>
      <c r="AW1664" s="279"/>
      <c r="AX1664" s="279"/>
      <c r="AY1664" s="279"/>
      <c r="AZ1664" s="279"/>
      <c r="BA1664" s="279"/>
      <c r="BB1664" s="279"/>
      <c r="BC1664" s="279"/>
      <c r="BD1664" s="279"/>
      <c r="BE1664" s="279"/>
      <c r="BF1664" s="279"/>
      <c r="BG1664" s="279"/>
      <c r="BH1664" s="279"/>
      <c r="BI1664" s="279"/>
      <c r="BJ1664" s="279"/>
      <c r="BK1664" s="279"/>
      <c r="BL1664" s="279"/>
      <c r="BM1664" s="279"/>
      <c r="BN1664" s="279"/>
      <c r="BO1664" s="279"/>
      <c r="BP1664" s="279"/>
      <c r="BQ1664" s="279"/>
      <c r="BR1664" s="279"/>
      <c r="BS1664" s="279"/>
      <c r="BT1664" s="279"/>
      <c r="BU1664" s="279"/>
      <c r="BV1664" s="279"/>
      <c r="BW1664" s="279"/>
      <c r="BX1664" s="279"/>
      <c r="BY1664" s="279"/>
      <c r="BZ1664" s="279"/>
      <c r="CA1664" s="279"/>
      <c r="CB1664" s="279"/>
      <c r="CC1664" s="279"/>
      <c r="CD1664" s="279"/>
      <c r="CE1664" s="279"/>
      <c r="CF1664" s="279"/>
      <c r="CG1664" s="279"/>
      <c r="CH1664" s="279"/>
      <c r="CI1664" s="279"/>
      <c r="CJ1664" s="279"/>
      <c r="CK1664" s="279"/>
      <c r="CL1664" s="279"/>
      <c r="CM1664" s="279"/>
      <c r="CN1664" s="279"/>
      <c r="CO1664" s="279"/>
      <c r="CP1664" s="279"/>
      <c r="CQ1664" s="279"/>
      <c r="CR1664" s="279"/>
      <c r="CS1664" s="279"/>
      <c r="CT1664" s="279"/>
      <c r="CU1664" s="279"/>
      <c r="CV1664" s="279"/>
      <c r="CW1664" s="279"/>
      <c r="CX1664" s="279"/>
      <c r="CY1664" s="279"/>
      <c r="CZ1664" s="279"/>
      <c r="DA1664" s="279"/>
      <c r="DB1664" s="279"/>
      <c r="DC1664" s="279"/>
      <c r="DD1664" s="279"/>
      <c r="DE1664" s="279"/>
      <c r="DF1664" s="279"/>
      <c r="DG1664" s="279"/>
      <c r="DH1664" s="279"/>
      <c r="DI1664" s="279"/>
      <c r="DJ1664" s="279"/>
      <c r="DK1664" s="279"/>
      <c r="DL1664" s="279"/>
      <c r="DM1664" s="279"/>
      <c r="DN1664" s="279"/>
      <c r="DO1664" s="279"/>
      <c r="DP1664" s="279"/>
      <c r="DQ1664" s="279"/>
      <c r="DR1664" s="279"/>
      <c r="DS1664" s="279"/>
      <c r="DT1664" s="279"/>
      <c r="DU1664" s="279"/>
    </row>
    <row r="1665" spans="41:125">
      <c r="AO1665" s="279"/>
      <c r="AP1665" s="279"/>
      <c r="AQ1665" s="279"/>
      <c r="AR1665" s="279"/>
      <c r="AS1665" s="279"/>
      <c r="AT1665" s="279"/>
      <c r="AU1665" s="279"/>
      <c r="AV1665" s="279"/>
      <c r="AW1665" s="279"/>
      <c r="AX1665" s="279"/>
      <c r="AY1665" s="279"/>
      <c r="AZ1665" s="279"/>
      <c r="BA1665" s="279"/>
      <c r="BB1665" s="279"/>
      <c r="BC1665" s="279"/>
      <c r="BD1665" s="279"/>
      <c r="BE1665" s="279"/>
      <c r="BF1665" s="279"/>
      <c r="BG1665" s="279"/>
      <c r="BH1665" s="279"/>
      <c r="BI1665" s="279"/>
      <c r="BJ1665" s="279"/>
      <c r="BK1665" s="279"/>
      <c r="BL1665" s="279"/>
      <c r="BM1665" s="279"/>
      <c r="BN1665" s="279"/>
      <c r="BO1665" s="279"/>
      <c r="BP1665" s="279"/>
      <c r="BQ1665" s="279"/>
      <c r="BR1665" s="279"/>
      <c r="BS1665" s="279"/>
      <c r="BT1665" s="279"/>
      <c r="BU1665" s="279"/>
      <c r="BV1665" s="279"/>
      <c r="BW1665" s="279"/>
      <c r="BX1665" s="279"/>
      <c r="BY1665" s="279"/>
      <c r="BZ1665" s="279"/>
      <c r="CA1665" s="279"/>
      <c r="CB1665" s="279"/>
      <c r="CC1665" s="279"/>
      <c r="CD1665" s="279"/>
      <c r="CE1665" s="279"/>
      <c r="CF1665" s="279"/>
      <c r="CG1665" s="279"/>
      <c r="CH1665" s="279"/>
      <c r="CI1665" s="279"/>
      <c r="CJ1665" s="279"/>
      <c r="CK1665" s="279"/>
      <c r="CL1665" s="279"/>
      <c r="CM1665" s="279"/>
      <c r="CN1665" s="279"/>
      <c r="CO1665" s="279"/>
      <c r="CP1665" s="279"/>
      <c r="CQ1665" s="279"/>
      <c r="CR1665" s="279"/>
      <c r="CS1665" s="279"/>
      <c r="CT1665" s="279"/>
      <c r="CU1665" s="279"/>
      <c r="CV1665" s="279"/>
      <c r="CW1665" s="279"/>
      <c r="CX1665" s="279"/>
      <c r="CY1665" s="279"/>
      <c r="CZ1665" s="279"/>
      <c r="DA1665" s="279"/>
      <c r="DB1665" s="279"/>
      <c r="DC1665" s="279"/>
      <c r="DD1665" s="279"/>
      <c r="DE1665" s="279"/>
      <c r="DF1665" s="279"/>
      <c r="DG1665" s="279"/>
      <c r="DH1665" s="279"/>
      <c r="DI1665" s="279"/>
      <c r="DJ1665" s="279"/>
      <c r="DK1665" s="279"/>
      <c r="DL1665" s="279"/>
      <c r="DM1665" s="279"/>
      <c r="DN1665" s="279"/>
      <c r="DO1665" s="279"/>
      <c r="DP1665" s="279"/>
      <c r="DQ1665" s="279"/>
      <c r="DR1665" s="279"/>
      <c r="DS1665" s="279"/>
      <c r="DT1665" s="279"/>
      <c r="DU1665" s="279"/>
    </row>
    <row r="1666" spans="41:125">
      <c r="AO1666" s="279"/>
      <c r="AP1666" s="279"/>
      <c r="AQ1666" s="279"/>
      <c r="AR1666" s="279"/>
      <c r="AS1666" s="279"/>
      <c r="AT1666" s="279"/>
      <c r="AU1666" s="279"/>
      <c r="AV1666" s="279"/>
      <c r="AW1666" s="279"/>
      <c r="AX1666" s="279"/>
      <c r="AY1666" s="279"/>
      <c r="AZ1666" s="279"/>
      <c r="BA1666" s="279"/>
      <c r="BB1666" s="279"/>
      <c r="BC1666" s="279"/>
      <c r="BD1666" s="279"/>
      <c r="BE1666" s="279"/>
      <c r="BF1666" s="279"/>
      <c r="BG1666" s="279"/>
      <c r="BH1666" s="279"/>
      <c r="BI1666" s="279"/>
      <c r="BJ1666" s="279"/>
      <c r="BK1666" s="279"/>
      <c r="BL1666" s="279"/>
      <c r="BM1666" s="279"/>
      <c r="BN1666" s="279"/>
      <c r="BO1666" s="279"/>
      <c r="BP1666" s="279"/>
      <c r="BQ1666" s="279"/>
      <c r="BR1666" s="279"/>
      <c r="BS1666" s="279"/>
      <c r="BT1666" s="279"/>
      <c r="BU1666" s="279"/>
      <c r="BV1666" s="279"/>
      <c r="BW1666" s="279"/>
      <c r="BX1666" s="279"/>
      <c r="BY1666" s="279"/>
      <c r="BZ1666" s="279"/>
      <c r="CA1666" s="279"/>
      <c r="CB1666" s="279"/>
      <c r="CC1666" s="279"/>
      <c r="CD1666" s="279"/>
      <c r="CE1666" s="279"/>
      <c r="CF1666" s="279"/>
      <c r="CG1666" s="279"/>
      <c r="CH1666" s="279"/>
      <c r="CI1666" s="279"/>
      <c r="CJ1666" s="279"/>
      <c r="CK1666" s="279"/>
      <c r="CL1666" s="279"/>
      <c r="CM1666" s="279"/>
      <c r="CN1666" s="279"/>
      <c r="CO1666" s="279"/>
      <c r="CP1666" s="279"/>
      <c r="CQ1666" s="279"/>
      <c r="CR1666" s="279"/>
      <c r="CS1666" s="279"/>
      <c r="CT1666" s="279"/>
      <c r="CU1666" s="279"/>
      <c r="CV1666" s="279"/>
      <c r="CW1666" s="279"/>
      <c r="CX1666" s="279"/>
      <c r="CY1666" s="279"/>
      <c r="CZ1666" s="279"/>
      <c r="DA1666" s="279"/>
      <c r="DB1666" s="279"/>
      <c r="DC1666" s="279"/>
      <c r="DD1666" s="279"/>
      <c r="DE1666" s="279"/>
      <c r="DF1666" s="279"/>
      <c r="DG1666" s="279"/>
      <c r="DH1666" s="279"/>
      <c r="DI1666" s="279"/>
      <c r="DJ1666" s="279"/>
      <c r="DK1666" s="279"/>
      <c r="DL1666" s="279"/>
      <c r="DM1666" s="279"/>
      <c r="DN1666" s="279"/>
      <c r="DO1666" s="279"/>
      <c r="DP1666" s="279"/>
      <c r="DQ1666" s="279"/>
      <c r="DR1666" s="279"/>
      <c r="DS1666" s="279"/>
      <c r="DT1666" s="279"/>
      <c r="DU1666" s="279"/>
    </row>
    <row r="1667" spans="41:125">
      <c r="AO1667" s="279"/>
      <c r="AP1667" s="279"/>
      <c r="AQ1667" s="279"/>
      <c r="AR1667" s="279"/>
      <c r="AS1667" s="279"/>
      <c r="AT1667" s="279"/>
      <c r="AU1667" s="279"/>
      <c r="AV1667" s="279"/>
      <c r="AW1667" s="279"/>
      <c r="AX1667" s="279"/>
      <c r="AY1667" s="279"/>
      <c r="AZ1667" s="279"/>
      <c r="BA1667" s="279"/>
      <c r="BB1667" s="279"/>
      <c r="BC1667" s="279"/>
      <c r="BD1667" s="279"/>
      <c r="BE1667" s="279"/>
      <c r="BF1667" s="279"/>
      <c r="BG1667" s="279"/>
      <c r="BH1667" s="279"/>
      <c r="BI1667" s="279"/>
      <c r="BJ1667" s="279"/>
      <c r="BK1667" s="279"/>
      <c r="BL1667" s="279"/>
      <c r="BM1667" s="279"/>
      <c r="BN1667" s="279"/>
      <c r="BO1667" s="279"/>
      <c r="BP1667" s="279"/>
      <c r="BQ1667" s="279"/>
      <c r="BR1667" s="279"/>
      <c r="BS1667" s="279"/>
      <c r="BT1667" s="279"/>
      <c r="BU1667" s="279"/>
      <c r="BV1667" s="279"/>
      <c r="BW1667" s="279"/>
      <c r="BX1667" s="279"/>
      <c r="BY1667" s="279"/>
      <c r="BZ1667" s="279"/>
      <c r="CA1667" s="279"/>
      <c r="CB1667" s="279"/>
      <c r="CC1667" s="279"/>
      <c r="CD1667" s="279"/>
      <c r="CE1667" s="279"/>
      <c r="CF1667" s="279"/>
      <c r="CG1667" s="279"/>
      <c r="CH1667" s="279"/>
      <c r="CI1667" s="279"/>
      <c r="CJ1667" s="279"/>
      <c r="CK1667" s="279"/>
      <c r="CL1667" s="279"/>
      <c r="CM1667" s="279"/>
      <c r="CN1667" s="279"/>
      <c r="CO1667" s="279"/>
      <c r="CP1667" s="279"/>
      <c r="CQ1667" s="279"/>
      <c r="CR1667" s="279"/>
      <c r="CS1667" s="279"/>
      <c r="CT1667" s="279"/>
      <c r="CU1667" s="279"/>
      <c r="CV1667" s="279"/>
      <c r="CW1667" s="279"/>
      <c r="CX1667" s="279"/>
      <c r="CY1667" s="279"/>
      <c r="CZ1667" s="279"/>
      <c r="DA1667" s="279"/>
      <c r="DB1667" s="279"/>
      <c r="DC1667" s="279"/>
      <c r="DD1667" s="279"/>
      <c r="DE1667" s="279"/>
      <c r="DF1667" s="279"/>
      <c r="DG1667" s="279"/>
      <c r="DH1667" s="279"/>
      <c r="DI1667" s="279"/>
      <c r="DJ1667" s="279"/>
      <c r="DK1667" s="279"/>
      <c r="DL1667" s="279"/>
      <c r="DM1667" s="279"/>
      <c r="DN1667" s="279"/>
      <c r="DO1667" s="279"/>
      <c r="DP1667" s="279"/>
      <c r="DQ1667" s="279"/>
      <c r="DR1667" s="279"/>
      <c r="DS1667" s="279"/>
      <c r="DT1667" s="279"/>
      <c r="DU1667" s="279"/>
    </row>
    <row r="1668" spans="41:125">
      <c r="AO1668" s="279"/>
      <c r="AP1668" s="279"/>
      <c r="AQ1668" s="279"/>
      <c r="AR1668" s="279"/>
      <c r="AS1668" s="279"/>
      <c r="AT1668" s="279"/>
      <c r="AU1668" s="279"/>
      <c r="AV1668" s="279"/>
      <c r="AW1668" s="279"/>
      <c r="AX1668" s="279"/>
      <c r="AY1668" s="279"/>
      <c r="AZ1668" s="279"/>
      <c r="BA1668" s="279"/>
      <c r="BB1668" s="279"/>
      <c r="BC1668" s="279"/>
      <c r="BD1668" s="279"/>
      <c r="BE1668" s="279"/>
      <c r="BF1668" s="279"/>
      <c r="BG1668" s="279"/>
      <c r="BH1668" s="279"/>
      <c r="BI1668" s="279"/>
      <c r="BJ1668" s="279"/>
      <c r="BK1668" s="279"/>
      <c r="BL1668" s="279"/>
      <c r="BM1668" s="279"/>
      <c r="BN1668" s="279"/>
      <c r="BO1668" s="279"/>
      <c r="BP1668" s="279"/>
      <c r="BQ1668" s="279"/>
      <c r="BR1668" s="279"/>
      <c r="BS1668" s="279"/>
      <c r="BT1668" s="279"/>
      <c r="BU1668" s="279"/>
      <c r="BV1668" s="279"/>
      <c r="BW1668" s="279"/>
      <c r="BX1668" s="279"/>
      <c r="BY1668" s="279"/>
      <c r="BZ1668" s="279"/>
      <c r="CA1668" s="279"/>
      <c r="CB1668" s="279"/>
      <c r="CC1668" s="279"/>
      <c r="CD1668" s="279"/>
      <c r="CE1668" s="279"/>
      <c r="CF1668" s="279"/>
      <c r="CG1668" s="279"/>
      <c r="CH1668" s="279"/>
      <c r="CI1668" s="279"/>
      <c r="CJ1668" s="279"/>
      <c r="CK1668" s="279"/>
      <c r="CL1668" s="279"/>
      <c r="CM1668" s="279"/>
      <c r="CN1668" s="279"/>
      <c r="CO1668" s="279"/>
      <c r="CP1668" s="279"/>
      <c r="CQ1668" s="279"/>
      <c r="CR1668" s="279"/>
      <c r="CS1668" s="279"/>
      <c r="CT1668" s="279"/>
      <c r="CU1668" s="279"/>
      <c r="CV1668" s="279"/>
      <c r="CW1668" s="279"/>
      <c r="CX1668" s="279"/>
      <c r="CY1668" s="279"/>
      <c r="CZ1668" s="279"/>
      <c r="DA1668" s="279"/>
      <c r="DB1668" s="279"/>
      <c r="DC1668" s="279"/>
      <c r="DD1668" s="279"/>
      <c r="DE1668" s="279"/>
      <c r="DF1668" s="279"/>
      <c r="DG1668" s="279"/>
      <c r="DH1668" s="279"/>
      <c r="DI1668" s="279"/>
      <c r="DJ1668" s="279"/>
      <c r="DK1668" s="279"/>
      <c r="DL1668" s="279"/>
      <c r="DM1668" s="279"/>
      <c r="DN1668" s="279"/>
      <c r="DO1668" s="279"/>
      <c r="DP1668" s="279"/>
      <c r="DQ1668" s="279"/>
      <c r="DR1668" s="279"/>
      <c r="DS1668" s="279"/>
      <c r="DT1668" s="279"/>
      <c r="DU1668" s="279"/>
    </row>
    <row r="1669" spans="41:125">
      <c r="AO1669" s="279"/>
      <c r="AP1669" s="279"/>
      <c r="AQ1669" s="279"/>
      <c r="AR1669" s="279"/>
      <c r="AS1669" s="279"/>
      <c r="AT1669" s="279"/>
      <c r="AU1669" s="279"/>
      <c r="AV1669" s="279"/>
      <c r="AW1669" s="279"/>
      <c r="AX1669" s="279"/>
      <c r="AY1669" s="279"/>
      <c r="AZ1669" s="279"/>
      <c r="BA1669" s="279"/>
      <c r="BB1669" s="279"/>
      <c r="BC1669" s="279"/>
      <c r="BD1669" s="279"/>
      <c r="BE1669" s="279"/>
      <c r="BF1669" s="279"/>
      <c r="BG1669" s="279"/>
      <c r="BH1669" s="279"/>
      <c r="BI1669" s="279"/>
      <c r="BJ1669" s="279"/>
      <c r="BK1669" s="279"/>
      <c r="BL1669" s="279"/>
      <c r="BM1669" s="279"/>
      <c r="BN1669" s="279"/>
      <c r="BO1669" s="279"/>
      <c r="BP1669" s="279"/>
      <c r="BQ1669" s="279"/>
      <c r="BR1669" s="279"/>
      <c r="BS1669" s="279"/>
      <c r="BT1669" s="279"/>
      <c r="BU1669" s="279"/>
      <c r="BV1669" s="279"/>
      <c r="BW1669" s="279"/>
      <c r="BX1669" s="279"/>
      <c r="BY1669" s="279"/>
      <c r="BZ1669" s="279"/>
      <c r="CA1669" s="279"/>
      <c r="CB1669" s="279"/>
      <c r="CC1669" s="279"/>
      <c r="CD1669" s="279"/>
      <c r="CE1669" s="279"/>
      <c r="CF1669" s="279"/>
      <c r="CG1669" s="279"/>
      <c r="CH1669" s="279"/>
      <c r="CI1669" s="279"/>
      <c r="CJ1669" s="279"/>
      <c r="CK1669" s="279"/>
      <c r="CL1669" s="279"/>
      <c r="CM1669" s="279"/>
      <c r="CN1669" s="279"/>
      <c r="CO1669" s="279"/>
      <c r="CP1669" s="279"/>
      <c r="CQ1669" s="279"/>
      <c r="CR1669" s="279"/>
      <c r="CS1669" s="279"/>
      <c r="CT1669" s="279"/>
      <c r="CU1669" s="279"/>
      <c r="CV1669" s="279"/>
      <c r="CW1669" s="279"/>
      <c r="CX1669" s="279"/>
      <c r="CY1669" s="279"/>
      <c r="CZ1669" s="279"/>
      <c r="DA1669" s="279"/>
      <c r="DB1669" s="279"/>
      <c r="DC1669" s="279"/>
      <c r="DD1669" s="279"/>
      <c r="DE1669" s="279"/>
      <c r="DF1669" s="279"/>
      <c r="DG1669" s="279"/>
      <c r="DH1669" s="279"/>
      <c r="DI1669" s="279"/>
      <c r="DJ1669" s="279"/>
      <c r="DK1669" s="279"/>
      <c r="DL1669" s="279"/>
      <c r="DM1669" s="279"/>
      <c r="DN1669" s="279"/>
      <c r="DO1669" s="279"/>
      <c r="DP1669" s="279"/>
      <c r="DQ1669" s="279"/>
      <c r="DR1669" s="279"/>
      <c r="DS1669" s="279"/>
      <c r="DT1669" s="279"/>
      <c r="DU1669" s="279"/>
    </row>
    <row r="1670" spans="41:125">
      <c r="AO1670" s="279"/>
      <c r="AP1670" s="279"/>
      <c r="AQ1670" s="279"/>
      <c r="AR1670" s="279"/>
      <c r="AS1670" s="279"/>
      <c r="AT1670" s="279"/>
      <c r="AU1670" s="279"/>
      <c r="AV1670" s="279"/>
      <c r="AW1670" s="279"/>
      <c r="AX1670" s="279"/>
      <c r="AY1670" s="279"/>
      <c r="AZ1670" s="279"/>
      <c r="BA1670" s="279"/>
      <c r="BB1670" s="279"/>
      <c r="BC1670" s="279"/>
      <c r="BD1670" s="279"/>
      <c r="BE1670" s="279"/>
      <c r="BF1670" s="279"/>
      <c r="BG1670" s="279"/>
      <c r="BH1670" s="279"/>
      <c r="BI1670" s="279"/>
      <c r="BJ1670" s="279"/>
      <c r="BK1670" s="279"/>
      <c r="BL1670" s="279"/>
      <c r="BM1670" s="279"/>
      <c r="BN1670" s="279"/>
      <c r="BO1670" s="279"/>
      <c r="BP1670" s="279"/>
      <c r="BQ1670" s="279"/>
      <c r="BR1670" s="279"/>
      <c r="BS1670" s="279"/>
      <c r="BT1670" s="279"/>
      <c r="BU1670" s="279"/>
      <c r="BV1670" s="279"/>
      <c r="BW1670" s="279"/>
      <c r="BX1670" s="279"/>
      <c r="BY1670" s="279"/>
      <c r="BZ1670" s="279"/>
      <c r="CA1670" s="279"/>
      <c r="CB1670" s="279"/>
      <c r="CC1670" s="279"/>
      <c r="CD1670" s="279"/>
      <c r="CE1670" s="279"/>
      <c r="CF1670" s="279"/>
      <c r="CG1670" s="279"/>
      <c r="CH1670" s="279"/>
      <c r="CI1670" s="279"/>
      <c r="CJ1670" s="279"/>
      <c r="CK1670" s="279"/>
      <c r="CL1670" s="279"/>
      <c r="CM1670" s="279"/>
      <c r="CN1670" s="279"/>
      <c r="CO1670" s="279"/>
      <c r="CP1670" s="279"/>
      <c r="CQ1670" s="279"/>
      <c r="CR1670" s="279"/>
      <c r="CS1670" s="279"/>
      <c r="CT1670" s="279"/>
      <c r="CU1670" s="279"/>
      <c r="CV1670" s="279"/>
      <c r="CW1670" s="279"/>
      <c r="CX1670" s="279"/>
      <c r="CY1670" s="279"/>
      <c r="CZ1670" s="279"/>
      <c r="DA1670" s="279"/>
      <c r="DB1670" s="279"/>
      <c r="DC1670" s="279"/>
      <c r="DD1670" s="279"/>
      <c r="DE1670" s="279"/>
      <c r="DF1670" s="279"/>
      <c r="DG1670" s="279"/>
      <c r="DH1670" s="279"/>
      <c r="DI1670" s="279"/>
      <c r="DJ1670" s="279"/>
      <c r="DK1670" s="279"/>
      <c r="DL1670" s="279"/>
      <c r="DM1670" s="279"/>
      <c r="DN1670" s="279"/>
      <c r="DO1670" s="279"/>
      <c r="DP1670" s="279"/>
      <c r="DQ1670" s="279"/>
      <c r="DR1670" s="279"/>
      <c r="DS1670" s="279"/>
      <c r="DT1670" s="279"/>
      <c r="DU1670" s="279"/>
    </row>
    <row r="1671" spans="41:125">
      <c r="AO1671" s="279"/>
      <c r="AP1671" s="279"/>
      <c r="AQ1671" s="279"/>
      <c r="AR1671" s="279"/>
      <c r="AS1671" s="279"/>
      <c r="AT1671" s="279"/>
      <c r="AU1671" s="279"/>
      <c r="AV1671" s="279"/>
      <c r="AW1671" s="279"/>
      <c r="AX1671" s="279"/>
      <c r="AY1671" s="279"/>
      <c r="AZ1671" s="279"/>
      <c r="BA1671" s="279"/>
      <c r="BB1671" s="279"/>
      <c r="BC1671" s="279"/>
      <c r="BD1671" s="279"/>
      <c r="BE1671" s="279"/>
      <c r="BF1671" s="279"/>
      <c r="BG1671" s="279"/>
      <c r="BH1671" s="279"/>
      <c r="BI1671" s="279"/>
      <c r="BJ1671" s="279"/>
      <c r="BK1671" s="279"/>
      <c r="BL1671" s="279"/>
      <c r="BM1671" s="279"/>
      <c r="BN1671" s="279"/>
      <c r="BO1671" s="279"/>
      <c r="BP1671" s="279"/>
      <c r="BQ1671" s="279"/>
      <c r="BR1671" s="279"/>
      <c r="BS1671" s="279"/>
      <c r="BT1671" s="279"/>
      <c r="BU1671" s="279"/>
      <c r="BV1671" s="279"/>
      <c r="BW1671" s="279"/>
      <c r="BX1671" s="279"/>
      <c r="BY1671" s="279"/>
      <c r="BZ1671" s="279"/>
      <c r="CA1671" s="279"/>
      <c r="CB1671" s="279"/>
      <c r="CC1671" s="279"/>
      <c r="CD1671" s="279"/>
      <c r="CE1671" s="279"/>
      <c r="CF1671" s="279"/>
      <c r="CG1671" s="279"/>
      <c r="CH1671" s="279"/>
      <c r="CI1671" s="279"/>
      <c r="CJ1671" s="279"/>
      <c r="CK1671" s="279"/>
      <c r="CL1671" s="279"/>
      <c r="CM1671" s="279"/>
      <c r="CN1671" s="279"/>
      <c r="CO1671" s="279"/>
      <c r="CP1671" s="279"/>
      <c r="CQ1671" s="279"/>
      <c r="CR1671" s="279"/>
      <c r="CS1671" s="279"/>
      <c r="CT1671" s="279"/>
      <c r="CU1671" s="279"/>
      <c r="CV1671" s="279"/>
      <c r="CW1671" s="279"/>
      <c r="CX1671" s="279"/>
      <c r="CY1671" s="279"/>
      <c r="CZ1671" s="279"/>
      <c r="DA1671" s="279"/>
      <c r="DB1671" s="279"/>
      <c r="DC1671" s="279"/>
      <c r="DD1671" s="279"/>
      <c r="DE1671" s="279"/>
      <c r="DF1671" s="279"/>
      <c r="DG1671" s="279"/>
      <c r="DH1671" s="279"/>
      <c r="DI1671" s="279"/>
      <c r="DJ1671" s="279"/>
      <c r="DK1671" s="279"/>
      <c r="DL1671" s="279"/>
      <c r="DM1671" s="279"/>
      <c r="DN1671" s="279"/>
      <c r="DO1671" s="279"/>
      <c r="DP1671" s="279"/>
      <c r="DQ1671" s="279"/>
      <c r="DR1671" s="279"/>
      <c r="DS1671" s="279"/>
      <c r="DT1671" s="279"/>
      <c r="DU1671" s="279"/>
    </row>
    <row r="1672" spans="41:125">
      <c r="AO1672" s="279"/>
      <c r="AP1672" s="279"/>
      <c r="AQ1672" s="279"/>
      <c r="AR1672" s="279"/>
      <c r="AS1672" s="279"/>
      <c r="AT1672" s="279"/>
      <c r="AU1672" s="279"/>
      <c r="AV1672" s="279"/>
      <c r="AW1672" s="279"/>
      <c r="AX1672" s="279"/>
      <c r="AY1672" s="279"/>
      <c r="AZ1672" s="279"/>
      <c r="BA1672" s="279"/>
      <c r="BB1672" s="279"/>
      <c r="BC1672" s="279"/>
      <c r="BD1672" s="279"/>
      <c r="BE1672" s="279"/>
      <c r="BF1672" s="279"/>
      <c r="BG1672" s="279"/>
      <c r="BH1672" s="279"/>
      <c r="BI1672" s="279"/>
      <c r="BJ1672" s="279"/>
      <c r="BK1672" s="279"/>
      <c r="BL1672" s="279"/>
      <c r="BM1672" s="279"/>
      <c r="BN1672" s="279"/>
      <c r="BO1672" s="279"/>
      <c r="BP1672" s="279"/>
      <c r="BQ1672" s="279"/>
      <c r="BR1672" s="279"/>
      <c r="BS1672" s="279"/>
      <c r="BT1672" s="279"/>
      <c r="BU1672" s="279"/>
      <c r="BV1672" s="279"/>
      <c r="BW1672" s="279"/>
      <c r="BX1672" s="279"/>
      <c r="BY1672" s="279"/>
      <c r="BZ1672" s="279"/>
      <c r="CA1672" s="279"/>
      <c r="CB1672" s="279"/>
      <c r="CC1672" s="279"/>
      <c r="CD1672" s="279"/>
      <c r="CE1672" s="279"/>
      <c r="CF1672" s="279"/>
      <c r="CG1672" s="279"/>
      <c r="CH1672" s="279"/>
      <c r="CI1672" s="279"/>
      <c r="CJ1672" s="279"/>
      <c r="CK1672" s="279"/>
      <c r="CL1672" s="279"/>
      <c r="CM1672" s="279"/>
      <c r="CN1672" s="279"/>
      <c r="CO1672" s="279"/>
      <c r="CP1672" s="279"/>
      <c r="CQ1672" s="279"/>
      <c r="CR1672" s="279"/>
      <c r="CS1672" s="279"/>
      <c r="CT1672" s="279"/>
      <c r="CU1672" s="279"/>
      <c r="CV1672" s="279"/>
      <c r="CW1672" s="279"/>
      <c r="CX1672" s="279"/>
      <c r="CY1672" s="279"/>
      <c r="CZ1672" s="279"/>
      <c r="DA1672" s="279"/>
      <c r="DB1672" s="279"/>
      <c r="DC1672" s="279"/>
      <c r="DD1672" s="279"/>
      <c r="DE1672" s="279"/>
      <c r="DF1672" s="279"/>
      <c r="DG1672" s="279"/>
      <c r="DH1672" s="279"/>
      <c r="DI1672" s="279"/>
      <c r="DJ1672" s="279"/>
      <c r="DK1672" s="279"/>
      <c r="DL1672" s="279"/>
      <c r="DM1672" s="279"/>
      <c r="DN1672" s="279"/>
      <c r="DO1672" s="279"/>
      <c r="DP1672" s="279"/>
      <c r="DQ1672" s="279"/>
      <c r="DR1672" s="279"/>
      <c r="DS1672" s="279"/>
      <c r="DT1672" s="279"/>
      <c r="DU1672" s="279"/>
    </row>
    <row r="1673" spans="41:125">
      <c r="AO1673" s="279"/>
      <c r="AP1673" s="279"/>
      <c r="AQ1673" s="279"/>
      <c r="AR1673" s="279"/>
      <c r="AS1673" s="279"/>
      <c r="AT1673" s="279"/>
      <c r="AU1673" s="279"/>
      <c r="AV1673" s="279"/>
      <c r="AW1673" s="279"/>
      <c r="AX1673" s="279"/>
      <c r="AY1673" s="279"/>
      <c r="AZ1673" s="279"/>
      <c r="BA1673" s="279"/>
      <c r="BB1673" s="279"/>
      <c r="BC1673" s="279"/>
      <c r="BD1673" s="279"/>
      <c r="BE1673" s="279"/>
      <c r="BF1673" s="279"/>
      <c r="BG1673" s="279"/>
      <c r="BH1673" s="279"/>
      <c r="BI1673" s="279"/>
      <c r="BJ1673" s="279"/>
      <c r="BK1673" s="279"/>
      <c r="BL1673" s="279"/>
      <c r="BM1673" s="279"/>
      <c r="BN1673" s="279"/>
      <c r="BO1673" s="279"/>
      <c r="BP1673" s="279"/>
      <c r="BQ1673" s="279"/>
      <c r="BR1673" s="279"/>
      <c r="BS1673" s="279"/>
      <c r="BT1673" s="279"/>
      <c r="BU1673" s="279"/>
      <c r="BV1673" s="279"/>
      <c r="BW1673" s="279"/>
      <c r="BX1673" s="279"/>
      <c r="BY1673" s="279"/>
      <c r="BZ1673" s="279"/>
      <c r="CA1673" s="279"/>
      <c r="CB1673" s="279"/>
      <c r="CC1673" s="279"/>
      <c r="CD1673" s="279"/>
      <c r="CE1673" s="279"/>
      <c r="CF1673" s="279"/>
      <c r="CG1673" s="279"/>
      <c r="CH1673" s="279"/>
      <c r="CI1673" s="279"/>
      <c r="CJ1673" s="279"/>
      <c r="CK1673" s="279"/>
      <c r="CL1673" s="279"/>
      <c r="CM1673" s="279"/>
      <c r="CN1673" s="279"/>
      <c r="CO1673" s="279"/>
      <c r="CP1673" s="279"/>
      <c r="CQ1673" s="279"/>
      <c r="CR1673" s="279"/>
      <c r="CS1673" s="279"/>
      <c r="CT1673" s="279"/>
      <c r="CU1673" s="279"/>
      <c r="CV1673" s="279"/>
      <c r="CW1673" s="279"/>
      <c r="CX1673" s="279"/>
      <c r="CY1673" s="279"/>
      <c r="CZ1673" s="279"/>
      <c r="DA1673" s="279"/>
      <c r="DB1673" s="279"/>
      <c r="DC1673" s="279"/>
      <c r="DD1673" s="279"/>
      <c r="DE1673" s="279"/>
      <c r="DF1673" s="279"/>
      <c r="DG1673" s="279"/>
      <c r="DH1673" s="279"/>
      <c r="DI1673" s="279"/>
      <c r="DJ1673" s="279"/>
      <c r="DK1673" s="279"/>
      <c r="DL1673" s="279"/>
      <c r="DM1673" s="279"/>
      <c r="DN1673" s="279"/>
      <c r="DO1673" s="279"/>
      <c r="DP1673" s="279"/>
      <c r="DQ1673" s="279"/>
      <c r="DR1673" s="279"/>
      <c r="DS1673" s="279"/>
      <c r="DT1673" s="279"/>
      <c r="DU1673" s="279"/>
    </row>
    <row r="1674" spans="41:125">
      <c r="AO1674" s="279"/>
      <c r="AP1674" s="279"/>
      <c r="AQ1674" s="279"/>
      <c r="AR1674" s="279"/>
      <c r="AS1674" s="279"/>
      <c r="AT1674" s="279"/>
      <c r="AU1674" s="279"/>
      <c r="AV1674" s="279"/>
      <c r="AW1674" s="279"/>
      <c r="AX1674" s="279"/>
      <c r="AY1674" s="279"/>
      <c r="AZ1674" s="279"/>
      <c r="BA1674" s="279"/>
      <c r="BB1674" s="279"/>
      <c r="BC1674" s="279"/>
      <c r="BD1674" s="279"/>
      <c r="BE1674" s="279"/>
      <c r="BF1674" s="279"/>
      <c r="BG1674" s="279"/>
      <c r="BH1674" s="279"/>
      <c r="BI1674" s="279"/>
      <c r="BJ1674" s="279"/>
      <c r="BK1674" s="279"/>
      <c r="BL1674" s="279"/>
      <c r="BM1674" s="279"/>
      <c r="BN1674" s="279"/>
      <c r="BO1674" s="279"/>
      <c r="BP1674" s="279"/>
      <c r="BQ1674" s="279"/>
      <c r="BR1674" s="279"/>
      <c r="BS1674" s="279"/>
      <c r="BT1674" s="279"/>
      <c r="BU1674" s="279"/>
      <c r="BV1674" s="279"/>
      <c r="BW1674" s="279"/>
      <c r="BX1674" s="279"/>
      <c r="BY1674" s="279"/>
      <c r="BZ1674" s="279"/>
      <c r="CA1674" s="279"/>
      <c r="CB1674" s="279"/>
      <c r="CC1674" s="279"/>
      <c r="CD1674" s="279"/>
      <c r="CE1674" s="279"/>
      <c r="CF1674" s="279"/>
      <c r="CG1674" s="279"/>
      <c r="CH1674" s="279"/>
      <c r="CI1674" s="279"/>
      <c r="CJ1674" s="279"/>
      <c r="CK1674" s="279"/>
      <c r="CL1674" s="279"/>
      <c r="CM1674" s="279"/>
      <c r="CN1674" s="279"/>
      <c r="CO1674" s="279"/>
      <c r="CP1674" s="279"/>
      <c r="CQ1674" s="279"/>
      <c r="CR1674" s="279"/>
      <c r="CS1674" s="279"/>
      <c r="CT1674" s="279"/>
      <c r="CU1674" s="279"/>
      <c r="CV1674" s="279"/>
      <c r="CW1674" s="279"/>
      <c r="CX1674" s="279"/>
      <c r="CY1674" s="279"/>
      <c r="CZ1674" s="279"/>
      <c r="DA1674" s="279"/>
      <c r="DB1674" s="279"/>
      <c r="DC1674" s="279"/>
      <c r="DD1674" s="279"/>
      <c r="DE1674" s="279"/>
      <c r="DF1674" s="279"/>
      <c r="DG1674" s="279"/>
      <c r="DH1674" s="279"/>
      <c r="DI1674" s="279"/>
      <c r="DJ1674" s="279"/>
      <c r="DK1674" s="279"/>
      <c r="DL1674" s="279"/>
      <c r="DM1674" s="279"/>
      <c r="DN1674" s="279"/>
      <c r="DO1674" s="279"/>
      <c r="DP1674" s="279"/>
      <c r="DQ1674" s="279"/>
      <c r="DR1674" s="279"/>
      <c r="DS1674" s="279"/>
      <c r="DT1674" s="279"/>
      <c r="DU1674" s="279"/>
    </row>
    <row r="1675" spans="41:125">
      <c r="AO1675" s="279"/>
      <c r="AP1675" s="279"/>
      <c r="AQ1675" s="279"/>
      <c r="AR1675" s="279"/>
      <c r="AS1675" s="279"/>
      <c r="AT1675" s="279"/>
      <c r="AU1675" s="279"/>
      <c r="AV1675" s="279"/>
      <c r="AW1675" s="279"/>
      <c r="AX1675" s="279"/>
      <c r="AY1675" s="279"/>
      <c r="AZ1675" s="279"/>
      <c r="BA1675" s="279"/>
      <c r="BB1675" s="279"/>
      <c r="BC1675" s="279"/>
      <c r="BD1675" s="279"/>
      <c r="BE1675" s="279"/>
      <c r="BF1675" s="279"/>
      <c r="BG1675" s="279"/>
      <c r="BH1675" s="279"/>
      <c r="BI1675" s="279"/>
      <c r="BJ1675" s="279"/>
      <c r="BK1675" s="279"/>
      <c r="BL1675" s="279"/>
      <c r="BM1675" s="279"/>
      <c r="BN1675" s="279"/>
      <c r="BO1675" s="279"/>
      <c r="BP1675" s="279"/>
      <c r="BQ1675" s="279"/>
      <c r="BR1675" s="279"/>
      <c r="BS1675" s="279"/>
      <c r="BT1675" s="279"/>
      <c r="BU1675" s="279"/>
      <c r="BV1675" s="279"/>
      <c r="BW1675" s="279"/>
      <c r="BX1675" s="279"/>
      <c r="BY1675" s="279"/>
      <c r="BZ1675" s="279"/>
      <c r="CA1675" s="279"/>
      <c r="CB1675" s="279"/>
      <c r="CC1675" s="279"/>
      <c r="CD1675" s="279"/>
      <c r="CE1675" s="279"/>
      <c r="CF1675" s="279"/>
      <c r="CG1675" s="279"/>
      <c r="CH1675" s="279"/>
      <c r="CI1675" s="279"/>
      <c r="CJ1675" s="279"/>
      <c r="CK1675" s="279"/>
      <c r="CL1675" s="279"/>
      <c r="CM1675" s="279"/>
      <c r="CN1675" s="279"/>
      <c r="CO1675" s="279"/>
      <c r="CP1675" s="279"/>
      <c r="CQ1675" s="279"/>
      <c r="CR1675" s="279"/>
      <c r="CS1675" s="279"/>
      <c r="CT1675" s="279"/>
      <c r="CU1675" s="279"/>
      <c r="CV1675" s="279"/>
      <c r="CW1675" s="279"/>
      <c r="CX1675" s="279"/>
      <c r="CY1675" s="279"/>
      <c r="CZ1675" s="279"/>
      <c r="DA1675" s="279"/>
      <c r="DB1675" s="279"/>
      <c r="DC1675" s="279"/>
      <c r="DD1675" s="279"/>
      <c r="DE1675" s="279"/>
      <c r="DF1675" s="279"/>
      <c r="DG1675" s="279"/>
      <c r="DH1675" s="279"/>
      <c r="DI1675" s="279"/>
      <c r="DJ1675" s="279"/>
      <c r="DK1675" s="279"/>
      <c r="DL1675" s="279"/>
      <c r="DM1675" s="279"/>
      <c r="DN1675" s="279"/>
      <c r="DO1675" s="279"/>
      <c r="DP1675" s="279"/>
      <c r="DQ1675" s="279"/>
      <c r="DR1675" s="279"/>
      <c r="DS1675" s="279"/>
      <c r="DT1675" s="279"/>
      <c r="DU1675" s="279"/>
    </row>
    <row r="1676" spans="41:125">
      <c r="AO1676" s="279"/>
      <c r="AP1676" s="279"/>
      <c r="AQ1676" s="279"/>
      <c r="AR1676" s="279"/>
      <c r="AS1676" s="279"/>
      <c r="AT1676" s="279"/>
      <c r="AU1676" s="279"/>
      <c r="AV1676" s="279"/>
      <c r="AW1676" s="279"/>
      <c r="AX1676" s="279"/>
      <c r="AY1676" s="279"/>
      <c r="AZ1676" s="279"/>
      <c r="BA1676" s="279"/>
      <c r="BB1676" s="279"/>
      <c r="BC1676" s="279"/>
      <c r="BD1676" s="279"/>
      <c r="BE1676" s="279"/>
      <c r="BF1676" s="279"/>
      <c r="BG1676" s="279"/>
      <c r="BH1676" s="279"/>
      <c r="BI1676" s="279"/>
      <c r="BJ1676" s="279"/>
      <c r="BK1676" s="279"/>
      <c r="BL1676" s="279"/>
      <c r="BM1676" s="279"/>
      <c r="BN1676" s="279"/>
      <c r="BO1676" s="279"/>
      <c r="BP1676" s="279"/>
      <c r="BQ1676" s="279"/>
      <c r="BR1676" s="279"/>
      <c r="BS1676" s="279"/>
      <c r="BT1676" s="279"/>
      <c r="BU1676" s="279"/>
      <c r="BV1676" s="279"/>
      <c r="BW1676" s="279"/>
      <c r="BX1676" s="279"/>
      <c r="BY1676" s="279"/>
      <c r="BZ1676" s="279"/>
      <c r="CA1676" s="279"/>
      <c r="CB1676" s="279"/>
      <c r="CC1676" s="279"/>
      <c r="CD1676" s="279"/>
      <c r="CE1676" s="279"/>
      <c r="CF1676" s="279"/>
      <c r="CG1676" s="279"/>
      <c r="CH1676" s="279"/>
      <c r="CI1676" s="279"/>
      <c r="CJ1676" s="279"/>
      <c r="CK1676" s="279"/>
      <c r="CL1676" s="279"/>
      <c r="CM1676" s="279"/>
      <c r="CN1676" s="279"/>
      <c r="CO1676" s="279"/>
      <c r="CP1676" s="279"/>
      <c r="CQ1676" s="279"/>
      <c r="CR1676" s="279"/>
      <c r="CS1676" s="279"/>
      <c r="CT1676" s="279"/>
      <c r="CU1676" s="279"/>
      <c r="CV1676" s="279"/>
      <c r="CW1676" s="279"/>
      <c r="CX1676" s="279"/>
      <c r="CY1676" s="279"/>
      <c r="CZ1676" s="279"/>
      <c r="DA1676" s="279"/>
      <c r="DB1676" s="279"/>
      <c r="DC1676" s="279"/>
      <c r="DD1676" s="279"/>
      <c r="DE1676" s="279"/>
      <c r="DF1676" s="279"/>
      <c r="DG1676" s="279"/>
      <c r="DH1676" s="279"/>
      <c r="DI1676" s="279"/>
      <c r="DJ1676" s="279"/>
      <c r="DK1676" s="279"/>
      <c r="DL1676" s="279"/>
      <c r="DM1676" s="279"/>
      <c r="DN1676" s="279"/>
      <c r="DO1676" s="279"/>
      <c r="DP1676" s="279"/>
      <c r="DQ1676" s="279"/>
      <c r="DR1676" s="279"/>
      <c r="DS1676" s="279"/>
      <c r="DT1676" s="279"/>
      <c r="DU1676" s="279"/>
    </row>
    <row r="1677" spans="41:125">
      <c r="AO1677" s="279"/>
      <c r="AP1677" s="279"/>
      <c r="AQ1677" s="279"/>
      <c r="AR1677" s="279"/>
      <c r="AS1677" s="279"/>
      <c r="AT1677" s="279"/>
      <c r="AU1677" s="279"/>
      <c r="AV1677" s="279"/>
      <c r="AW1677" s="279"/>
      <c r="AX1677" s="279"/>
      <c r="AY1677" s="279"/>
      <c r="AZ1677" s="279"/>
      <c r="BA1677" s="279"/>
      <c r="BB1677" s="279"/>
      <c r="BC1677" s="279"/>
      <c r="BD1677" s="279"/>
      <c r="BE1677" s="279"/>
      <c r="BF1677" s="279"/>
      <c r="BG1677" s="279"/>
      <c r="BH1677" s="279"/>
      <c r="BI1677" s="279"/>
      <c r="BJ1677" s="279"/>
      <c r="BK1677" s="279"/>
      <c r="BL1677" s="279"/>
      <c r="BM1677" s="279"/>
      <c r="BN1677" s="279"/>
      <c r="BO1677" s="279"/>
      <c r="BP1677" s="279"/>
      <c r="BQ1677" s="279"/>
      <c r="BR1677" s="279"/>
      <c r="BS1677" s="279"/>
      <c r="BT1677" s="279"/>
      <c r="BU1677" s="279"/>
      <c r="BV1677" s="279"/>
      <c r="BW1677" s="279"/>
      <c r="BX1677" s="279"/>
      <c r="BY1677" s="279"/>
      <c r="BZ1677" s="279"/>
      <c r="CA1677" s="279"/>
      <c r="CB1677" s="279"/>
      <c r="CC1677" s="279"/>
      <c r="CD1677" s="279"/>
      <c r="CE1677" s="279"/>
      <c r="CF1677" s="279"/>
      <c r="CG1677" s="279"/>
      <c r="CH1677" s="279"/>
      <c r="CI1677" s="279"/>
      <c r="CJ1677" s="279"/>
      <c r="CK1677" s="279"/>
      <c r="CL1677" s="279"/>
      <c r="CM1677" s="279"/>
      <c r="CN1677" s="279"/>
      <c r="CO1677" s="279"/>
      <c r="CP1677" s="279"/>
      <c r="CQ1677" s="279"/>
      <c r="CR1677" s="279"/>
      <c r="CS1677" s="279"/>
      <c r="CT1677" s="279"/>
      <c r="CU1677" s="279"/>
      <c r="CV1677" s="279"/>
      <c r="CW1677" s="279"/>
      <c r="CX1677" s="279"/>
      <c r="CY1677" s="279"/>
      <c r="CZ1677" s="279"/>
      <c r="DA1677" s="279"/>
      <c r="DB1677" s="279"/>
      <c r="DC1677" s="279"/>
      <c r="DD1677" s="279"/>
      <c r="DE1677" s="279"/>
      <c r="DF1677" s="279"/>
      <c r="DG1677" s="279"/>
      <c r="DH1677" s="279"/>
      <c r="DI1677" s="279"/>
      <c r="DJ1677" s="279"/>
      <c r="DK1677" s="279"/>
      <c r="DL1677" s="279"/>
      <c r="DM1677" s="279"/>
      <c r="DN1677" s="279"/>
      <c r="DO1677" s="279"/>
      <c r="DP1677" s="279"/>
      <c r="DQ1677" s="279"/>
      <c r="DR1677" s="279"/>
      <c r="DS1677" s="279"/>
      <c r="DT1677" s="279"/>
      <c r="DU1677" s="279"/>
    </row>
    <row r="1678" spans="41:125">
      <c r="AO1678" s="279"/>
      <c r="AP1678" s="279"/>
      <c r="AQ1678" s="279"/>
      <c r="AR1678" s="279"/>
      <c r="AS1678" s="279"/>
      <c r="AT1678" s="279"/>
      <c r="AU1678" s="279"/>
      <c r="AV1678" s="279"/>
      <c r="AW1678" s="279"/>
      <c r="AX1678" s="279"/>
      <c r="AY1678" s="279"/>
      <c r="AZ1678" s="279"/>
      <c r="BA1678" s="279"/>
      <c r="BB1678" s="279"/>
      <c r="BC1678" s="279"/>
      <c r="BD1678" s="279"/>
      <c r="BE1678" s="279"/>
      <c r="BF1678" s="279"/>
      <c r="BG1678" s="279"/>
      <c r="BH1678" s="279"/>
      <c r="BI1678" s="279"/>
      <c r="BJ1678" s="279"/>
      <c r="BK1678" s="279"/>
      <c r="BL1678" s="279"/>
      <c r="BM1678" s="279"/>
      <c r="BN1678" s="279"/>
      <c r="BO1678" s="279"/>
      <c r="BP1678" s="279"/>
      <c r="BQ1678" s="279"/>
      <c r="BR1678" s="279"/>
      <c r="BS1678" s="279"/>
      <c r="BT1678" s="279"/>
      <c r="BU1678" s="279"/>
      <c r="BV1678" s="279"/>
      <c r="BW1678" s="279"/>
      <c r="BX1678" s="279"/>
      <c r="BY1678" s="279"/>
      <c r="BZ1678" s="279"/>
      <c r="CA1678" s="279"/>
      <c r="CB1678" s="279"/>
      <c r="CC1678" s="279"/>
      <c r="CD1678" s="279"/>
      <c r="CE1678" s="279"/>
      <c r="CF1678" s="279"/>
      <c r="CG1678" s="279"/>
      <c r="CH1678" s="279"/>
      <c r="CI1678" s="279"/>
      <c r="CJ1678" s="279"/>
      <c r="CK1678" s="279"/>
      <c r="CL1678" s="279"/>
      <c r="CM1678" s="279"/>
      <c r="CN1678" s="279"/>
      <c r="CO1678" s="279"/>
      <c r="CP1678" s="279"/>
      <c r="CQ1678" s="279"/>
      <c r="CR1678" s="279"/>
      <c r="CS1678" s="279"/>
      <c r="CT1678" s="279"/>
      <c r="CU1678" s="279"/>
      <c r="CV1678" s="279"/>
      <c r="CW1678" s="279"/>
      <c r="CX1678" s="279"/>
      <c r="CY1678" s="279"/>
      <c r="CZ1678" s="279"/>
      <c r="DA1678" s="279"/>
      <c r="DB1678" s="279"/>
      <c r="DC1678" s="279"/>
      <c r="DD1678" s="279"/>
      <c r="DE1678" s="279"/>
      <c r="DF1678" s="279"/>
      <c r="DG1678" s="279"/>
      <c r="DH1678" s="279"/>
      <c r="DI1678" s="279"/>
      <c r="DJ1678" s="279"/>
      <c r="DK1678" s="279"/>
      <c r="DL1678" s="279"/>
      <c r="DM1678" s="279"/>
      <c r="DN1678" s="279"/>
      <c r="DO1678" s="279"/>
      <c r="DP1678" s="279"/>
      <c r="DQ1678" s="279"/>
      <c r="DR1678" s="279"/>
      <c r="DS1678" s="279"/>
      <c r="DT1678" s="279"/>
      <c r="DU1678" s="279"/>
    </row>
    <row r="1679" spans="41:125">
      <c r="AO1679" s="279"/>
      <c r="AP1679" s="279"/>
      <c r="AQ1679" s="279"/>
      <c r="AR1679" s="279"/>
      <c r="AS1679" s="279"/>
      <c r="AT1679" s="279"/>
      <c r="AU1679" s="279"/>
      <c r="AV1679" s="279"/>
      <c r="AW1679" s="279"/>
      <c r="AX1679" s="279"/>
      <c r="AY1679" s="279"/>
      <c r="AZ1679" s="279"/>
      <c r="BA1679" s="279"/>
      <c r="BB1679" s="279"/>
      <c r="BC1679" s="279"/>
      <c r="BD1679" s="279"/>
      <c r="BE1679" s="279"/>
      <c r="BF1679" s="279"/>
      <c r="BG1679" s="279"/>
      <c r="BH1679" s="279"/>
      <c r="BI1679" s="279"/>
      <c r="BJ1679" s="279"/>
      <c r="BK1679" s="279"/>
      <c r="BL1679" s="279"/>
      <c r="BM1679" s="279"/>
      <c r="BN1679" s="279"/>
      <c r="BO1679" s="279"/>
      <c r="BP1679" s="279"/>
      <c r="BQ1679" s="279"/>
      <c r="BR1679" s="279"/>
      <c r="BS1679" s="279"/>
      <c r="BT1679" s="279"/>
      <c r="BU1679" s="279"/>
      <c r="BV1679" s="279"/>
      <c r="BW1679" s="279"/>
      <c r="BX1679" s="279"/>
      <c r="BY1679" s="279"/>
      <c r="BZ1679" s="279"/>
      <c r="CA1679" s="279"/>
      <c r="CB1679" s="279"/>
      <c r="CC1679" s="279"/>
      <c r="CD1679" s="279"/>
      <c r="CE1679" s="279"/>
      <c r="CF1679" s="279"/>
      <c r="CG1679" s="279"/>
      <c r="CH1679" s="279"/>
      <c r="CI1679" s="279"/>
      <c r="CJ1679" s="279"/>
      <c r="CK1679" s="279"/>
      <c r="CL1679" s="279"/>
      <c r="CM1679" s="279"/>
      <c r="CN1679" s="279"/>
      <c r="CO1679" s="279"/>
      <c r="CP1679" s="279"/>
      <c r="CQ1679" s="279"/>
      <c r="CR1679" s="279"/>
      <c r="CS1679" s="279"/>
      <c r="CT1679" s="279"/>
      <c r="CU1679" s="279"/>
      <c r="CV1679" s="279"/>
      <c r="CW1679" s="279"/>
      <c r="CX1679" s="279"/>
      <c r="CY1679" s="279"/>
      <c r="CZ1679" s="279"/>
      <c r="DA1679" s="279"/>
      <c r="DB1679" s="279"/>
      <c r="DC1679" s="279"/>
      <c r="DD1679" s="279"/>
      <c r="DE1679" s="279"/>
      <c r="DF1679" s="279"/>
      <c r="DG1679" s="279"/>
      <c r="DH1679" s="279"/>
      <c r="DI1679" s="279"/>
      <c r="DJ1679" s="279"/>
      <c r="DK1679" s="279"/>
      <c r="DL1679" s="279"/>
      <c r="DM1679" s="279"/>
      <c r="DN1679" s="279"/>
      <c r="DO1679" s="279"/>
      <c r="DP1679" s="279"/>
      <c r="DQ1679" s="279"/>
      <c r="DR1679" s="279"/>
      <c r="DS1679" s="279"/>
      <c r="DT1679" s="279"/>
      <c r="DU1679" s="279"/>
    </row>
    <row r="1680" spans="41:125">
      <c r="AO1680" s="279"/>
      <c r="AP1680" s="279"/>
      <c r="AQ1680" s="279"/>
      <c r="AR1680" s="279"/>
      <c r="AS1680" s="279"/>
      <c r="AT1680" s="279"/>
      <c r="AU1680" s="279"/>
      <c r="AV1680" s="279"/>
      <c r="AW1680" s="279"/>
      <c r="AX1680" s="279"/>
      <c r="AY1680" s="279"/>
      <c r="AZ1680" s="279"/>
      <c r="BA1680" s="279"/>
      <c r="BB1680" s="279"/>
      <c r="BC1680" s="279"/>
      <c r="BD1680" s="279"/>
      <c r="BE1680" s="279"/>
      <c r="BF1680" s="279"/>
      <c r="BG1680" s="279"/>
      <c r="BH1680" s="279"/>
      <c r="BI1680" s="279"/>
      <c r="BJ1680" s="279"/>
      <c r="BK1680" s="279"/>
      <c r="BL1680" s="279"/>
      <c r="BM1680" s="279"/>
      <c r="BN1680" s="279"/>
      <c r="BO1680" s="279"/>
      <c r="BP1680" s="279"/>
      <c r="BQ1680" s="279"/>
      <c r="BR1680" s="279"/>
      <c r="BS1680" s="279"/>
      <c r="BT1680" s="279"/>
      <c r="BU1680" s="279"/>
      <c r="BV1680" s="279"/>
      <c r="BW1680" s="279"/>
      <c r="BX1680" s="279"/>
      <c r="BY1680" s="279"/>
      <c r="BZ1680" s="279"/>
      <c r="CA1680" s="279"/>
      <c r="CB1680" s="279"/>
      <c r="CC1680" s="279"/>
      <c r="CD1680" s="279"/>
      <c r="CE1680" s="279"/>
      <c r="CF1680" s="279"/>
      <c r="CG1680" s="279"/>
      <c r="CH1680" s="279"/>
      <c r="CI1680" s="279"/>
      <c r="CJ1680" s="279"/>
      <c r="CK1680" s="279"/>
      <c r="CL1680" s="279"/>
      <c r="CM1680" s="279"/>
      <c r="CN1680" s="279"/>
      <c r="CO1680" s="279"/>
      <c r="CP1680" s="279"/>
      <c r="CQ1680" s="279"/>
      <c r="CR1680" s="279"/>
      <c r="CS1680" s="279"/>
      <c r="CT1680" s="279"/>
      <c r="CU1680" s="279"/>
      <c r="CV1680" s="279"/>
      <c r="CW1680" s="279"/>
      <c r="CX1680" s="279"/>
      <c r="CY1680" s="279"/>
      <c r="CZ1680" s="279"/>
      <c r="DA1680" s="279"/>
      <c r="DB1680" s="279"/>
      <c r="DC1680" s="279"/>
      <c r="DD1680" s="279"/>
      <c r="DE1680" s="279"/>
      <c r="DF1680" s="279"/>
      <c r="DG1680" s="279"/>
      <c r="DH1680" s="279"/>
      <c r="DI1680" s="279"/>
      <c r="DJ1680" s="279"/>
      <c r="DK1680" s="279"/>
      <c r="DL1680" s="279"/>
      <c r="DM1680" s="279"/>
      <c r="DN1680" s="279"/>
      <c r="DO1680" s="279"/>
      <c r="DP1680" s="279"/>
      <c r="DQ1680" s="279"/>
      <c r="DR1680" s="279"/>
      <c r="DS1680" s="279"/>
      <c r="DT1680" s="279"/>
      <c r="DU1680" s="279"/>
    </row>
    <row r="1681" spans="41:125">
      <c r="AO1681" s="279"/>
      <c r="AP1681" s="279"/>
      <c r="AQ1681" s="279"/>
      <c r="AR1681" s="279"/>
      <c r="AS1681" s="279"/>
      <c r="AT1681" s="279"/>
      <c r="AU1681" s="279"/>
      <c r="AV1681" s="279"/>
      <c r="AW1681" s="279"/>
      <c r="AX1681" s="279"/>
      <c r="AY1681" s="279"/>
      <c r="AZ1681" s="279"/>
      <c r="BA1681" s="279"/>
      <c r="BB1681" s="279"/>
      <c r="BC1681" s="279"/>
      <c r="BD1681" s="279"/>
      <c r="BE1681" s="279"/>
      <c r="BF1681" s="279"/>
      <c r="BG1681" s="279"/>
      <c r="BH1681" s="279"/>
      <c r="BI1681" s="279"/>
      <c r="BJ1681" s="279"/>
      <c r="BK1681" s="279"/>
      <c r="BL1681" s="279"/>
      <c r="BM1681" s="279"/>
      <c r="BN1681" s="279"/>
      <c r="BO1681" s="279"/>
      <c r="BP1681" s="279"/>
      <c r="BQ1681" s="279"/>
      <c r="BR1681" s="279"/>
      <c r="BS1681" s="279"/>
      <c r="BT1681" s="279"/>
      <c r="BU1681" s="279"/>
      <c r="BV1681" s="279"/>
      <c r="BW1681" s="279"/>
      <c r="BX1681" s="279"/>
      <c r="BY1681" s="279"/>
      <c r="BZ1681" s="279"/>
      <c r="CA1681" s="279"/>
      <c r="CB1681" s="279"/>
      <c r="CC1681" s="279"/>
      <c r="CD1681" s="279"/>
      <c r="CE1681" s="279"/>
      <c r="CF1681" s="279"/>
      <c r="CG1681" s="279"/>
      <c r="CH1681" s="279"/>
      <c r="CI1681" s="279"/>
      <c r="CJ1681" s="279"/>
      <c r="CK1681" s="279"/>
      <c r="CL1681" s="279"/>
      <c r="CM1681" s="279"/>
      <c r="CN1681" s="279"/>
      <c r="CO1681" s="279"/>
      <c r="CP1681" s="279"/>
      <c r="CQ1681" s="279"/>
      <c r="CR1681" s="279"/>
      <c r="CS1681" s="279"/>
      <c r="CT1681" s="279"/>
      <c r="CU1681" s="279"/>
      <c r="CV1681" s="279"/>
      <c r="CW1681" s="279"/>
      <c r="CX1681" s="279"/>
      <c r="CY1681" s="279"/>
      <c r="CZ1681" s="279"/>
      <c r="DA1681" s="279"/>
      <c r="DB1681" s="279"/>
      <c r="DC1681" s="279"/>
      <c r="DD1681" s="279"/>
      <c r="DE1681" s="279"/>
      <c r="DF1681" s="279"/>
      <c r="DG1681" s="279"/>
      <c r="DH1681" s="279"/>
      <c r="DI1681" s="279"/>
      <c r="DJ1681" s="279"/>
      <c r="DK1681" s="279"/>
      <c r="DL1681" s="279"/>
      <c r="DM1681" s="279"/>
      <c r="DN1681" s="279"/>
      <c r="DO1681" s="279"/>
      <c r="DP1681" s="279"/>
      <c r="DQ1681" s="279"/>
      <c r="DR1681" s="279"/>
      <c r="DS1681" s="279"/>
      <c r="DT1681" s="279"/>
      <c r="DU1681" s="279"/>
    </row>
    <row r="1682" spans="41:125">
      <c r="AO1682" s="279"/>
      <c r="AP1682" s="279"/>
      <c r="AQ1682" s="279"/>
      <c r="AR1682" s="279"/>
      <c r="AS1682" s="279"/>
      <c r="AT1682" s="279"/>
      <c r="AU1682" s="279"/>
      <c r="AV1682" s="279"/>
      <c r="AW1682" s="279"/>
      <c r="AX1682" s="279"/>
      <c r="AY1682" s="279"/>
      <c r="AZ1682" s="279"/>
      <c r="BA1682" s="279"/>
      <c r="BB1682" s="279"/>
      <c r="BC1682" s="279"/>
      <c r="BD1682" s="279"/>
      <c r="BE1682" s="279"/>
      <c r="BF1682" s="279"/>
      <c r="BG1682" s="279"/>
      <c r="BH1682" s="279"/>
      <c r="BI1682" s="279"/>
      <c r="BJ1682" s="279"/>
      <c r="BK1682" s="279"/>
      <c r="BL1682" s="279"/>
      <c r="BM1682" s="279"/>
      <c r="BN1682" s="279"/>
      <c r="BO1682" s="279"/>
      <c r="BP1682" s="279"/>
      <c r="BQ1682" s="279"/>
      <c r="BR1682" s="279"/>
      <c r="BS1682" s="279"/>
      <c r="BT1682" s="279"/>
      <c r="BU1682" s="279"/>
      <c r="BV1682" s="279"/>
      <c r="BW1682" s="279"/>
      <c r="BX1682" s="279"/>
      <c r="BY1682" s="279"/>
      <c r="BZ1682" s="279"/>
      <c r="CA1682" s="279"/>
      <c r="CB1682" s="279"/>
      <c r="CC1682" s="279"/>
      <c r="CD1682" s="279"/>
      <c r="CE1682" s="279"/>
      <c r="CF1682" s="279"/>
      <c r="CG1682" s="279"/>
      <c r="CH1682" s="279"/>
      <c r="CI1682" s="279"/>
      <c r="CJ1682" s="279"/>
      <c r="CK1682" s="279"/>
      <c r="CL1682" s="279"/>
      <c r="CM1682" s="279"/>
      <c r="CN1682" s="279"/>
      <c r="CO1682" s="279"/>
      <c r="CP1682" s="279"/>
      <c r="CQ1682" s="279"/>
      <c r="CR1682" s="279"/>
      <c r="CS1682" s="279"/>
      <c r="CT1682" s="279"/>
      <c r="CU1682" s="279"/>
      <c r="CV1682" s="279"/>
      <c r="CW1682" s="279"/>
      <c r="CX1682" s="279"/>
      <c r="CY1682" s="279"/>
      <c r="CZ1682" s="279"/>
      <c r="DA1682" s="279"/>
      <c r="DB1682" s="279"/>
      <c r="DC1682" s="279"/>
      <c r="DD1682" s="279"/>
      <c r="DE1682" s="279"/>
      <c r="DF1682" s="279"/>
      <c r="DG1682" s="279"/>
      <c r="DH1682" s="279"/>
      <c r="DI1682" s="279"/>
      <c r="DJ1682" s="279"/>
      <c r="DK1682" s="279"/>
      <c r="DL1682" s="279"/>
      <c r="DM1682" s="279"/>
      <c r="DN1682" s="279"/>
      <c r="DO1682" s="279"/>
      <c r="DP1682" s="279"/>
      <c r="DQ1682" s="279"/>
      <c r="DR1682" s="279"/>
      <c r="DS1682" s="279"/>
      <c r="DT1682" s="279"/>
      <c r="DU1682" s="279"/>
    </row>
    <row r="1683" spans="41:125">
      <c r="AO1683" s="279"/>
      <c r="AP1683" s="279"/>
      <c r="AQ1683" s="279"/>
      <c r="AR1683" s="279"/>
      <c r="AS1683" s="279"/>
      <c r="AT1683" s="279"/>
      <c r="AU1683" s="279"/>
      <c r="AV1683" s="279"/>
      <c r="AW1683" s="279"/>
      <c r="AX1683" s="279"/>
      <c r="AY1683" s="279"/>
      <c r="AZ1683" s="279"/>
      <c r="BA1683" s="279"/>
      <c r="BB1683" s="279"/>
      <c r="BC1683" s="279"/>
      <c r="BD1683" s="279"/>
      <c r="BE1683" s="279"/>
      <c r="BF1683" s="279"/>
      <c r="BG1683" s="279"/>
      <c r="BH1683" s="279"/>
      <c r="BI1683" s="279"/>
      <c r="BJ1683" s="279"/>
      <c r="BK1683" s="279"/>
      <c r="BL1683" s="279"/>
      <c r="BM1683" s="279"/>
      <c r="BN1683" s="279"/>
      <c r="BO1683" s="279"/>
      <c r="BP1683" s="279"/>
      <c r="BQ1683" s="279"/>
      <c r="BR1683" s="279"/>
      <c r="BS1683" s="279"/>
      <c r="BT1683" s="279"/>
      <c r="BU1683" s="279"/>
      <c r="BV1683" s="279"/>
      <c r="BW1683" s="279"/>
      <c r="BX1683" s="279"/>
      <c r="BY1683" s="279"/>
      <c r="BZ1683" s="279"/>
      <c r="CA1683" s="279"/>
      <c r="CB1683" s="279"/>
      <c r="CC1683" s="279"/>
      <c r="CD1683" s="279"/>
      <c r="CE1683" s="279"/>
      <c r="CF1683" s="279"/>
      <c r="CG1683" s="279"/>
      <c r="CH1683" s="279"/>
      <c r="CI1683" s="279"/>
      <c r="CJ1683" s="279"/>
      <c r="CK1683" s="279"/>
      <c r="CL1683" s="279"/>
      <c r="CM1683" s="279"/>
      <c r="CN1683" s="279"/>
      <c r="CO1683" s="279"/>
      <c r="CP1683" s="279"/>
      <c r="CQ1683" s="279"/>
      <c r="CR1683" s="279"/>
      <c r="CS1683" s="279"/>
      <c r="CT1683" s="279"/>
      <c r="CU1683" s="279"/>
      <c r="CV1683" s="279"/>
      <c r="CW1683" s="279"/>
      <c r="CX1683" s="279"/>
      <c r="CY1683" s="279"/>
      <c r="CZ1683" s="279"/>
      <c r="DA1683" s="279"/>
      <c r="DB1683" s="279"/>
      <c r="DC1683" s="279"/>
      <c r="DD1683" s="279"/>
      <c r="DE1683" s="279"/>
      <c r="DF1683" s="279"/>
      <c r="DG1683" s="279"/>
      <c r="DH1683" s="279"/>
      <c r="DI1683" s="279"/>
      <c r="DJ1683" s="279"/>
      <c r="DK1683" s="279"/>
      <c r="DL1683" s="279"/>
      <c r="DM1683" s="279"/>
      <c r="DN1683" s="279"/>
      <c r="DO1683" s="279"/>
      <c r="DP1683" s="279"/>
      <c r="DQ1683" s="279"/>
      <c r="DR1683" s="279"/>
      <c r="DS1683" s="279"/>
      <c r="DT1683" s="279"/>
      <c r="DU1683" s="279"/>
    </row>
    <row r="1684" spans="41:125">
      <c r="AO1684" s="279"/>
      <c r="AP1684" s="279"/>
      <c r="AQ1684" s="279"/>
      <c r="AR1684" s="279"/>
      <c r="AS1684" s="279"/>
      <c r="AT1684" s="279"/>
      <c r="AU1684" s="279"/>
      <c r="AV1684" s="279"/>
      <c r="AW1684" s="279"/>
      <c r="AX1684" s="279"/>
      <c r="AY1684" s="279"/>
      <c r="AZ1684" s="279"/>
      <c r="BA1684" s="279"/>
      <c r="BB1684" s="279"/>
      <c r="BC1684" s="279"/>
      <c r="BD1684" s="279"/>
      <c r="BE1684" s="279"/>
      <c r="BF1684" s="279"/>
      <c r="BG1684" s="279"/>
      <c r="BH1684" s="279"/>
      <c r="BI1684" s="279"/>
      <c r="BJ1684" s="279"/>
      <c r="BK1684" s="279"/>
      <c r="BL1684" s="279"/>
      <c r="BM1684" s="279"/>
      <c r="BN1684" s="279"/>
      <c r="BO1684" s="279"/>
      <c r="BP1684" s="279"/>
      <c r="BQ1684" s="279"/>
      <c r="BR1684" s="279"/>
      <c r="BS1684" s="279"/>
      <c r="BT1684" s="279"/>
      <c r="BU1684" s="279"/>
      <c r="BV1684" s="279"/>
      <c r="BW1684" s="279"/>
      <c r="BX1684" s="279"/>
      <c r="BY1684" s="279"/>
      <c r="BZ1684" s="279"/>
      <c r="CA1684" s="279"/>
      <c r="CB1684" s="279"/>
      <c r="CC1684" s="279"/>
      <c r="CD1684" s="279"/>
      <c r="CE1684" s="279"/>
      <c r="CF1684" s="279"/>
      <c r="CG1684" s="279"/>
      <c r="CH1684" s="279"/>
      <c r="CI1684" s="279"/>
      <c r="CJ1684" s="279"/>
      <c r="CK1684" s="279"/>
      <c r="CL1684" s="279"/>
      <c r="CM1684" s="279"/>
      <c r="CN1684" s="279"/>
      <c r="CO1684" s="279"/>
      <c r="CP1684" s="279"/>
      <c r="CQ1684" s="279"/>
      <c r="CR1684" s="279"/>
      <c r="CS1684" s="279"/>
      <c r="CT1684" s="279"/>
      <c r="CU1684" s="279"/>
      <c r="CV1684" s="279"/>
      <c r="CW1684" s="279"/>
      <c r="CX1684" s="279"/>
      <c r="CY1684" s="279"/>
      <c r="CZ1684" s="279"/>
      <c r="DA1684" s="279"/>
      <c r="DB1684" s="279"/>
      <c r="DC1684" s="279"/>
      <c r="DD1684" s="279"/>
      <c r="DE1684" s="279"/>
      <c r="DF1684" s="279"/>
      <c r="DG1684" s="279"/>
      <c r="DH1684" s="279"/>
      <c r="DI1684" s="279"/>
      <c r="DJ1684" s="279"/>
      <c r="DK1684" s="279"/>
      <c r="DL1684" s="279"/>
      <c r="DM1684" s="279"/>
      <c r="DN1684" s="279"/>
      <c r="DO1684" s="279"/>
      <c r="DP1684" s="279"/>
      <c r="DQ1684" s="279"/>
      <c r="DR1684" s="279"/>
      <c r="DS1684" s="279"/>
      <c r="DT1684" s="279"/>
      <c r="DU1684" s="279"/>
    </row>
    <row r="1685" spans="41:125">
      <c r="AO1685" s="279"/>
      <c r="AP1685" s="279"/>
      <c r="AQ1685" s="279"/>
      <c r="AR1685" s="279"/>
      <c r="AS1685" s="279"/>
      <c r="AT1685" s="279"/>
      <c r="AU1685" s="279"/>
      <c r="AV1685" s="279"/>
      <c r="AW1685" s="279"/>
      <c r="AX1685" s="279"/>
      <c r="AY1685" s="279"/>
      <c r="AZ1685" s="279"/>
      <c r="BA1685" s="279"/>
      <c r="BB1685" s="279"/>
      <c r="BC1685" s="279"/>
      <c r="BD1685" s="279"/>
      <c r="BE1685" s="279"/>
      <c r="BF1685" s="279"/>
      <c r="BG1685" s="279"/>
      <c r="BH1685" s="279"/>
      <c r="BI1685" s="279"/>
      <c r="BJ1685" s="279"/>
      <c r="BK1685" s="279"/>
      <c r="BL1685" s="279"/>
      <c r="BM1685" s="279"/>
      <c r="BN1685" s="279"/>
      <c r="BO1685" s="279"/>
      <c r="BP1685" s="279"/>
      <c r="BQ1685" s="279"/>
      <c r="BR1685" s="279"/>
      <c r="BS1685" s="279"/>
      <c r="BT1685" s="279"/>
      <c r="BU1685" s="279"/>
      <c r="BV1685" s="279"/>
      <c r="BW1685" s="279"/>
      <c r="BX1685" s="279"/>
      <c r="BY1685" s="279"/>
      <c r="BZ1685" s="279"/>
      <c r="CA1685" s="279"/>
      <c r="CB1685" s="279"/>
      <c r="CC1685" s="279"/>
      <c r="CD1685" s="279"/>
      <c r="CE1685" s="279"/>
      <c r="CF1685" s="279"/>
      <c r="CG1685" s="279"/>
      <c r="CH1685" s="279"/>
      <c r="CI1685" s="279"/>
      <c r="CJ1685" s="279"/>
      <c r="CK1685" s="279"/>
      <c r="CL1685" s="279"/>
      <c r="CM1685" s="279"/>
      <c r="CN1685" s="279"/>
      <c r="CO1685" s="279"/>
      <c r="CP1685" s="279"/>
      <c r="CQ1685" s="279"/>
      <c r="CR1685" s="279"/>
      <c r="CS1685" s="279"/>
      <c r="CT1685" s="279"/>
      <c r="CU1685" s="279"/>
      <c r="CV1685" s="279"/>
      <c r="CW1685" s="279"/>
      <c r="CX1685" s="279"/>
      <c r="CY1685" s="279"/>
      <c r="CZ1685" s="279"/>
      <c r="DA1685" s="279"/>
      <c r="DB1685" s="279"/>
      <c r="DC1685" s="279"/>
      <c r="DD1685" s="279"/>
      <c r="DE1685" s="279"/>
      <c r="DF1685" s="279"/>
      <c r="DG1685" s="279"/>
      <c r="DH1685" s="279"/>
      <c r="DI1685" s="279"/>
      <c r="DJ1685" s="279"/>
      <c r="DK1685" s="279"/>
      <c r="DL1685" s="279"/>
      <c r="DM1685" s="279"/>
      <c r="DN1685" s="279"/>
      <c r="DO1685" s="279"/>
      <c r="DP1685" s="279"/>
      <c r="DQ1685" s="279"/>
      <c r="DR1685" s="279"/>
      <c r="DS1685" s="279"/>
      <c r="DT1685" s="279"/>
      <c r="DU1685" s="279"/>
    </row>
    <row r="1686" spans="41:125">
      <c r="AO1686" s="279"/>
      <c r="AP1686" s="279"/>
      <c r="AQ1686" s="279"/>
      <c r="AR1686" s="279"/>
      <c r="AS1686" s="279"/>
      <c r="AT1686" s="279"/>
      <c r="AU1686" s="279"/>
      <c r="AV1686" s="279"/>
      <c r="AW1686" s="279"/>
      <c r="AX1686" s="279"/>
      <c r="AY1686" s="279"/>
      <c r="AZ1686" s="279"/>
      <c r="BA1686" s="279"/>
      <c r="BB1686" s="279"/>
      <c r="BC1686" s="279"/>
      <c r="BD1686" s="279"/>
      <c r="BE1686" s="279"/>
      <c r="BF1686" s="279"/>
      <c r="BG1686" s="279"/>
      <c r="BH1686" s="279"/>
      <c r="BI1686" s="279"/>
      <c r="BJ1686" s="279"/>
      <c r="BK1686" s="279"/>
      <c r="BL1686" s="279"/>
      <c r="BM1686" s="279"/>
      <c r="BN1686" s="279"/>
      <c r="BO1686" s="279"/>
      <c r="BP1686" s="279"/>
      <c r="BQ1686" s="279"/>
      <c r="BR1686" s="279"/>
      <c r="BS1686" s="279"/>
      <c r="BT1686" s="279"/>
      <c r="BU1686" s="279"/>
      <c r="BV1686" s="279"/>
      <c r="BW1686" s="279"/>
      <c r="BX1686" s="279"/>
      <c r="BY1686" s="279"/>
      <c r="BZ1686" s="279"/>
      <c r="CA1686" s="279"/>
      <c r="CB1686" s="279"/>
      <c r="CC1686" s="279"/>
      <c r="CD1686" s="279"/>
      <c r="CE1686" s="279"/>
      <c r="CF1686" s="279"/>
      <c r="CG1686" s="279"/>
      <c r="CH1686" s="279"/>
      <c r="CI1686" s="279"/>
      <c r="CJ1686" s="279"/>
      <c r="CK1686" s="279"/>
      <c r="CL1686" s="279"/>
      <c r="CM1686" s="279"/>
      <c r="CN1686" s="279"/>
      <c r="CO1686" s="279"/>
      <c r="CP1686" s="279"/>
      <c r="CQ1686" s="279"/>
      <c r="CR1686" s="279"/>
      <c r="CS1686" s="279"/>
      <c r="CT1686" s="279"/>
      <c r="CU1686" s="279"/>
      <c r="CV1686" s="279"/>
      <c r="CW1686" s="279"/>
      <c r="CX1686" s="279"/>
      <c r="CY1686" s="279"/>
      <c r="CZ1686" s="279"/>
      <c r="DA1686" s="279"/>
      <c r="DB1686" s="279"/>
      <c r="DC1686" s="279"/>
      <c r="DD1686" s="279"/>
      <c r="DE1686" s="279"/>
      <c r="DF1686" s="279"/>
      <c r="DG1686" s="279"/>
      <c r="DH1686" s="279"/>
      <c r="DI1686" s="279"/>
      <c r="DJ1686" s="279"/>
      <c r="DK1686" s="279"/>
      <c r="DL1686" s="279"/>
      <c r="DM1686" s="279"/>
      <c r="DN1686" s="279"/>
      <c r="DO1686" s="279"/>
      <c r="DP1686" s="279"/>
      <c r="DQ1686" s="279"/>
      <c r="DR1686" s="279"/>
      <c r="DS1686" s="279"/>
      <c r="DT1686" s="279"/>
      <c r="DU1686" s="279"/>
    </row>
    <row r="1687" spans="41:125">
      <c r="AO1687" s="279"/>
      <c r="AP1687" s="279"/>
      <c r="AQ1687" s="279"/>
      <c r="AR1687" s="279"/>
      <c r="AS1687" s="279"/>
      <c r="AT1687" s="279"/>
      <c r="AU1687" s="279"/>
      <c r="AV1687" s="279"/>
      <c r="AW1687" s="279"/>
      <c r="AX1687" s="279"/>
      <c r="AY1687" s="279"/>
      <c r="AZ1687" s="279"/>
      <c r="BA1687" s="279"/>
      <c r="BB1687" s="279"/>
      <c r="BC1687" s="279"/>
      <c r="BD1687" s="279"/>
      <c r="BE1687" s="279"/>
      <c r="BF1687" s="279"/>
      <c r="BG1687" s="279"/>
      <c r="BH1687" s="279"/>
      <c r="BI1687" s="279"/>
      <c r="BJ1687" s="279"/>
      <c r="BK1687" s="279"/>
      <c r="BL1687" s="279"/>
      <c r="BM1687" s="279"/>
      <c r="BN1687" s="279"/>
      <c r="BO1687" s="279"/>
      <c r="BP1687" s="279"/>
      <c r="BQ1687" s="279"/>
      <c r="BR1687" s="279"/>
      <c r="BS1687" s="279"/>
      <c r="BT1687" s="279"/>
      <c r="BU1687" s="279"/>
      <c r="BV1687" s="279"/>
      <c r="BW1687" s="279"/>
      <c r="BX1687" s="279"/>
      <c r="BY1687" s="279"/>
      <c r="BZ1687" s="279"/>
      <c r="CA1687" s="279"/>
      <c r="CB1687" s="279"/>
      <c r="CC1687" s="279"/>
      <c r="CD1687" s="279"/>
      <c r="CE1687" s="279"/>
      <c r="CF1687" s="279"/>
      <c r="CG1687" s="279"/>
      <c r="CH1687" s="279"/>
      <c r="CI1687" s="279"/>
      <c r="CJ1687" s="279"/>
      <c r="CK1687" s="279"/>
      <c r="CL1687" s="279"/>
      <c r="CM1687" s="279"/>
      <c r="CN1687" s="279"/>
      <c r="CO1687" s="279"/>
      <c r="CP1687" s="279"/>
      <c r="CQ1687" s="279"/>
      <c r="CR1687" s="279"/>
      <c r="CS1687" s="279"/>
      <c r="CT1687" s="279"/>
      <c r="CU1687" s="279"/>
      <c r="CV1687" s="279"/>
      <c r="CW1687" s="279"/>
      <c r="CX1687" s="279"/>
      <c r="CY1687" s="279"/>
      <c r="CZ1687" s="279"/>
      <c r="DA1687" s="279"/>
      <c r="DB1687" s="279"/>
      <c r="DC1687" s="279"/>
      <c r="DD1687" s="279"/>
      <c r="DE1687" s="279"/>
      <c r="DF1687" s="279"/>
      <c r="DG1687" s="279"/>
      <c r="DH1687" s="279"/>
      <c r="DI1687" s="279"/>
      <c r="DJ1687" s="279"/>
      <c r="DK1687" s="279"/>
      <c r="DL1687" s="279"/>
      <c r="DM1687" s="279"/>
      <c r="DN1687" s="279"/>
      <c r="DO1687" s="279"/>
      <c r="DP1687" s="279"/>
      <c r="DQ1687" s="279"/>
      <c r="DR1687" s="279"/>
      <c r="DS1687" s="279"/>
      <c r="DT1687" s="279"/>
      <c r="DU1687" s="279"/>
    </row>
    <row r="1688" spans="41:125">
      <c r="AO1688" s="279"/>
      <c r="AP1688" s="279"/>
      <c r="AQ1688" s="279"/>
      <c r="AR1688" s="279"/>
      <c r="AS1688" s="279"/>
      <c r="AT1688" s="279"/>
      <c r="AU1688" s="279"/>
      <c r="AV1688" s="279"/>
      <c r="AW1688" s="279"/>
      <c r="AX1688" s="279"/>
      <c r="AY1688" s="279"/>
      <c r="AZ1688" s="279"/>
      <c r="BA1688" s="279"/>
      <c r="BB1688" s="279"/>
      <c r="BC1688" s="279"/>
      <c r="BD1688" s="279"/>
      <c r="BE1688" s="279"/>
      <c r="BF1688" s="279"/>
      <c r="BG1688" s="279"/>
      <c r="BH1688" s="279"/>
      <c r="BI1688" s="279"/>
      <c r="BJ1688" s="279"/>
      <c r="BK1688" s="279"/>
      <c r="BL1688" s="279"/>
      <c r="BM1688" s="279"/>
      <c r="BN1688" s="279"/>
      <c r="BO1688" s="279"/>
      <c r="BP1688" s="279"/>
      <c r="BQ1688" s="279"/>
      <c r="BR1688" s="279"/>
      <c r="BS1688" s="279"/>
      <c r="BT1688" s="279"/>
      <c r="BU1688" s="279"/>
      <c r="BV1688" s="279"/>
      <c r="BW1688" s="279"/>
      <c r="BX1688" s="279"/>
      <c r="BY1688" s="279"/>
      <c r="BZ1688" s="279"/>
      <c r="CA1688" s="279"/>
      <c r="CB1688" s="279"/>
      <c r="CC1688" s="279"/>
      <c r="CD1688" s="279"/>
      <c r="CE1688" s="279"/>
      <c r="CF1688" s="279"/>
      <c r="CG1688" s="279"/>
      <c r="CH1688" s="279"/>
      <c r="CI1688" s="279"/>
      <c r="CJ1688" s="279"/>
      <c r="CK1688" s="279"/>
      <c r="CL1688" s="279"/>
      <c r="CM1688" s="279"/>
      <c r="CN1688" s="279"/>
      <c r="CO1688" s="279"/>
      <c r="CP1688" s="279"/>
      <c r="CQ1688" s="279"/>
      <c r="CR1688" s="279"/>
      <c r="CS1688" s="279"/>
      <c r="CT1688" s="279"/>
      <c r="CU1688" s="279"/>
      <c r="CV1688" s="279"/>
      <c r="CW1688" s="279"/>
      <c r="CX1688" s="279"/>
      <c r="CY1688" s="279"/>
      <c r="CZ1688" s="279"/>
      <c r="DA1688" s="279"/>
      <c r="DB1688" s="279"/>
      <c r="DC1688" s="279"/>
      <c r="DD1688" s="279"/>
      <c r="DE1688" s="279"/>
      <c r="DF1688" s="279"/>
      <c r="DG1688" s="279"/>
      <c r="DH1688" s="279"/>
      <c r="DI1688" s="279"/>
      <c r="DJ1688" s="279"/>
      <c r="DK1688" s="279"/>
      <c r="DL1688" s="279"/>
      <c r="DM1688" s="279"/>
      <c r="DN1688" s="279"/>
      <c r="DO1688" s="279"/>
      <c r="DP1688" s="279"/>
      <c r="DQ1688" s="279"/>
      <c r="DR1688" s="279"/>
      <c r="DS1688" s="279"/>
      <c r="DT1688" s="279"/>
      <c r="DU1688" s="279"/>
    </row>
    <row r="1689" spans="41:125">
      <c r="AO1689" s="279"/>
      <c r="AP1689" s="279"/>
      <c r="AQ1689" s="279"/>
      <c r="AR1689" s="279"/>
      <c r="AS1689" s="279"/>
      <c r="AT1689" s="279"/>
      <c r="AU1689" s="279"/>
      <c r="AV1689" s="279"/>
      <c r="AW1689" s="279"/>
      <c r="AX1689" s="279"/>
      <c r="AY1689" s="279"/>
      <c r="AZ1689" s="279"/>
      <c r="BA1689" s="279"/>
      <c r="BB1689" s="279"/>
      <c r="BC1689" s="279"/>
      <c r="BD1689" s="279"/>
      <c r="BE1689" s="279"/>
      <c r="BF1689" s="279"/>
      <c r="BG1689" s="279"/>
      <c r="BH1689" s="279"/>
      <c r="BI1689" s="279"/>
      <c r="BJ1689" s="279"/>
      <c r="BK1689" s="279"/>
      <c r="BL1689" s="279"/>
      <c r="BM1689" s="279"/>
      <c r="BN1689" s="279"/>
      <c r="BO1689" s="279"/>
      <c r="BP1689" s="279"/>
      <c r="BQ1689" s="279"/>
      <c r="BR1689" s="279"/>
      <c r="BS1689" s="279"/>
      <c r="BT1689" s="279"/>
      <c r="BU1689" s="279"/>
      <c r="BV1689" s="279"/>
      <c r="BW1689" s="279"/>
      <c r="BX1689" s="279"/>
      <c r="BY1689" s="279"/>
      <c r="BZ1689" s="279"/>
      <c r="CA1689" s="279"/>
      <c r="CB1689" s="279"/>
      <c r="CC1689" s="279"/>
      <c r="CD1689" s="279"/>
      <c r="CE1689" s="279"/>
      <c r="CF1689" s="279"/>
      <c r="CG1689" s="279"/>
      <c r="CH1689" s="279"/>
      <c r="CI1689" s="279"/>
      <c r="CJ1689" s="279"/>
      <c r="CK1689" s="279"/>
      <c r="CL1689" s="279"/>
      <c r="CM1689" s="279"/>
      <c r="CN1689" s="279"/>
      <c r="CO1689" s="279"/>
      <c r="CP1689" s="279"/>
      <c r="CQ1689" s="279"/>
      <c r="CR1689" s="279"/>
      <c r="CS1689" s="279"/>
      <c r="CT1689" s="279"/>
      <c r="CU1689" s="279"/>
      <c r="CV1689" s="279"/>
      <c r="CW1689" s="279"/>
      <c r="CX1689" s="279"/>
      <c r="CY1689" s="279"/>
      <c r="CZ1689" s="279"/>
      <c r="DA1689" s="279"/>
      <c r="DB1689" s="279"/>
      <c r="DC1689" s="279"/>
      <c r="DD1689" s="279"/>
      <c r="DE1689" s="279"/>
      <c r="DF1689" s="279"/>
      <c r="DG1689" s="279"/>
      <c r="DH1689" s="279"/>
      <c r="DI1689" s="279"/>
      <c r="DJ1689" s="279"/>
      <c r="DK1689" s="279"/>
      <c r="DL1689" s="279"/>
      <c r="DM1689" s="279"/>
      <c r="DN1689" s="279"/>
      <c r="DO1689" s="279"/>
      <c r="DP1689" s="279"/>
      <c r="DQ1689" s="279"/>
      <c r="DR1689" s="279"/>
      <c r="DS1689" s="279"/>
      <c r="DT1689" s="279"/>
      <c r="DU1689" s="279"/>
    </row>
    <row r="1690" spans="41:125">
      <c r="AO1690" s="279"/>
      <c r="AP1690" s="279"/>
      <c r="AQ1690" s="279"/>
      <c r="AR1690" s="279"/>
      <c r="AS1690" s="279"/>
      <c r="AT1690" s="279"/>
      <c r="AU1690" s="279"/>
      <c r="AV1690" s="279"/>
      <c r="AW1690" s="279"/>
      <c r="AX1690" s="279"/>
      <c r="AY1690" s="279"/>
      <c r="AZ1690" s="279"/>
      <c r="BA1690" s="279"/>
      <c r="BB1690" s="279"/>
      <c r="BC1690" s="279"/>
      <c r="BD1690" s="279"/>
      <c r="BE1690" s="279"/>
      <c r="BF1690" s="279"/>
      <c r="BG1690" s="279"/>
      <c r="BH1690" s="279"/>
      <c r="BI1690" s="279"/>
      <c r="BJ1690" s="279"/>
      <c r="BK1690" s="279"/>
      <c r="BL1690" s="279"/>
      <c r="BM1690" s="279"/>
      <c r="BN1690" s="279"/>
      <c r="BO1690" s="279"/>
      <c r="BP1690" s="279"/>
      <c r="BQ1690" s="279"/>
      <c r="BR1690" s="279"/>
      <c r="BS1690" s="279"/>
      <c r="BT1690" s="279"/>
      <c r="BU1690" s="279"/>
      <c r="BV1690" s="279"/>
      <c r="BW1690" s="279"/>
      <c r="BX1690" s="279"/>
      <c r="BY1690" s="279"/>
      <c r="BZ1690" s="279"/>
      <c r="CA1690" s="279"/>
      <c r="CB1690" s="279"/>
      <c r="CC1690" s="279"/>
      <c r="CD1690" s="279"/>
      <c r="CE1690" s="279"/>
      <c r="CF1690" s="279"/>
      <c r="CG1690" s="279"/>
      <c r="CH1690" s="279"/>
      <c r="CI1690" s="279"/>
      <c r="CJ1690" s="279"/>
      <c r="CK1690" s="279"/>
      <c r="CL1690" s="279"/>
      <c r="CM1690" s="279"/>
      <c r="CN1690" s="279"/>
      <c r="CO1690" s="279"/>
      <c r="CP1690" s="279"/>
      <c r="CQ1690" s="279"/>
      <c r="CR1690" s="279"/>
      <c r="CS1690" s="279"/>
      <c r="CT1690" s="279"/>
      <c r="CU1690" s="279"/>
      <c r="CV1690" s="279"/>
      <c r="CW1690" s="279"/>
      <c r="CX1690" s="279"/>
      <c r="CY1690" s="279"/>
      <c r="CZ1690" s="279"/>
      <c r="DA1690" s="279"/>
      <c r="DB1690" s="279"/>
      <c r="DC1690" s="279"/>
      <c r="DD1690" s="279"/>
      <c r="DE1690" s="279"/>
      <c r="DF1690" s="279"/>
      <c r="DG1690" s="279"/>
      <c r="DH1690" s="279"/>
      <c r="DI1690" s="279"/>
      <c r="DJ1690" s="279"/>
      <c r="DK1690" s="279"/>
      <c r="DL1690" s="279"/>
      <c r="DM1690" s="279"/>
      <c r="DN1690" s="279"/>
      <c r="DO1690" s="279"/>
      <c r="DP1690" s="279"/>
      <c r="DQ1690" s="279"/>
      <c r="DR1690" s="279"/>
      <c r="DS1690" s="279"/>
      <c r="DT1690" s="279"/>
      <c r="DU1690" s="279"/>
    </row>
    <row r="1691" spans="41:125">
      <c r="AO1691" s="279"/>
      <c r="AP1691" s="279"/>
      <c r="AQ1691" s="279"/>
      <c r="AR1691" s="279"/>
      <c r="AS1691" s="279"/>
      <c r="AT1691" s="279"/>
      <c r="AU1691" s="279"/>
      <c r="AV1691" s="279"/>
      <c r="AW1691" s="279"/>
      <c r="AX1691" s="279"/>
      <c r="AY1691" s="279"/>
      <c r="AZ1691" s="279"/>
      <c r="BA1691" s="279"/>
      <c r="BB1691" s="279"/>
      <c r="BC1691" s="279"/>
      <c r="BD1691" s="279"/>
      <c r="BE1691" s="279"/>
      <c r="BF1691" s="279"/>
      <c r="BG1691" s="279"/>
      <c r="BH1691" s="279"/>
      <c r="BI1691" s="279"/>
      <c r="BJ1691" s="279"/>
      <c r="BK1691" s="279"/>
      <c r="BL1691" s="279"/>
      <c r="BM1691" s="279"/>
      <c r="BN1691" s="279"/>
      <c r="BO1691" s="279"/>
      <c r="BP1691" s="279"/>
      <c r="BQ1691" s="279"/>
      <c r="BR1691" s="279"/>
      <c r="BS1691" s="279"/>
      <c r="BT1691" s="279"/>
      <c r="BU1691" s="279"/>
      <c r="BV1691" s="279"/>
      <c r="BW1691" s="279"/>
      <c r="BX1691" s="279"/>
      <c r="BY1691" s="279"/>
      <c r="BZ1691" s="279"/>
      <c r="CA1691" s="279"/>
      <c r="CB1691" s="279"/>
      <c r="CC1691" s="279"/>
      <c r="CD1691" s="279"/>
      <c r="CE1691" s="279"/>
      <c r="CF1691" s="279"/>
      <c r="CG1691" s="279"/>
      <c r="CH1691" s="279"/>
      <c r="CI1691" s="279"/>
      <c r="CJ1691" s="279"/>
      <c r="CK1691" s="279"/>
      <c r="CL1691" s="279"/>
      <c r="CM1691" s="279"/>
      <c r="CN1691" s="279"/>
      <c r="CO1691" s="279"/>
      <c r="CP1691" s="279"/>
      <c r="CQ1691" s="279"/>
      <c r="CR1691" s="279"/>
      <c r="CS1691" s="279"/>
      <c r="CT1691" s="279"/>
      <c r="CU1691" s="279"/>
      <c r="CV1691" s="279"/>
      <c r="CW1691" s="279"/>
      <c r="CX1691" s="279"/>
      <c r="CY1691" s="279"/>
      <c r="CZ1691" s="279"/>
      <c r="DA1691" s="279"/>
      <c r="DB1691" s="279"/>
      <c r="DC1691" s="279"/>
      <c r="DD1691" s="279"/>
      <c r="DE1691" s="279"/>
      <c r="DF1691" s="279"/>
      <c r="DG1691" s="279"/>
      <c r="DH1691" s="279"/>
      <c r="DI1691" s="279"/>
      <c r="DJ1691" s="279"/>
      <c r="DK1691" s="279"/>
      <c r="DL1691" s="279"/>
      <c r="DM1691" s="279"/>
      <c r="DN1691" s="279"/>
      <c r="DO1691" s="279"/>
      <c r="DP1691" s="279"/>
      <c r="DQ1691" s="279"/>
      <c r="DR1691" s="279"/>
      <c r="DS1691" s="279"/>
      <c r="DT1691" s="279"/>
      <c r="DU1691" s="279"/>
    </row>
    <row r="1692" spans="41:125">
      <c r="AO1692" s="279"/>
      <c r="AP1692" s="279"/>
      <c r="AQ1692" s="279"/>
      <c r="AR1692" s="279"/>
      <c r="AS1692" s="279"/>
      <c r="AT1692" s="279"/>
      <c r="AU1692" s="279"/>
      <c r="AV1692" s="279"/>
      <c r="AW1692" s="279"/>
      <c r="AX1692" s="279"/>
      <c r="AY1692" s="279"/>
      <c r="AZ1692" s="279"/>
      <c r="BA1692" s="279"/>
      <c r="BB1692" s="279"/>
      <c r="BC1692" s="279"/>
      <c r="BD1692" s="279"/>
      <c r="BE1692" s="279"/>
      <c r="BF1692" s="279"/>
      <c r="BG1692" s="279"/>
      <c r="BH1692" s="279"/>
      <c r="BI1692" s="279"/>
      <c r="BJ1692" s="279"/>
      <c r="BK1692" s="279"/>
      <c r="BL1692" s="279"/>
      <c r="BM1692" s="279"/>
      <c r="BN1692" s="279"/>
      <c r="BO1692" s="279"/>
      <c r="BP1692" s="279"/>
      <c r="BQ1692" s="279"/>
      <c r="BR1692" s="279"/>
      <c r="BS1692" s="279"/>
      <c r="BT1692" s="279"/>
      <c r="BU1692" s="279"/>
      <c r="BV1692" s="279"/>
      <c r="BW1692" s="279"/>
      <c r="BX1692" s="279"/>
      <c r="BY1692" s="279"/>
      <c r="BZ1692" s="279"/>
      <c r="CA1692" s="279"/>
      <c r="CB1692" s="279"/>
      <c r="CC1692" s="279"/>
      <c r="CD1692" s="279"/>
      <c r="CE1692" s="279"/>
      <c r="CF1692" s="279"/>
      <c r="CG1692" s="279"/>
      <c r="CH1692" s="279"/>
      <c r="CI1692" s="279"/>
      <c r="CJ1692" s="279"/>
      <c r="CK1692" s="279"/>
      <c r="CL1692" s="279"/>
      <c r="CM1692" s="279"/>
      <c r="CN1692" s="279"/>
      <c r="CO1692" s="279"/>
      <c r="CP1692" s="279"/>
      <c r="CQ1692" s="279"/>
      <c r="CR1692" s="279"/>
      <c r="CS1692" s="279"/>
      <c r="CT1692" s="279"/>
      <c r="CU1692" s="279"/>
      <c r="CV1692" s="279"/>
      <c r="CW1692" s="279"/>
      <c r="CX1692" s="279"/>
      <c r="CY1692" s="279"/>
      <c r="CZ1692" s="279"/>
      <c r="DA1692" s="279"/>
      <c r="DB1692" s="279"/>
      <c r="DC1692" s="279"/>
      <c r="DD1692" s="279"/>
      <c r="DE1692" s="279"/>
      <c r="DF1692" s="279"/>
      <c r="DG1692" s="279"/>
      <c r="DH1692" s="279"/>
      <c r="DI1692" s="279"/>
      <c r="DJ1692" s="279"/>
      <c r="DK1692" s="279"/>
      <c r="DL1692" s="279"/>
      <c r="DM1692" s="279"/>
      <c r="DN1692" s="279"/>
      <c r="DO1692" s="279"/>
      <c r="DP1692" s="279"/>
      <c r="DQ1692" s="279"/>
      <c r="DR1692" s="279"/>
      <c r="DS1692" s="279"/>
      <c r="DT1692" s="279"/>
      <c r="DU1692" s="279"/>
    </row>
    <row r="1693" spans="41:125">
      <c r="AO1693" s="279"/>
      <c r="AP1693" s="279"/>
      <c r="AQ1693" s="279"/>
      <c r="AR1693" s="279"/>
      <c r="AS1693" s="279"/>
      <c r="AT1693" s="279"/>
      <c r="AU1693" s="279"/>
      <c r="AV1693" s="279"/>
      <c r="AW1693" s="279"/>
      <c r="AX1693" s="279"/>
      <c r="AY1693" s="279"/>
      <c r="AZ1693" s="279"/>
      <c r="BA1693" s="279"/>
      <c r="BB1693" s="279"/>
      <c r="BC1693" s="279"/>
      <c r="BD1693" s="279"/>
      <c r="BE1693" s="279"/>
      <c r="BF1693" s="279"/>
      <c r="BG1693" s="279"/>
      <c r="BH1693" s="279"/>
      <c r="BI1693" s="279"/>
      <c r="BJ1693" s="279"/>
      <c r="BK1693" s="279"/>
      <c r="BL1693" s="279"/>
      <c r="BM1693" s="279"/>
      <c r="BN1693" s="279"/>
      <c r="BO1693" s="279"/>
      <c r="BP1693" s="279"/>
      <c r="BQ1693" s="279"/>
      <c r="BR1693" s="279"/>
      <c r="BS1693" s="279"/>
      <c r="BT1693" s="279"/>
      <c r="BU1693" s="279"/>
      <c r="BV1693" s="279"/>
      <c r="BW1693" s="279"/>
      <c r="BX1693" s="279"/>
      <c r="BY1693" s="279"/>
      <c r="BZ1693" s="279"/>
      <c r="CA1693" s="279"/>
      <c r="CB1693" s="279"/>
      <c r="CC1693" s="279"/>
      <c r="CD1693" s="279"/>
      <c r="CE1693" s="279"/>
      <c r="CF1693" s="279"/>
      <c r="CG1693" s="279"/>
      <c r="CH1693" s="279"/>
      <c r="CI1693" s="279"/>
      <c r="CJ1693" s="279"/>
      <c r="CK1693" s="279"/>
      <c r="CL1693" s="279"/>
      <c r="CM1693" s="279"/>
      <c r="CN1693" s="279"/>
      <c r="CO1693" s="279"/>
      <c r="CP1693" s="279"/>
      <c r="CQ1693" s="279"/>
      <c r="CR1693" s="279"/>
      <c r="CS1693" s="279"/>
      <c r="CT1693" s="279"/>
      <c r="CU1693" s="279"/>
      <c r="CV1693" s="279"/>
      <c r="CW1693" s="279"/>
      <c r="CX1693" s="279"/>
      <c r="CY1693" s="279"/>
      <c r="CZ1693" s="279"/>
      <c r="DA1693" s="279"/>
      <c r="DB1693" s="279"/>
      <c r="DC1693" s="279"/>
      <c r="DD1693" s="279"/>
      <c r="DE1693" s="279"/>
      <c r="DF1693" s="279"/>
      <c r="DG1693" s="279"/>
      <c r="DH1693" s="279"/>
      <c r="DI1693" s="279"/>
      <c r="DJ1693" s="279"/>
      <c r="DK1693" s="279"/>
      <c r="DL1693" s="279"/>
      <c r="DM1693" s="279"/>
      <c r="DN1693" s="279"/>
      <c r="DO1693" s="279"/>
      <c r="DP1693" s="279"/>
      <c r="DQ1693" s="279"/>
      <c r="DR1693" s="279"/>
      <c r="DS1693" s="279"/>
      <c r="DT1693" s="279"/>
      <c r="DU1693" s="279"/>
    </row>
    <row r="1694" spans="41:125">
      <c r="AO1694" s="279"/>
      <c r="AP1694" s="279"/>
      <c r="AQ1694" s="279"/>
      <c r="AR1694" s="279"/>
      <c r="AS1694" s="279"/>
      <c r="AT1694" s="279"/>
      <c r="AU1694" s="279"/>
      <c r="AV1694" s="279"/>
      <c r="AW1694" s="279"/>
      <c r="AX1694" s="279"/>
      <c r="AY1694" s="279"/>
      <c r="AZ1694" s="279"/>
      <c r="BA1694" s="279"/>
      <c r="BB1694" s="279"/>
      <c r="BC1694" s="279"/>
      <c r="BD1694" s="279"/>
      <c r="BE1694" s="279"/>
      <c r="BF1694" s="279"/>
      <c r="BG1694" s="279"/>
      <c r="BH1694" s="279"/>
      <c r="BI1694" s="279"/>
      <c r="BJ1694" s="279"/>
      <c r="BK1694" s="279"/>
      <c r="BL1694" s="279"/>
      <c r="BM1694" s="279"/>
      <c r="BN1694" s="279"/>
      <c r="BO1694" s="279"/>
      <c r="BP1694" s="279"/>
      <c r="BQ1694" s="279"/>
      <c r="BR1694" s="279"/>
      <c r="BS1694" s="279"/>
      <c r="BT1694" s="279"/>
      <c r="BU1694" s="279"/>
      <c r="BV1694" s="279"/>
      <c r="BW1694" s="279"/>
      <c r="BX1694" s="279"/>
      <c r="BY1694" s="279"/>
      <c r="BZ1694" s="279"/>
      <c r="CA1694" s="279"/>
      <c r="CB1694" s="279"/>
      <c r="CC1694" s="279"/>
      <c r="CD1694" s="279"/>
      <c r="CE1694" s="279"/>
      <c r="CF1694" s="279"/>
      <c r="CG1694" s="279"/>
      <c r="CH1694" s="279"/>
      <c r="CI1694" s="279"/>
      <c r="CJ1694" s="279"/>
      <c r="CK1694" s="279"/>
      <c r="CL1694" s="279"/>
      <c r="CM1694" s="279"/>
      <c r="CN1694" s="279"/>
      <c r="CO1694" s="279"/>
      <c r="CP1694" s="279"/>
      <c r="CQ1694" s="279"/>
      <c r="CR1694" s="279"/>
      <c r="CS1694" s="279"/>
      <c r="CT1694" s="279"/>
      <c r="CU1694" s="279"/>
      <c r="CV1694" s="279"/>
      <c r="CW1694" s="279"/>
      <c r="CX1694" s="279"/>
      <c r="CY1694" s="279"/>
      <c r="CZ1694" s="279"/>
      <c r="DA1694" s="279"/>
      <c r="DB1694" s="279"/>
      <c r="DC1694" s="279"/>
      <c r="DD1694" s="279"/>
      <c r="DE1694" s="279"/>
      <c r="DF1694" s="279"/>
      <c r="DG1694" s="279"/>
      <c r="DH1694" s="279"/>
      <c r="DI1694" s="279"/>
      <c r="DJ1694" s="279"/>
      <c r="DK1694" s="279"/>
      <c r="DL1694" s="279"/>
      <c r="DM1694" s="279"/>
      <c r="DN1694" s="279"/>
      <c r="DO1694" s="279"/>
      <c r="DP1694" s="279"/>
      <c r="DQ1694" s="279"/>
      <c r="DR1694" s="279"/>
      <c r="DS1694" s="279"/>
      <c r="DT1694" s="279"/>
      <c r="DU1694" s="279"/>
    </row>
    <row r="1695" spans="41:125">
      <c r="AO1695" s="279"/>
      <c r="AP1695" s="279"/>
      <c r="AQ1695" s="279"/>
      <c r="AR1695" s="279"/>
      <c r="AS1695" s="279"/>
      <c r="AT1695" s="279"/>
      <c r="AU1695" s="279"/>
      <c r="AV1695" s="279"/>
      <c r="AW1695" s="279"/>
      <c r="AX1695" s="279"/>
      <c r="AY1695" s="279"/>
      <c r="AZ1695" s="279"/>
      <c r="BA1695" s="279"/>
      <c r="BB1695" s="279"/>
      <c r="BC1695" s="279"/>
      <c r="BD1695" s="279"/>
      <c r="BE1695" s="279"/>
      <c r="BF1695" s="279"/>
      <c r="BG1695" s="279"/>
      <c r="BH1695" s="279"/>
      <c r="BI1695" s="279"/>
      <c r="BJ1695" s="279"/>
      <c r="BK1695" s="279"/>
      <c r="BL1695" s="279"/>
      <c r="BM1695" s="279"/>
      <c r="BN1695" s="279"/>
      <c r="BO1695" s="279"/>
      <c r="BP1695" s="279"/>
      <c r="BQ1695" s="279"/>
      <c r="BR1695" s="279"/>
      <c r="BS1695" s="279"/>
      <c r="BT1695" s="279"/>
      <c r="BU1695" s="279"/>
      <c r="BV1695" s="279"/>
      <c r="BW1695" s="279"/>
      <c r="BX1695" s="279"/>
      <c r="BY1695" s="279"/>
      <c r="BZ1695" s="279"/>
      <c r="CA1695" s="279"/>
      <c r="CB1695" s="279"/>
      <c r="CC1695" s="279"/>
      <c r="CD1695" s="279"/>
      <c r="CE1695" s="279"/>
      <c r="CF1695" s="279"/>
      <c r="CG1695" s="279"/>
      <c r="CH1695" s="279"/>
      <c r="CI1695" s="279"/>
      <c r="CJ1695" s="279"/>
      <c r="CK1695" s="279"/>
      <c r="CL1695" s="279"/>
      <c r="CM1695" s="279"/>
      <c r="CN1695" s="279"/>
      <c r="CO1695" s="279"/>
      <c r="CP1695" s="279"/>
      <c r="CQ1695" s="279"/>
      <c r="CR1695" s="279"/>
      <c r="CS1695" s="279"/>
      <c r="CT1695" s="279"/>
      <c r="CU1695" s="279"/>
      <c r="CV1695" s="279"/>
      <c r="CW1695" s="279"/>
      <c r="CX1695" s="279"/>
      <c r="CY1695" s="279"/>
      <c r="CZ1695" s="279"/>
      <c r="DA1695" s="279"/>
      <c r="DB1695" s="279"/>
      <c r="DC1695" s="279"/>
      <c r="DD1695" s="279"/>
      <c r="DE1695" s="279"/>
      <c r="DF1695" s="279"/>
      <c r="DG1695" s="279"/>
      <c r="DH1695" s="279"/>
      <c r="DI1695" s="279"/>
      <c r="DJ1695" s="279"/>
      <c r="DK1695" s="279"/>
      <c r="DL1695" s="279"/>
      <c r="DM1695" s="279"/>
      <c r="DN1695" s="279"/>
      <c r="DO1695" s="279"/>
      <c r="DP1695" s="279"/>
      <c r="DQ1695" s="279"/>
      <c r="DR1695" s="279"/>
      <c r="DS1695" s="279"/>
      <c r="DT1695" s="279"/>
      <c r="DU1695" s="279"/>
    </row>
    <row r="1696" spans="41:125">
      <c r="AO1696" s="279"/>
      <c r="AP1696" s="279"/>
      <c r="AQ1696" s="279"/>
      <c r="AR1696" s="279"/>
      <c r="AS1696" s="279"/>
      <c r="AT1696" s="279"/>
      <c r="AU1696" s="279"/>
      <c r="AV1696" s="279"/>
      <c r="AW1696" s="279"/>
      <c r="AX1696" s="279"/>
      <c r="AY1696" s="279"/>
      <c r="AZ1696" s="279"/>
      <c r="BA1696" s="279"/>
      <c r="BB1696" s="279"/>
      <c r="BC1696" s="279"/>
      <c r="BD1696" s="279"/>
      <c r="BE1696" s="279"/>
      <c r="BF1696" s="279"/>
      <c r="BG1696" s="279"/>
      <c r="BH1696" s="279"/>
      <c r="BI1696" s="279"/>
      <c r="BJ1696" s="279"/>
      <c r="BK1696" s="279"/>
      <c r="BL1696" s="279"/>
      <c r="BM1696" s="279"/>
      <c r="BN1696" s="279"/>
      <c r="BO1696" s="279"/>
      <c r="BP1696" s="279"/>
      <c r="BQ1696" s="279"/>
      <c r="BR1696" s="279"/>
      <c r="BS1696" s="279"/>
      <c r="BT1696" s="279"/>
      <c r="BU1696" s="279"/>
      <c r="BV1696" s="279"/>
      <c r="BW1696" s="279"/>
      <c r="BX1696" s="279"/>
      <c r="BY1696" s="279"/>
      <c r="BZ1696" s="279"/>
      <c r="CA1696" s="279"/>
      <c r="CB1696" s="279"/>
      <c r="CC1696" s="279"/>
      <c r="CD1696" s="279"/>
      <c r="CE1696" s="279"/>
      <c r="CF1696" s="279"/>
      <c r="CG1696" s="279"/>
      <c r="CH1696" s="279"/>
      <c r="CI1696" s="279"/>
      <c r="CJ1696" s="279"/>
      <c r="CK1696" s="279"/>
      <c r="CL1696" s="279"/>
      <c r="CM1696" s="279"/>
      <c r="CN1696" s="279"/>
      <c r="CO1696" s="279"/>
      <c r="CP1696" s="279"/>
      <c r="CQ1696" s="279"/>
      <c r="CR1696" s="279"/>
      <c r="CS1696" s="279"/>
      <c r="CT1696" s="279"/>
      <c r="CU1696" s="279"/>
      <c r="CV1696" s="279"/>
      <c r="CW1696" s="279"/>
      <c r="CX1696" s="279"/>
      <c r="CY1696" s="279"/>
      <c r="CZ1696" s="279"/>
      <c r="DA1696" s="279"/>
      <c r="DB1696" s="279"/>
      <c r="DC1696" s="279"/>
      <c r="DD1696" s="279"/>
      <c r="DE1696" s="279"/>
      <c r="DF1696" s="279"/>
      <c r="DG1696" s="279"/>
      <c r="DH1696" s="279"/>
      <c r="DI1696" s="279"/>
      <c r="DJ1696" s="279"/>
      <c r="DK1696" s="279"/>
      <c r="DL1696" s="279"/>
      <c r="DM1696" s="279"/>
      <c r="DN1696" s="279"/>
      <c r="DO1696" s="279"/>
      <c r="DP1696" s="279"/>
      <c r="DQ1696" s="279"/>
      <c r="DR1696" s="279"/>
      <c r="DS1696" s="279"/>
      <c r="DT1696" s="279"/>
      <c r="DU1696" s="279"/>
    </row>
    <row r="1697" spans="41:125">
      <c r="AO1697" s="279"/>
      <c r="AP1697" s="279"/>
      <c r="AQ1697" s="279"/>
      <c r="AR1697" s="279"/>
      <c r="AS1697" s="279"/>
      <c r="AT1697" s="279"/>
      <c r="AU1697" s="279"/>
      <c r="AV1697" s="279"/>
      <c r="AW1697" s="279"/>
      <c r="AX1697" s="279"/>
      <c r="AY1697" s="279"/>
      <c r="AZ1697" s="279"/>
      <c r="BA1697" s="279"/>
      <c r="BB1697" s="279"/>
      <c r="BC1697" s="279"/>
      <c r="BD1697" s="279"/>
      <c r="BE1697" s="279"/>
      <c r="BF1697" s="279"/>
      <c r="BG1697" s="279"/>
      <c r="BH1697" s="279"/>
      <c r="BI1697" s="279"/>
      <c r="BJ1697" s="279"/>
      <c r="BK1697" s="279"/>
      <c r="BL1697" s="279"/>
      <c r="BM1697" s="279"/>
      <c r="BN1697" s="279"/>
      <c r="BO1697" s="279"/>
      <c r="BP1697" s="279"/>
      <c r="BQ1697" s="279"/>
      <c r="BR1697" s="279"/>
      <c r="BS1697" s="279"/>
      <c r="BT1697" s="279"/>
      <c r="BU1697" s="279"/>
      <c r="BV1697" s="279"/>
      <c r="BW1697" s="279"/>
      <c r="BX1697" s="279"/>
      <c r="BY1697" s="279"/>
      <c r="BZ1697" s="279"/>
      <c r="CA1697" s="279"/>
      <c r="CB1697" s="279"/>
      <c r="CC1697" s="279"/>
      <c r="CD1697" s="279"/>
      <c r="CE1697" s="279"/>
      <c r="CF1697" s="279"/>
      <c r="CG1697" s="279"/>
      <c r="CH1697" s="279"/>
      <c r="CI1697" s="279"/>
      <c r="CJ1697" s="279"/>
      <c r="CK1697" s="279"/>
      <c r="CL1697" s="279"/>
      <c r="CM1697" s="279"/>
      <c r="CN1697" s="279"/>
      <c r="CO1697" s="279"/>
      <c r="CP1697" s="279"/>
      <c r="CQ1697" s="279"/>
      <c r="CR1697" s="279"/>
      <c r="CS1697" s="279"/>
      <c r="CT1697" s="279"/>
      <c r="CU1697" s="279"/>
      <c r="CV1697" s="279"/>
      <c r="CW1697" s="279"/>
      <c r="CX1697" s="279"/>
      <c r="CY1697" s="279"/>
      <c r="CZ1697" s="279"/>
      <c r="DA1697" s="279"/>
      <c r="DB1697" s="279"/>
      <c r="DC1697" s="279"/>
      <c r="DD1697" s="279"/>
      <c r="DE1697" s="279"/>
      <c r="DF1697" s="279"/>
      <c r="DG1697" s="279"/>
      <c r="DH1697" s="279"/>
      <c r="DI1697" s="279"/>
      <c r="DJ1697" s="279"/>
      <c r="DK1697" s="279"/>
      <c r="DL1697" s="279"/>
      <c r="DM1697" s="279"/>
      <c r="DN1697" s="279"/>
      <c r="DO1697" s="279"/>
      <c r="DP1697" s="279"/>
      <c r="DQ1697" s="279"/>
      <c r="DR1697" s="279"/>
      <c r="DS1697" s="279"/>
      <c r="DT1697" s="279"/>
      <c r="DU1697" s="279"/>
    </row>
    <row r="1698" spans="41:125">
      <c r="AO1698" s="279"/>
      <c r="AP1698" s="279"/>
      <c r="AQ1698" s="279"/>
      <c r="AR1698" s="279"/>
      <c r="AS1698" s="279"/>
      <c r="AT1698" s="279"/>
      <c r="AU1698" s="279"/>
      <c r="AV1698" s="279"/>
      <c r="AW1698" s="279"/>
      <c r="AX1698" s="279"/>
      <c r="AY1698" s="279"/>
      <c r="AZ1698" s="279"/>
      <c r="BA1698" s="279"/>
      <c r="BB1698" s="279"/>
      <c r="BC1698" s="279"/>
      <c r="BD1698" s="279"/>
      <c r="BE1698" s="279"/>
      <c r="BF1698" s="279"/>
      <c r="BG1698" s="279"/>
      <c r="BH1698" s="279"/>
      <c r="BI1698" s="279"/>
      <c r="BJ1698" s="279"/>
      <c r="BK1698" s="279"/>
      <c r="BL1698" s="279"/>
      <c r="BM1698" s="279"/>
      <c r="BN1698" s="279"/>
      <c r="BO1698" s="279"/>
      <c r="BP1698" s="279"/>
      <c r="BQ1698" s="279"/>
      <c r="BR1698" s="279"/>
      <c r="BS1698" s="279"/>
      <c r="BT1698" s="279"/>
      <c r="BU1698" s="279"/>
      <c r="BV1698" s="279"/>
      <c r="BW1698" s="279"/>
      <c r="BX1698" s="279"/>
      <c r="BY1698" s="279"/>
      <c r="BZ1698" s="279"/>
      <c r="CA1698" s="279"/>
      <c r="CB1698" s="279"/>
      <c r="CC1698" s="279"/>
      <c r="CD1698" s="279"/>
      <c r="CE1698" s="279"/>
      <c r="CF1698" s="279"/>
      <c r="CG1698" s="279"/>
      <c r="CH1698" s="279"/>
      <c r="CI1698" s="279"/>
      <c r="CJ1698" s="279"/>
      <c r="CK1698" s="279"/>
      <c r="CL1698" s="279"/>
      <c r="CM1698" s="279"/>
      <c r="CN1698" s="279"/>
      <c r="CO1698" s="279"/>
      <c r="CP1698" s="279"/>
      <c r="CQ1698" s="279"/>
      <c r="CR1698" s="279"/>
      <c r="CS1698" s="279"/>
      <c r="CT1698" s="279"/>
      <c r="CU1698" s="279"/>
      <c r="CV1698" s="279"/>
      <c r="CW1698" s="279"/>
      <c r="CX1698" s="279"/>
      <c r="CY1698" s="279"/>
      <c r="CZ1698" s="279"/>
      <c r="DA1698" s="279"/>
      <c r="DB1698" s="279"/>
      <c r="DC1698" s="279"/>
      <c r="DD1698" s="279"/>
      <c r="DE1698" s="279"/>
      <c r="DF1698" s="279"/>
      <c r="DG1698" s="279"/>
      <c r="DH1698" s="279"/>
      <c r="DI1698" s="279"/>
      <c r="DJ1698" s="279"/>
      <c r="DK1698" s="279"/>
      <c r="DL1698" s="279"/>
      <c r="DM1698" s="279"/>
      <c r="DN1698" s="279"/>
      <c r="DO1698" s="279"/>
      <c r="DP1698" s="279"/>
      <c r="DQ1698" s="279"/>
      <c r="DR1698" s="279"/>
      <c r="DS1698" s="279"/>
      <c r="DT1698" s="279"/>
      <c r="DU1698" s="279"/>
    </row>
    <row r="1699" spans="41:125">
      <c r="AO1699" s="279"/>
      <c r="AP1699" s="279"/>
      <c r="AQ1699" s="279"/>
      <c r="AR1699" s="279"/>
      <c r="AS1699" s="279"/>
      <c r="AT1699" s="279"/>
      <c r="AU1699" s="279"/>
      <c r="AV1699" s="279"/>
      <c r="AW1699" s="279"/>
      <c r="AX1699" s="279"/>
      <c r="AY1699" s="279"/>
      <c r="AZ1699" s="279"/>
      <c r="BA1699" s="279"/>
      <c r="BB1699" s="279"/>
      <c r="BC1699" s="279"/>
      <c r="BD1699" s="279"/>
      <c r="BE1699" s="279"/>
      <c r="BF1699" s="279"/>
      <c r="BG1699" s="279"/>
      <c r="BH1699" s="279"/>
      <c r="BI1699" s="279"/>
      <c r="BJ1699" s="279"/>
      <c r="BK1699" s="279"/>
      <c r="BL1699" s="279"/>
      <c r="BM1699" s="279"/>
      <c r="BN1699" s="279"/>
      <c r="BO1699" s="279"/>
      <c r="BP1699" s="279"/>
      <c r="BQ1699" s="279"/>
      <c r="BR1699" s="279"/>
      <c r="BS1699" s="279"/>
      <c r="BT1699" s="279"/>
      <c r="BU1699" s="279"/>
      <c r="BV1699" s="279"/>
      <c r="BW1699" s="279"/>
      <c r="BX1699" s="279"/>
      <c r="BY1699" s="279"/>
      <c r="BZ1699" s="279"/>
      <c r="CA1699" s="279"/>
      <c r="CB1699" s="279"/>
      <c r="CC1699" s="279"/>
      <c r="CD1699" s="279"/>
      <c r="CE1699" s="279"/>
      <c r="CF1699" s="279"/>
      <c r="CG1699" s="279"/>
      <c r="CH1699" s="279"/>
      <c r="CI1699" s="279"/>
      <c r="CJ1699" s="279"/>
      <c r="CK1699" s="279"/>
      <c r="CL1699" s="279"/>
      <c r="CM1699" s="279"/>
      <c r="CN1699" s="279"/>
      <c r="CO1699" s="279"/>
      <c r="CP1699" s="279"/>
      <c r="CQ1699" s="279"/>
      <c r="CR1699" s="279"/>
      <c r="CS1699" s="279"/>
      <c r="CT1699" s="279"/>
      <c r="CU1699" s="279"/>
      <c r="CV1699" s="279"/>
      <c r="CW1699" s="279"/>
      <c r="CX1699" s="279"/>
      <c r="CY1699" s="279"/>
      <c r="CZ1699" s="279"/>
      <c r="DA1699" s="279"/>
      <c r="DB1699" s="279"/>
      <c r="DC1699" s="279"/>
      <c r="DD1699" s="279"/>
      <c r="DE1699" s="279"/>
      <c r="DF1699" s="279"/>
      <c r="DG1699" s="279"/>
      <c r="DH1699" s="279"/>
      <c r="DI1699" s="279"/>
      <c r="DJ1699" s="279"/>
      <c r="DK1699" s="279"/>
      <c r="DL1699" s="279"/>
      <c r="DM1699" s="279"/>
      <c r="DN1699" s="279"/>
      <c r="DO1699" s="279"/>
      <c r="DP1699" s="279"/>
      <c r="DQ1699" s="279"/>
      <c r="DR1699" s="279"/>
      <c r="DS1699" s="279"/>
      <c r="DT1699" s="279"/>
      <c r="DU1699" s="279"/>
    </row>
    <row r="1700" spans="41:125">
      <c r="AO1700" s="279"/>
      <c r="AP1700" s="279"/>
      <c r="AQ1700" s="279"/>
      <c r="AR1700" s="279"/>
      <c r="AS1700" s="279"/>
      <c r="AT1700" s="279"/>
      <c r="AU1700" s="279"/>
      <c r="AV1700" s="279"/>
      <c r="AW1700" s="279"/>
      <c r="AX1700" s="279"/>
      <c r="AY1700" s="279"/>
      <c r="AZ1700" s="279"/>
      <c r="BA1700" s="279"/>
      <c r="BB1700" s="279"/>
      <c r="BC1700" s="279"/>
      <c r="BD1700" s="279"/>
      <c r="BE1700" s="279"/>
      <c r="BF1700" s="279"/>
      <c r="BG1700" s="279"/>
      <c r="BH1700" s="279"/>
      <c r="BI1700" s="279"/>
      <c r="BJ1700" s="279"/>
      <c r="BK1700" s="279"/>
      <c r="BL1700" s="279"/>
      <c r="BM1700" s="279"/>
      <c r="BN1700" s="279"/>
      <c r="BO1700" s="279"/>
      <c r="BP1700" s="279"/>
      <c r="BQ1700" s="279"/>
      <c r="BR1700" s="279"/>
      <c r="BS1700" s="279"/>
      <c r="BT1700" s="279"/>
      <c r="BU1700" s="279"/>
      <c r="BV1700" s="279"/>
      <c r="BW1700" s="279"/>
      <c r="BX1700" s="279"/>
      <c r="BY1700" s="279"/>
      <c r="BZ1700" s="279"/>
      <c r="CA1700" s="279"/>
      <c r="CB1700" s="279"/>
      <c r="CC1700" s="279"/>
      <c r="CD1700" s="279"/>
      <c r="CE1700" s="279"/>
      <c r="CF1700" s="279"/>
      <c r="CG1700" s="279"/>
      <c r="CH1700" s="279"/>
      <c r="CI1700" s="279"/>
      <c r="CJ1700" s="279"/>
      <c r="CK1700" s="279"/>
      <c r="CL1700" s="279"/>
      <c r="CM1700" s="279"/>
      <c r="CN1700" s="279"/>
      <c r="CO1700" s="279"/>
      <c r="CP1700" s="279"/>
      <c r="CQ1700" s="279"/>
      <c r="CR1700" s="279"/>
      <c r="CS1700" s="279"/>
      <c r="CT1700" s="279"/>
      <c r="CU1700" s="279"/>
      <c r="CV1700" s="279"/>
      <c r="CW1700" s="279"/>
      <c r="CX1700" s="279"/>
      <c r="CY1700" s="279"/>
      <c r="CZ1700" s="279"/>
      <c r="DA1700" s="279"/>
      <c r="DB1700" s="279"/>
      <c r="DC1700" s="279"/>
      <c r="DD1700" s="279"/>
      <c r="DE1700" s="279"/>
      <c r="DF1700" s="279"/>
      <c r="DG1700" s="279"/>
      <c r="DH1700" s="279"/>
      <c r="DI1700" s="279"/>
      <c r="DJ1700" s="279"/>
      <c r="DK1700" s="279"/>
      <c r="DL1700" s="279"/>
      <c r="DM1700" s="279"/>
      <c r="DN1700" s="279"/>
      <c r="DO1700" s="279"/>
      <c r="DP1700" s="279"/>
      <c r="DQ1700" s="279"/>
      <c r="DR1700" s="279"/>
      <c r="DS1700" s="279"/>
      <c r="DT1700" s="279"/>
      <c r="DU1700" s="279"/>
    </row>
    <row r="1701" spans="41:125">
      <c r="AO1701" s="279"/>
      <c r="AP1701" s="279"/>
      <c r="AQ1701" s="279"/>
      <c r="AR1701" s="279"/>
      <c r="AS1701" s="279"/>
      <c r="AT1701" s="279"/>
      <c r="AU1701" s="279"/>
      <c r="AV1701" s="279"/>
      <c r="AW1701" s="279"/>
      <c r="AX1701" s="279"/>
      <c r="AY1701" s="279"/>
      <c r="AZ1701" s="279"/>
      <c r="BA1701" s="279"/>
      <c r="BB1701" s="279"/>
      <c r="BC1701" s="279"/>
      <c r="BD1701" s="279"/>
      <c r="BE1701" s="279"/>
      <c r="BF1701" s="279"/>
      <c r="BG1701" s="279"/>
      <c r="BH1701" s="279"/>
      <c r="BI1701" s="279"/>
      <c r="BJ1701" s="279"/>
      <c r="BK1701" s="279"/>
      <c r="BL1701" s="279"/>
      <c r="BM1701" s="279"/>
      <c r="BN1701" s="279"/>
      <c r="BO1701" s="279"/>
      <c r="BP1701" s="279"/>
      <c r="BQ1701" s="279"/>
      <c r="BR1701" s="279"/>
      <c r="BS1701" s="279"/>
      <c r="BT1701" s="279"/>
      <c r="BU1701" s="279"/>
      <c r="BV1701" s="279"/>
      <c r="BW1701" s="279"/>
      <c r="BX1701" s="279"/>
      <c r="BY1701" s="279"/>
      <c r="BZ1701" s="279"/>
      <c r="CA1701" s="279"/>
      <c r="CB1701" s="279"/>
      <c r="CC1701" s="279"/>
      <c r="CD1701" s="279"/>
      <c r="CE1701" s="279"/>
      <c r="CF1701" s="279"/>
      <c r="CG1701" s="279"/>
      <c r="CH1701" s="279"/>
      <c r="CI1701" s="279"/>
      <c r="CJ1701" s="279"/>
      <c r="CK1701" s="279"/>
      <c r="CL1701" s="279"/>
      <c r="CM1701" s="279"/>
      <c r="CN1701" s="279"/>
      <c r="CO1701" s="279"/>
      <c r="CP1701" s="279"/>
      <c r="CQ1701" s="279"/>
      <c r="CR1701" s="279"/>
      <c r="CS1701" s="279"/>
      <c r="CT1701" s="279"/>
      <c r="CU1701" s="279"/>
      <c r="CV1701" s="279"/>
      <c r="CW1701" s="279"/>
      <c r="CX1701" s="279"/>
      <c r="CY1701" s="279"/>
      <c r="CZ1701" s="279"/>
      <c r="DA1701" s="279"/>
      <c r="DB1701" s="279"/>
      <c r="DC1701" s="279"/>
      <c r="DD1701" s="279"/>
      <c r="DE1701" s="279"/>
      <c r="DF1701" s="279"/>
      <c r="DG1701" s="279"/>
      <c r="DH1701" s="279"/>
      <c r="DI1701" s="279"/>
      <c r="DJ1701" s="279"/>
      <c r="DK1701" s="279"/>
      <c r="DL1701" s="279"/>
      <c r="DM1701" s="279"/>
      <c r="DN1701" s="279"/>
      <c r="DO1701" s="279"/>
      <c r="DP1701" s="279"/>
      <c r="DQ1701" s="279"/>
      <c r="DR1701" s="279"/>
      <c r="DS1701" s="279"/>
      <c r="DT1701" s="279"/>
      <c r="DU1701" s="279"/>
    </row>
    <row r="1702" spans="41:125">
      <c r="AO1702" s="279"/>
      <c r="AP1702" s="279"/>
      <c r="AQ1702" s="279"/>
      <c r="AR1702" s="279"/>
      <c r="AS1702" s="279"/>
      <c r="AT1702" s="279"/>
      <c r="AU1702" s="279"/>
      <c r="AV1702" s="279"/>
      <c r="AW1702" s="279"/>
      <c r="AX1702" s="279"/>
      <c r="AY1702" s="279"/>
      <c r="AZ1702" s="279"/>
      <c r="BA1702" s="279"/>
      <c r="BB1702" s="279"/>
      <c r="BC1702" s="279"/>
      <c r="BD1702" s="279"/>
      <c r="BE1702" s="279"/>
      <c r="BF1702" s="279"/>
      <c r="BG1702" s="279"/>
      <c r="BH1702" s="279"/>
      <c r="BI1702" s="279"/>
      <c r="BJ1702" s="279"/>
      <c r="BK1702" s="279"/>
      <c r="BL1702" s="279"/>
      <c r="BM1702" s="279"/>
      <c r="BN1702" s="279"/>
      <c r="BO1702" s="279"/>
      <c r="BP1702" s="279"/>
      <c r="BQ1702" s="279"/>
      <c r="BR1702" s="279"/>
      <c r="BS1702" s="279"/>
      <c r="BT1702" s="279"/>
      <c r="BU1702" s="279"/>
      <c r="BV1702" s="279"/>
      <c r="BW1702" s="279"/>
      <c r="BX1702" s="279"/>
      <c r="BY1702" s="279"/>
      <c r="BZ1702" s="279"/>
      <c r="CA1702" s="279"/>
      <c r="CB1702" s="279"/>
      <c r="CC1702" s="279"/>
      <c r="CD1702" s="279"/>
      <c r="CE1702" s="279"/>
      <c r="CF1702" s="279"/>
      <c r="CG1702" s="279"/>
      <c r="CH1702" s="279"/>
      <c r="CI1702" s="279"/>
      <c r="CJ1702" s="279"/>
      <c r="CK1702" s="279"/>
      <c r="CL1702" s="279"/>
      <c r="CM1702" s="279"/>
      <c r="CN1702" s="279"/>
      <c r="CO1702" s="279"/>
      <c r="CP1702" s="279"/>
      <c r="CQ1702" s="279"/>
      <c r="CR1702" s="279"/>
      <c r="CS1702" s="279"/>
      <c r="CT1702" s="279"/>
      <c r="CU1702" s="279"/>
      <c r="CV1702" s="279"/>
      <c r="CW1702" s="279"/>
      <c r="CX1702" s="279"/>
      <c r="CY1702" s="279"/>
      <c r="CZ1702" s="279"/>
      <c r="DA1702" s="279"/>
      <c r="DB1702" s="279"/>
      <c r="DC1702" s="279"/>
      <c r="DD1702" s="279"/>
      <c r="DE1702" s="279"/>
      <c r="DF1702" s="279"/>
      <c r="DG1702" s="279"/>
      <c r="DH1702" s="279"/>
      <c r="DI1702" s="279"/>
      <c r="DJ1702" s="279"/>
      <c r="DK1702" s="279"/>
      <c r="DL1702" s="279"/>
      <c r="DM1702" s="279"/>
      <c r="DN1702" s="279"/>
      <c r="DO1702" s="279"/>
      <c r="DP1702" s="279"/>
      <c r="DQ1702" s="279"/>
      <c r="DR1702" s="279"/>
      <c r="DS1702" s="279"/>
      <c r="DT1702" s="279"/>
      <c r="DU1702" s="279"/>
    </row>
    <row r="1703" spans="41:125">
      <c r="AO1703" s="279"/>
      <c r="AP1703" s="279"/>
      <c r="AQ1703" s="279"/>
      <c r="AR1703" s="279"/>
      <c r="AS1703" s="279"/>
      <c r="AT1703" s="279"/>
      <c r="AU1703" s="279"/>
      <c r="AV1703" s="279"/>
      <c r="AW1703" s="279"/>
      <c r="AX1703" s="279"/>
      <c r="AY1703" s="279"/>
      <c r="AZ1703" s="279"/>
      <c r="BA1703" s="279"/>
      <c r="BB1703" s="279"/>
      <c r="BC1703" s="279"/>
      <c r="BD1703" s="279"/>
      <c r="BE1703" s="279"/>
      <c r="BF1703" s="279"/>
      <c r="BG1703" s="279"/>
      <c r="BH1703" s="279"/>
      <c r="BI1703" s="279"/>
      <c r="BJ1703" s="279"/>
      <c r="BK1703" s="279"/>
      <c r="BL1703" s="279"/>
      <c r="BM1703" s="279"/>
      <c r="BN1703" s="279"/>
      <c r="BO1703" s="279"/>
      <c r="BP1703" s="279"/>
      <c r="BQ1703" s="279"/>
      <c r="BR1703" s="279"/>
      <c r="BS1703" s="279"/>
      <c r="BT1703" s="279"/>
      <c r="BU1703" s="279"/>
      <c r="BV1703" s="279"/>
      <c r="BW1703" s="279"/>
      <c r="BX1703" s="279"/>
      <c r="BY1703" s="279"/>
      <c r="BZ1703" s="279"/>
      <c r="CA1703" s="279"/>
      <c r="CB1703" s="279"/>
      <c r="CC1703" s="279"/>
      <c r="CD1703" s="279"/>
      <c r="CE1703" s="279"/>
      <c r="CF1703" s="279"/>
      <c r="CG1703" s="279"/>
      <c r="CH1703" s="279"/>
      <c r="CI1703" s="279"/>
      <c r="CJ1703" s="279"/>
      <c r="CK1703" s="279"/>
      <c r="CL1703" s="279"/>
      <c r="CM1703" s="279"/>
      <c r="CN1703" s="279"/>
      <c r="CO1703" s="279"/>
      <c r="CP1703" s="279"/>
      <c r="CQ1703" s="279"/>
      <c r="CR1703" s="279"/>
      <c r="CS1703" s="279"/>
      <c r="CT1703" s="279"/>
      <c r="CU1703" s="279"/>
      <c r="CV1703" s="279"/>
      <c r="CW1703" s="279"/>
      <c r="CX1703" s="279"/>
      <c r="CY1703" s="279"/>
      <c r="CZ1703" s="279"/>
      <c r="DA1703" s="279"/>
      <c r="DB1703" s="279"/>
      <c r="DC1703" s="279"/>
      <c r="DD1703" s="279"/>
      <c r="DE1703" s="279"/>
      <c r="DF1703" s="279"/>
      <c r="DG1703" s="279"/>
      <c r="DH1703" s="279"/>
      <c r="DI1703" s="279"/>
      <c r="DJ1703" s="279"/>
      <c r="DK1703" s="279"/>
      <c r="DL1703" s="279"/>
      <c r="DM1703" s="279"/>
      <c r="DN1703" s="279"/>
      <c r="DO1703" s="279"/>
      <c r="DP1703" s="279"/>
      <c r="DQ1703" s="279"/>
      <c r="DR1703" s="279"/>
      <c r="DS1703" s="279"/>
      <c r="DT1703" s="279"/>
      <c r="DU1703" s="279"/>
    </row>
    <row r="1704" spans="41:125">
      <c r="AO1704" s="279"/>
      <c r="AP1704" s="279"/>
      <c r="AQ1704" s="279"/>
      <c r="AR1704" s="279"/>
      <c r="AS1704" s="279"/>
      <c r="AT1704" s="279"/>
      <c r="AU1704" s="279"/>
      <c r="AV1704" s="279"/>
      <c r="AW1704" s="279"/>
      <c r="AX1704" s="279"/>
      <c r="AY1704" s="279"/>
      <c r="AZ1704" s="279"/>
      <c r="BA1704" s="279"/>
      <c r="BB1704" s="279"/>
      <c r="BC1704" s="279"/>
      <c r="BD1704" s="279"/>
      <c r="BE1704" s="279"/>
      <c r="BF1704" s="279"/>
      <c r="BG1704" s="279"/>
      <c r="BH1704" s="279"/>
      <c r="BI1704" s="279"/>
      <c r="BJ1704" s="279"/>
      <c r="BK1704" s="279"/>
      <c r="BL1704" s="279"/>
      <c r="BM1704" s="279"/>
      <c r="BN1704" s="279"/>
      <c r="BO1704" s="279"/>
      <c r="BP1704" s="279"/>
      <c r="BQ1704" s="279"/>
      <c r="BR1704" s="279"/>
      <c r="BS1704" s="279"/>
      <c r="BT1704" s="279"/>
      <c r="BU1704" s="279"/>
      <c r="BV1704" s="279"/>
      <c r="BW1704" s="279"/>
      <c r="BX1704" s="279"/>
      <c r="BY1704" s="279"/>
      <c r="BZ1704" s="279"/>
      <c r="CA1704" s="279"/>
      <c r="CB1704" s="279"/>
      <c r="CC1704" s="279"/>
      <c r="CD1704" s="279"/>
      <c r="CE1704" s="279"/>
      <c r="CF1704" s="279"/>
      <c r="CG1704" s="279"/>
      <c r="CH1704" s="279"/>
      <c r="CI1704" s="279"/>
      <c r="CJ1704" s="279"/>
      <c r="CK1704" s="279"/>
      <c r="CL1704" s="279"/>
      <c r="CM1704" s="279"/>
      <c r="CN1704" s="279"/>
      <c r="CO1704" s="279"/>
      <c r="CP1704" s="279"/>
      <c r="CQ1704" s="279"/>
      <c r="CR1704" s="279"/>
      <c r="CS1704" s="279"/>
      <c r="CT1704" s="279"/>
      <c r="CU1704" s="279"/>
      <c r="CV1704" s="279"/>
      <c r="CW1704" s="279"/>
      <c r="CX1704" s="279"/>
      <c r="CY1704" s="279"/>
      <c r="CZ1704" s="279"/>
      <c r="DA1704" s="279"/>
      <c r="DB1704" s="279"/>
      <c r="DC1704" s="279"/>
      <c r="DD1704" s="279"/>
      <c r="DE1704" s="279"/>
      <c r="DF1704" s="279"/>
      <c r="DG1704" s="279"/>
      <c r="DH1704" s="279"/>
      <c r="DI1704" s="279"/>
      <c r="DJ1704" s="279"/>
      <c r="DK1704" s="279"/>
      <c r="DL1704" s="279"/>
      <c r="DM1704" s="279"/>
      <c r="DN1704" s="279"/>
      <c r="DO1704" s="279"/>
      <c r="DP1704" s="279"/>
      <c r="DQ1704" s="279"/>
      <c r="DR1704" s="279"/>
      <c r="DS1704" s="279"/>
      <c r="DT1704" s="279"/>
      <c r="DU1704" s="279"/>
    </row>
    <row r="1705" spans="41:125">
      <c r="AO1705" s="279"/>
      <c r="AP1705" s="279"/>
      <c r="AQ1705" s="279"/>
      <c r="AR1705" s="279"/>
      <c r="AS1705" s="279"/>
      <c r="AT1705" s="279"/>
      <c r="AU1705" s="279"/>
      <c r="AV1705" s="279"/>
      <c r="AW1705" s="279"/>
      <c r="AX1705" s="279"/>
      <c r="AY1705" s="279"/>
      <c r="AZ1705" s="279"/>
      <c r="BA1705" s="279"/>
      <c r="BB1705" s="279"/>
      <c r="BC1705" s="279"/>
      <c r="BD1705" s="279"/>
      <c r="BE1705" s="279"/>
      <c r="BF1705" s="279"/>
      <c r="BG1705" s="279"/>
      <c r="BH1705" s="279"/>
      <c r="BI1705" s="279"/>
      <c r="BJ1705" s="279"/>
      <c r="BK1705" s="279"/>
      <c r="BL1705" s="279"/>
      <c r="BM1705" s="279"/>
      <c r="BN1705" s="279"/>
      <c r="BO1705" s="279"/>
      <c r="BP1705" s="279"/>
      <c r="BQ1705" s="279"/>
      <c r="BR1705" s="279"/>
      <c r="BS1705" s="279"/>
      <c r="BT1705" s="279"/>
      <c r="BU1705" s="279"/>
      <c r="BV1705" s="279"/>
      <c r="BW1705" s="279"/>
      <c r="BX1705" s="279"/>
      <c r="BY1705" s="279"/>
      <c r="BZ1705" s="279"/>
      <c r="CA1705" s="279"/>
      <c r="CB1705" s="279"/>
      <c r="CC1705" s="279"/>
      <c r="CD1705" s="279"/>
      <c r="CE1705" s="279"/>
      <c r="CF1705" s="279"/>
      <c r="CG1705" s="279"/>
      <c r="CH1705" s="279"/>
      <c r="CI1705" s="279"/>
      <c r="CJ1705" s="279"/>
      <c r="CK1705" s="279"/>
      <c r="CL1705" s="279"/>
      <c r="CM1705" s="279"/>
      <c r="CN1705" s="279"/>
      <c r="CO1705" s="279"/>
      <c r="CP1705" s="279"/>
      <c r="CQ1705" s="279"/>
      <c r="CR1705" s="279"/>
      <c r="CS1705" s="279"/>
      <c r="CT1705" s="279"/>
      <c r="CU1705" s="279"/>
      <c r="CV1705" s="279"/>
      <c r="CW1705" s="279"/>
      <c r="CX1705" s="279"/>
      <c r="CY1705" s="279"/>
      <c r="CZ1705" s="279"/>
      <c r="DA1705" s="279"/>
      <c r="DB1705" s="279"/>
      <c r="DC1705" s="279"/>
      <c r="DD1705" s="279"/>
      <c r="DE1705" s="279"/>
      <c r="DF1705" s="279"/>
      <c r="DG1705" s="279"/>
      <c r="DH1705" s="279"/>
      <c r="DI1705" s="279"/>
      <c r="DJ1705" s="279"/>
      <c r="DK1705" s="279"/>
      <c r="DL1705" s="279"/>
      <c r="DM1705" s="279"/>
      <c r="DN1705" s="279"/>
      <c r="DO1705" s="279"/>
      <c r="DP1705" s="279"/>
      <c r="DQ1705" s="279"/>
      <c r="DR1705" s="279"/>
      <c r="DS1705" s="279"/>
      <c r="DT1705" s="279"/>
      <c r="DU1705" s="279"/>
    </row>
    <row r="1706" spans="41:125">
      <c r="AO1706" s="279"/>
      <c r="AP1706" s="279"/>
      <c r="AQ1706" s="279"/>
      <c r="AR1706" s="279"/>
      <c r="AS1706" s="279"/>
      <c r="AT1706" s="279"/>
      <c r="AU1706" s="279"/>
      <c r="AV1706" s="279"/>
      <c r="AW1706" s="279"/>
      <c r="AX1706" s="279"/>
      <c r="AY1706" s="279"/>
      <c r="AZ1706" s="279"/>
      <c r="BA1706" s="279"/>
      <c r="BB1706" s="279"/>
      <c r="BC1706" s="279"/>
      <c r="BD1706" s="279"/>
      <c r="BE1706" s="279"/>
      <c r="BF1706" s="279"/>
      <c r="BG1706" s="279"/>
      <c r="BH1706" s="279"/>
      <c r="BI1706" s="279"/>
      <c r="BJ1706" s="279"/>
      <c r="BK1706" s="279"/>
      <c r="BL1706" s="279"/>
      <c r="BM1706" s="279"/>
      <c r="BN1706" s="279"/>
      <c r="BO1706" s="279"/>
      <c r="BP1706" s="279"/>
      <c r="BQ1706" s="279"/>
      <c r="BR1706" s="279"/>
      <c r="BS1706" s="279"/>
      <c r="BT1706" s="279"/>
      <c r="BU1706" s="279"/>
      <c r="BV1706" s="279"/>
      <c r="BW1706" s="279"/>
      <c r="BX1706" s="279"/>
      <c r="BY1706" s="279"/>
      <c r="BZ1706" s="279"/>
      <c r="CA1706" s="279"/>
      <c r="CB1706" s="279"/>
      <c r="CC1706" s="279"/>
      <c r="CD1706" s="279"/>
      <c r="CE1706" s="279"/>
      <c r="CF1706" s="279"/>
      <c r="CG1706" s="279"/>
      <c r="CH1706" s="279"/>
      <c r="CI1706" s="279"/>
      <c r="CJ1706" s="279"/>
      <c r="CK1706" s="279"/>
      <c r="CL1706" s="279"/>
      <c r="CM1706" s="279"/>
      <c r="CN1706" s="279"/>
      <c r="CO1706" s="279"/>
      <c r="CP1706" s="279"/>
      <c r="CQ1706" s="279"/>
      <c r="CR1706" s="279"/>
      <c r="CS1706" s="279"/>
      <c r="CT1706" s="279"/>
      <c r="CU1706" s="279"/>
      <c r="CV1706" s="279"/>
      <c r="CW1706" s="279"/>
      <c r="CX1706" s="279"/>
      <c r="CY1706" s="279"/>
      <c r="CZ1706" s="279"/>
      <c r="DA1706" s="279"/>
      <c r="DB1706" s="279"/>
      <c r="DC1706" s="279"/>
      <c r="DD1706" s="279"/>
      <c r="DE1706" s="279"/>
      <c r="DF1706" s="279"/>
      <c r="DG1706" s="279"/>
      <c r="DH1706" s="279"/>
      <c r="DI1706" s="279"/>
      <c r="DJ1706" s="279"/>
      <c r="DK1706" s="279"/>
      <c r="DL1706" s="279"/>
      <c r="DM1706" s="279"/>
      <c r="DN1706" s="279"/>
      <c r="DO1706" s="279"/>
      <c r="DP1706" s="279"/>
      <c r="DQ1706" s="279"/>
      <c r="DR1706" s="279"/>
      <c r="DS1706" s="279"/>
      <c r="DT1706" s="279"/>
      <c r="DU1706" s="279"/>
    </row>
    <row r="1707" spans="41:125">
      <c r="AO1707" s="279"/>
      <c r="AP1707" s="279"/>
      <c r="AQ1707" s="279"/>
      <c r="AR1707" s="279"/>
      <c r="AS1707" s="279"/>
      <c r="AT1707" s="279"/>
      <c r="AU1707" s="279"/>
      <c r="AV1707" s="279"/>
      <c r="AW1707" s="279"/>
      <c r="AX1707" s="279"/>
      <c r="AY1707" s="279"/>
      <c r="AZ1707" s="279"/>
      <c r="BA1707" s="279"/>
      <c r="BB1707" s="279"/>
      <c r="BC1707" s="279"/>
      <c r="BD1707" s="279"/>
      <c r="BE1707" s="279"/>
      <c r="BF1707" s="279"/>
      <c r="BG1707" s="279"/>
      <c r="BH1707" s="279"/>
      <c r="BI1707" s="279"/>
      <c r="BJ1707" s="279"/>
      <c r="BK1707" s="279"/>
      <c r="BL1707" s="279"/>
      <c r="BM1707" s="279"/>
      <c r="BN1707" s="279"/>
      <c r="BO1707" s="279"/>
      <c r="BP1707" s="279"/>
      <c r="BQ1707" s="279"/>
      <c r="BR1707" s="279"/>
      <c r="BS1707" s="279"/>
      <c r="BT1707" s="279"/>
      <c r="BU1707" s="279"/>
      <c r="BV1707" s="279"/>
      <c r="BW1707" s="279"/>
      <c r="BX1707" s="279"/>
      <c r="BY1707" s="279"/>
      <c r="BZ1707" s="279"/>
      <c r="CA1707" s="279"/>
      <c r="CB1707" s="279"/>
      <c r="CC1707" s="279"/>
      <c r="CD1707" s="279"/>
      <c r="CE1707" s="279"/>
      <c r="CF1707" s="279"/>
      <c r="CG1707" s="279"/>
      <c r="CH1707" s="279"/>
      <c r="CI1707" s="279"/>
      <c r="CJ1707" s="279"/>
      <c r="CK1707" s="279"/>
      <c r="CL1707" s="279"/>
      <c r="CM1707" s="279"/>
      <c r="CN1707" s="279"/>
      <c r="CO1707" s="279"/>
      <c r="CP1707" s="279"/>
      <c r="CQ1707" s="279"/>
      <c r="CR1707" s="279"/>
      <c r="CS1707" s="279"/>
      <c r="CT1707" s="279"/>
      <c r="CU1707" s="279"/>
      <c r="CV1707" s="279"/>
      <c r="CW1707" s="279"/>
      <c r="CX1707" s="279"/>
      <c r="CY1707" s="279"/>
      <c r="CZ1707" s="279"/>
      <c r="DA1707" s="279"/>
      <c r="DB1707" s="279"/>
      <c r="DC1707" s="279"/>
      <c r="DD1707" s="279"/>
      <c r="DE1707" s="279"/>
      <c r="DF1707" s="279"/>
      <c r="DG1707" s="279"/>
      <c r="DH1707" s="279"/>
      <c r="DI1707" s="279"/>
      <c r="DJ1707" s="279"/>
      <c r="DK1707" s="279"/>
      <c r="DL1707" s="279"/>
      <c r="DM1707" s="279"/>
      <c r="DN1707" s="279"/>
      <c r="DO1707" s="279"/>
      <c r="DP1707" s="279"/>
      <c r="DQ1707" s="279"/>
      <c r="DR1707" s="279"/>
      <c r="DS1707" s="279"/>
      <c r="DT1707" s="279"/>
      <c r="DU1707" s="279"/>
    </row>
    <row r="1708" spans="41:125">
      <c r="AO1708" s="279"/>
      <c r="AP1708" s="279"/>
      <c r="AQ1708" s="279"/>
      <c r="AR1708" s="279"/>
      <c r="AS1708" s="279"/>
      <c r="AT1708" s="279"/>
      <c r="AU1708" s="279"/>
      <c r="AV1708" s="279"/>
      <c r="AW1708" s="279"/>
      <c r="AX1708" s="279"/>
      <c r="AY1708" s="279"/>
      <c r="AZ1708" s="279"/>
      <c r="BA1708" s="279"/>
      <c r="BB1708" s="279"/>
      <c r="BC1708" s="279"/>
      <c r="BD1708" s="279"/>
      <c r="BE1708" s="279"/>
      <c r="BF1708" s="279"/>
      <c r="BG1708" s="279"/>
      <c r="BH1708" s="279"/>
      <c r="BI1708" s="279"/>
      <c r="BJ1708" s="279"/>
      <c r="BK1708" s="279"/>
      <c r="BL1708" s="279"/>
      <c r="BM1708" s="279"/>
      <c r="BN1708" s="279"/>
      <c r="BO1708" s="279"/>
      <c r="BP1708" s="279"/>
      <c r="BQ1708" s="279"/>
      <c r="BR1708" s="279"/>
      <c r="BS1708" s="279"/>
      <c r="BT1708" s="279"/>
      <c r="BU1708" s="279"/>
      <c r="BV1708" s="279"/>
      <c r="BW1708" s="279"/>
      <c r="BX1708" s="279"/>
      <c r="BY1708" s="279"/>
      <c r="BZ1708" s="279"/>
      <c r="CA1708" s="279"/>
      <c r="CB1708" s="279"/>
      <c r="CC1708" s="279"/>
      <c r="CD1708" s="279"/>
      <c r="CE1708" s="279"/>
      <c r="CF1708" s="279"/>
      <c r="CG1708" s="279"/>
      <c r="CH1708" s="279"/>
      <c r="CI1708" s="279"/>
      <c r="CJ1708" s="279"/>
      <c r="CK1708" s="279"/>
      <c r="CL1708" s="279"/>
      <c r="CM1708" s="279"/>
      <c r="CN1708" s="279"/>
      <c r="CO1708" s="279"/>
      <c r="CP1708" s="279"/>
      <c r="CQ1708" s="279"/>
      <c r="CR1708" s="279"/>
      <c r="CS1708" s="279"/>
      <c r="CT1708" s="279"/>
      <c r="CU1708" s="279"/>
      <c r="CV1708" s="279"/>
      <c r="CW1708" s="279"/>
      <c r="CX1708" s="279"/>
      <c r="CY1708" s="279"/>
      <c r="CZ1708" s="279"/>
      <c r="DA1708" s="279"/>
      <c r="DB1708" s="279"/>
      <c r="DC1708" s="279"/>
      <c r="DD1708" s="279"/>
      <c r="DE1708" s="279"/>
      <c r="DF1708" s="279"/>
      <c r="DG1708" s="279"/>
      <c r="DH1708" s="279"/>
      <c r="DI1708" s="279"/>
      <c r="DJ1708" s="279"/>
      <c r="DK1708" s="279"/>
      <c r="DL1708" s="279"/>
      <c r="DM1708" s="279"/>
      <c r="DN1708" s="279"/>
      <c r="DO1708" s="279"/>
      <c r="DP1708" s="279"/>
      <c r="DQ1708" s="279"/>
      <c r="DR1708" s="279"/>
      <c r="DS1708" s="279"/>
      <c r="DT1708" s="279"/>
      <c r="DU1708" s="279"/>
    </row>
    <row r="1709" spans="41:125">
      <c r="AO1709" s="279"/>
      <c r="AP1709" s="279"/>
      <c r="AQ1709" s="279"/>
      <c r="AR1709" s="279"/>
      <c r="AS1709" s="279"/>
      <c r="AT1709" s="279"/>
      <c r="AU1709" s="279"/>
      <c r="AV1709" s="279"/>
      <c r="AW1709" s="279"/>
      <c r="AX1709" s="279"/>
      <c r="AY1709" s="279"/>
      <c r="AZ1709" s="279"/>
      <c r="BA1709" s="279"/>
      <c r="BB1709" s="279"/>
      <c r="BC1709" s="279"/>
      <c r="BD1709" s="279"/>
      <c r="BE1709" s="279"/>
      <c r="BF1709" s="279"/>
      <c r="BG1709" s="279"/>
      <c r="BH1709" s="279"/>
      <c r="BI1709" s="279"/>
      <c r="BJ1709" s="279"/>
      <c r="BK1709" s="279"/>
      <c r="BL1709" s="279"/>
      <c r="BM1709" s="279"/>
      <c r="BN1709" s="279"/>
      <c r="BO1709" s="279"/>
      <c r="BP1709" s="279"/>
      <c r="BQ1709" s="279"/>
      <c r="BR1709" s="279"/>
      <c r="BS1709" s="279"/>
      <c r="BT1709" s="279"/>
      <c r="BU1709" s="279"/>
      <c r="BV1709" s="279"/>
      <c r="BW1709" s="279"/>
      <c r="BX1709" s="279"/>
      <c r="BY1709" s="279"/>
      <c r="BZ1709" s="279"/>
      <c r="CA1709" s="279"/>
      <c r="CB1709" s="279"/>
      <c r="CC1709" s="279"/>
      <c r="CD1709" s="279"/>
      <c r="CE1709" s="279"/>
      <c r="CF1709" s="279"/>
      <c r="CG1709" s="279"/>
      <c r="CH1709" s="279"/>
      <c r="CI1709" s="279"/>
      <c r="CJ1709" s="279"/>
      <c r="CK1709" s="279"/>
      <c r="CL1709" s="279"/>
      <c r="CM1709" s="279"/>
      <c r="CN1709" s="279"/>
      <c r="CO1709" s="279"/>
      <c r="CP1709" s="279"/>
      <c r="CQ1709" s="279"/>
      <c r="CR1709" s="279"/>
      <c r="CS1709" s="279"/>
      <c r="CT1709" s="279"/>
      <c r="CU1709" s="279"/>
      <c r="CV1709" s="279"/>
      <c r="CW1709" s="279"/>
      <c r="CX1709" s="279"/>
      <c r="CY1709" s="279"/>
      <c r="CZ1709" s="279"/>
      <c r="DA1709" s="279"/>
      <c r="DB1709" s="279"/>
      <c r="DC1709" s="279"/>
      <c r="DD1709" s="279"/>
      <c r="DE1709" s="279"/>
      <c r="DF1709" s="279"/>
      <c r="DG1709" s="279"/>
      <c r="DH1709" s="279"/>
      <c r="DI1709" s="279"/>
      <c r="DJ1709" s="279"/>
      <c r="DK1709" s="279"/>
      <c r="DL1709" s="279"/>
      <c r="DM1709" s="279"/>
      <c r="DN1709" s="279"/>
      <c r="DO1709" s="279"/>
      <c r="DP1709" s="279"/>
      <c r="DQ1709" s="279"/>
      <c r="DR1709" s="279"/>
      <c r="DS1709" s="279"/>
      <c r="DT1709" s="279"/>
      <c r="DU1709" s="279"/>
    </row>
    <row r="1710" spans="41:125">
      <c r="AO1710" s="279"/>
      <c r="AP1710" s="279"/>
      <c r="AQ1710" s="279"/>
      <c r="AR1710" s="279"/>
      <c r="AS1710" s="279"/>
      <c r="AT1710" s="279"/>
      <c r="AU1710" s="279"/>
      <c r="AV1710" s="279"/>
      <c r="AW1710" s="279"/>
      <c r="AX1710" s="279"/>
      <c r="AY1710" s="279"/>
      <c r="AZ1710" s="279"/>
      <c r="BA1710" s="279"/>
      <c r="BB1710" s="279"/>
      <c r="BC1710" s="279"/>
      <c r="BD1710" s="279"/>
      <c r="BE1710" s="279"/>
      <c r="BF1710" s="279"/>
      <c r="BG1710" s="279"/>
      <c r="BH1710" s="279"/>
      <c r="BI1710" s="279"/>
      <c r="BJ1710" s="279"/>
      <c r="BK1710" s="279"/>
      <c r="BL1710" s="279"/>
      <c r="BM1710" s="279"/>
      <c r="BN1710" s="279"/>
      <c r="BO1710" s="279"/>
      <c r="BP1710" s="279"/>
      <c r="BQ1710" s="279"/>
      <c r="BR1710" s="279"/>
      <c r="BS1710" s="279"/>
      <c r="BT1710" s="279"/>
      <c r="BU1710" s="279"/>
      <c r="BV1710" s="279"/>
      <c r="BW1710" s="279"/>
      <c r="BX1710" s="279"/>
      <c r="BY1710" s="279"/>
      <c r="BZ1710" s="279"/>
      <c r="CA1710" s="279"/>
      <c r="CB1710" s="279"/>
      <c r="CC1710" s="279"/>
      <c r="CD1710" s="279"/>
      <c r="CE1710" s="279"/>
      <c r="CF1710" s="279"/>
      <c r="CG1710" s="279"/>
      <c r="CH1710" s="279"/>
      <c r="CI1710" s="279"/>
      <c r="CJ1710" s="279"/>
      <c r="CK1710" s="279"/>
      <c r="CL1710" s="279"/>
      <c r="CM1710" s="279"/>
      <c r="CN1710" s="279"/>
      <c r="CO1710" s="279"/>
      <c r="CP1710" s="279"/>
      <c r="CQ1710" s="279"/>
      <c r="CR1710" s="279"/>
      <c r="CS1710" s="279"/>
      <c r="CT1710" s="279"/>
      <c r="CU1710" s="279"/>
      <c r="CV1710" s="279"/>
      <c r="CW1710" s="279"/>
      <c r="CX1710" s="279"/>
      <c r="CY1710" s="279"/>
      <c r="CZ1710" s="279"/>
      <c r="DA1710" s="279"/>
      <c r="DB1710" s="279"/>
      <c r="DC1710" s="279"/>
      <c r="DD1710" s="279"/>
      <c r="DE1710" s="279"/>
      <c r="DF1710" s="279"/>
      <c r="DG1710" s="279"/>
      <c r="DH1710" s="279"/>
      <c r="DI1710" s="279"/>
      <c r="DJ1710" s="279"/>
      <c r="DK1710" s="279"/>
      <c r="DL1710" s="279"/>
      <c r="DM1710" s="279"/>
      <c r="DN1710" s="279"/>
      <c r="DO1710" s="279"/>
      <c r="DP1710" s="279"/>
      <c r="DQ1710" s="279"/>
      <c r="DR1710" s="279"/>
      <c r="DS1710" s="279"/>
      <c r="DT1710" s="279"/>
      <c r="DU1710" s="279"/>
    </row>
    <row r="1711" spans="41:125">
      <c r="AO1711" s="279"/>
      <c r="AP1711" s="279"/>
      <c r="AQ1711" s="279"/>
      <c r="AR1711" s="279"/>
      <c r="AS1711" s="279"/>
      <c r="AT1711" s="279"/>
      <c r="AU1711" s="279"/>
      <c r="AV1711" s="279"/>
      <c r="AW1711" s="279"/>
      <c r="AX1711" s="279"/>
      <c r="AY1711" s="279"/>
      <c r="AZ1711" s="279"/>
      <c r="BA1711" s="279"/>
      <c r="BB1711" s="279"/>
      <c r="BC1711" s="279"/>
      <c r="BD1711" s="279"/>
      <c r="BE1711" s="279"/>
      <c r="BF1711" s="279"/>
      <c r="BG1711" s="279"/>
      <c r="BH1711" s="279"/>
      <c r="BI1711" s="279"/>
      <c r="BJ1711" s="279"/>
      <c r="BK1711" s="279"/>
      <c r="BL1711" s="279"/>
      <c r="BM1711" s="279"/>
      <c r="BN1711" s="279"/>
      <c r="BO1711" s="279"/>
      <c r="BP1711" s="279"/>
      <c r="BQ1711" s="279"/>
      <c r="BR1711" s="279"/>
      <c r="BS1711" s="279"/>
      <c r="BT1711" s="279"/>
      <c r="BU1711" s="279"/>
      <c r="BV1711" s="279"/>
      <c r="BW1711" s="279"/>
      <c r="BX1711" s="279"/>
      <c r="BY1711" s="279"/>
      <c r="BZ1711" s="279"/>
      <c r="CA1711" s="279"/>
      <c r="CB1711" s="279"/>
      <c r="CC1711" s="279"/>
      <c r="CD1711" s="279"/>
      <c r="CE1711" s="279"/>
      <c r="CF1711" s="279"/>
      <c r="CG1711" s="279"/>
      <c r="CH1711" s="279"/>
      <c r="CI1711" s="279"/>
      <c r="CJ1711" s="279"/>
      <c r="CK1711" s="279"/>
      <c r="CL1711" s="279"/>
      <c r="CM1711" s="279"/>
      <c r="CN1711" s="279"/>
      <c r="CO1711" s="279"/>
      <c r="CP1711" s="279"/>
      <c r="CQ1711" s="279"/>
      <c r="CR1711" s="279"/>
      <c r="CS1711" s="279"/>
      <c r="CT1711" s="279"/>
      <c r="CU1711" s="279"/>
      <c r="CV1711" s="279"/>
      <c r="CW1711" s="279"/>
      <c r="CX1711" s="279"/>
      <c r="CY1711" s="279"/>
      <c r="CZ1711" s="279"/>
      <c r="DA1711" s="279"/>
      <c r="DB1711" s="279"/>
      <c r="DC1711" s="279"/>
      <c r="DD1711" s="279"/>
      <c r="DE1711" s="279"/>
      <c r="DF1711" s="279"/>
      <c r="DG1711" s="279"/>
      <c r="DH1711" s="279"/>
      <c r="DI1711" s="279"/>
      <c r="DJ1711" s="279"/>
      <c r="DK1711" s="279"/>
      <c r="DL1711" s="279"/>
      <c r="DM1711" s="279"/>
      <c r="DN1711" s="279"/>
      <c r="DO1711" s="279"/>
      <c r="DP1711" s="279"/>
      <c r="DQ1711" s="279"/>
      <c r="DR1711" s="279"/>
      <c r="DS1711" s="279"/>
      <c r="DT1711" s="279"/>
      <c r="DU1711" s="279"/>
    </row>
    <row r="1712" spans="41:125">
      <c r="AO1712" s="279"/>
      <c r="AP1712" s="279"/>
      <c r="AQ1712" s="279"/>
      <c r="AR1712" s="279"/>
      <c r="AS1712" s="279"/>
      <c r="AT1712" s="279"/>
      <c r="AU1712" s="279"/>
      <c r="AV1712" s="279"/>
      <c r="AW1712" s="279"/>
      <c r="AX1712" s="279"/>
      <c r="AY1712" s="279"/>
      <c r="AZ1712" s="279"/>
      <c r="BA1712" s="279"/>
      <c r="BB1712" s="279"/>
      <c r="BC1712" s="279"/>
      <c r="BD1712" s="279"/>
      <c r="BE1712" s="279"/>
      <c r="BF1712" s="279"/>
      <c r="BG1712" s="279"/>
      <c r="BH1712" s="279"/>
      <c r="BI1712" s="279"/>
      <c r="BJ1712" s="279"/>
      <c r="BK1712" s="279"/>
      <c r="BL1712" s="279"/>
      <c r="BM1712" s="279"/>
      <c r="BN1712" s="279"/>
      <c r="BO1712" s="279"/>
      <c r="BP1712" s="279"/>
      <c r="BQ1712" s="279"/>
      <c r="BR1712" s="279"/>
      <c r="BS1712" s="279"/>
      <c r="BT1712" s="279"/>
      <c r="BU1712" s="279"/>
      <c r="BV1712" s="279"/>
      <c r="BW1712" s="279"/>
      <c r="BX1712" s="279"/>
      <c r="BY1712" s="279"/>
      <c r="BZ1712" s="279"/>
      <c r="CA1712" s="279"/>
      <c r="CB1712" s="279"/>
      <c r="CC1712" s="279"/>
      <c r="CD1712" s="279"/>
      <c r="CE1712" s="279"/>
      <c r="CF1712" s="279"/>
      <c r="CG1712" s="279"/>
      <c r="CH1712" s="279"/>
      <c r="CI1712" s="279"/>
      <c r="CJ1712" s="279"/>
      <c r="CK1712" s="279"/>
      <c r="CL1712" s="279"/>
      <c r="CM1712" s="279"/>
      <c r="CN1712" s="279"/>
      <c r="CO1712" s="279"/>
      <c r="CP1712" s="279"/>
      <c r="CQ1712" s="279"/>
      <c r="CR1712" s="279"/>
      <c r="CS1712" s="279"/>
      <c r="CT1712" s="279"/>
      <c r="CU1712" s="279"/>
      <c r="CV1712" s="279"/>
      <c r="CW1712" s="279"/>
      <c r="CX1712" s="279"/>
      <c r="CY1712" s="279"/>
      <c r="CZ1712" s="279"/>
      <c r="DA1712" s="279"/>
      <c r="DB1712" s="279"/>
      <c r="DC1712" s="279"/>
      <c r="DD1712" s="279"/>
      <c r="DE1712" s="279"/>
      <c r="DF1712" s="279"/>
      <c r="DG1712" s="279"/>
      <c r="DH1712" s="279"/>
      <c r="DI1712" s="279"/>
      <c r="DJ1712" s="279"/>
      <c r="DK1712" s="279"/>
      <c r="DL1712" s="279"/>
      <c r="DM1712" s="279"/>
      <c r="DN1712" s="279"/>
      <c r="DO1712" s="279"/>
      <c r="DP1712" s="279"/>
      <c r="DQ1712" s="279"/>
      <c r="DR1712" s="279"/>
      <c r="DS1712" s="279"/>
      <c r="DT1712" s="279"/>
      <c r="DU1712" s="279"/>
    </row>
    <row r="1713" spans="41:125">
      <c r="AO1713" s="279"/>
      <c r="AP1713" s="279"/>
      <c r="AQ1713" s="279"/>
      <c r="AR1713" s="279"/>
      <c r="AS1713" s="279"/>
      <c r="AT1713" s="279"/>
      <c r="AU1713" s="279"/>
      <c r="AV1713" s="279"/>
      <c r="AW1713" s="279"/>
      <c r="AX1713" s="279"/>
      <c r="AY1713" s="279"/>
      <c r="AZ1713" s="279"/>
      <c r="BA1713" s="279"/>
      <c r="BB1713" s="279"/>
      <c r="BC1713" s="279"/>
      <c r="BD1713" s="279"/>
      <c r="BE1713" s="279"/>
      <c r="BF1713" s="279"/>
      <c r="BG1713" s="279"/>
      <c r="BH1713" s="279"/>
      <c r="BI1713" s="279"/>
      <c r="BJ1713" s="279"/>
      <c r="BK1713" s="279"/>
      <c r="BL1713" s="279"/>
      <c r="BM1713" s="279"/>
      <c r="BN1713" s="279"/>
      <c r="BO1713" s="279"/>
      <c r="BP1713" s="279"/>
      <c r="BQ1713" s="279"/>
      <c r="BR1713" s="279"/>
      <c r="BS1713" s="279"/>
      <c r="BT1713" s="279"/>
      <c r="BU1713" s="279"/>
      <c r="BV1713" s="279"/>
      <c r="BW1713" s="279"/>
      <c r="BX1713" s="279"/>
      <c r="BY1713" s="279"/>
      <c r="BZ1713" s="279"/>
      <c r="CA1713" s="279"/>
      <c r="CB1713" s="279"/>
      <c r="CC1713" s="279"/>
      <c r="CD1713" s="279"/>
      <c r="CE1713" s="279"/>
      <c r="CF1713" s="279"/>
      <c r="CG1713" s="279"/>
      <c r="CH1713" s="279"/>
      <c r="CI1713" s="279"/>
      <c r="CJ1713" s="279"/>
      <c r="CK1713" s="279"/>
      <c r="CL1713" s="279"/>
      <c r="CM1713" s="279"/>
      <c r="CN1713" s="279"/>
      <c r="CO1713" s="279"/>
      <c r="CP1713" s="279"/>
      <c r="CQ1713" s="279"/>
      <c r="CR1713" s="279"/>
      <c r="CS1713" s="279"/>
      <c r="CT1713" s="279"/>
      <c r="CU1713" s="279"/>
      <c r="CV1713" s="279"/>
      <c r="CW1713" s="279"/>
      <c r="CX1713" s="279"/>
      <c r="CY1713" s="279"/>
      <c r="CZ1713" s="279"/>
      <c r="DA1713" s="279"/>
      <c r="DB1713" s="279"/>
      <c r="DC1713" s="279"/>
      <c r="DD1713" s="279"/>
      <c r="DE1713" s="279"/>
      <c r="DF1713" s="279"/>
      <c r="DG1713" s="279"/>
      <c r="DH1713" s="279"/>
      <c r="DI1713" s="279"/>
      <c r="DJ1713" s="279"/>
      <c r="DK1713" s="279"/>
      <c r="DL1713" s="279"/>
      <c r="DM1713" s="279"/>
      <c r="DN1713" s="279"/>
      <c r="DO1713" s="279"/>
      <c r="DP1713" s="279"/>
      <c r="DQ1713" s="279"/>
      <c r="DR1713" s="279"/>
      <c r="DS1713" s="279"/>
      <c r="DT1713" s="279"/>
      <c r="DU1713" s="279"/>
    </row>
    <row r="1714" spans="41:125">
      <c r="AO1714" s="279"/>
      <c r="AP1714" s="279"/>
      <c r="AQ1714" s="279"/>
      <c r="AR1714" s="279"/>
      <c r="AS1714" s="279"/>
      <c r="AT1714" s="279"/>
      <c r="AU1714" s="279"/>
      <c r="AV1714" s="279"/>
      <c r="AW1714" s="279"/>
      <c r="AX1714" s="279"/>
      <c r="AY1714" s="279"/>
      <c r="AZ1714" s="279"/>
      <c r="BA1714" s="279"/>
      <c r="BB1714" s="279"/>
      <c r="BC1714" s="279"/>
      <c r="BD1714" s="279"/>
      <c r="BE1714" s="279"/>
      <c r="BF1714" s="279"/>
      <c r="BG1714" s="279"/>
      <c r="BH1714" s="279"/>
      <c r="BI1714" s="279"/>
      <c r="BJ1714" s="279"/>
      <c r="BK1714" s="279"/>
      <c r="BL1714" s="279"/>
      <c r="BM1714" s="279"/>
      <c r="BN1714" s="279"/>
      <c r="BO1714" s="279"/>
      <c r="BP1714" s="279"/>
      <c r="BQ1714" s="279"/>
      <c r="BR1714" s="279"/>
      <c r="BS1714" s="279"/>
      <c r="BT1714" s="279"/>
      <c r="BU1714" s="279"/>
      <c r="BV1714" s="279"/>
      <c r="BW1714" s="279"/>
      <c r="BX1714" s="279"/>
      <c r="BY1714" s="279"/>
      <c r="BZ1714" s="279"/>
      <c r="CA1714" s="279"/>
      <c r="CB1714" s="279"/>
      <c r="CC1714" s="279"/>
      <c r="CD1714" s="279"/>
      <c r="CE1714" s="279"/>
      <c r="CF1714" s="279"/>
      <c r="CG1714" s="279"/>
      <c r="CH1714" s="279"/>
      <c r="CI1714" s="279"/>
      <c r="CJ1714" s="279"/>
      <c r="CK1714" s="279"/>
      <c r="CL1714" s="279"/>
      <c r="CM1714" s="279"/>
      <c r="CN1714" s="279"/>
      <c r="CO1714" s="279"/>
      <c r="CP1714" s="279"/>
      <c r="CQ1714" s="279"/>
      <c r="CR1714" s="279"/>
      <c r="CS1714" s="279"/>
      <c r="CT1714" s="279"/>
      <c r="CU1714" s="279"/>
      <c r="CV1714" s="279"/>
      <c r="CW1714" s="279"/>
      <c r="CX1714" s="279"/>
      <c r="CY1714" s="279"/>
      <c r="CZ1714" s="279"/>
      <c r="DA1714" s="279"/>
      <c r="DB1714" s="279"/>
      <c r="DC1714" s="279"/>
      <c r="DD1714" s="279"/>
      <c r="DE1714" s="279"/>
      <c r="DF1714" s="279"/>
      <c r="DG1714" s="279"/>
      <c r="DH1714" s="279"/>
      <c r="DI1714" s="279"/>
      <c r="DJ1714" s="279"/>
      <c r="DK1714" s="279"/>
      <c r="DL1714" s="279"/>
      <c r="DM1714" s="279"/>
      <c r="DN1714" s="279"/>
      <c r="DO1714" s="279"/>
      <c r="DP1714" s="279"/>
      <c r="DQ1714" s="279"/>
      <c r="DR1714" s="279"/>
      <c r="DS1714" s="279"/>
      <c r="DT1714" s="279"/>
      <c r="DU1714" s="279"/>
    </row>
    <row r="1715" spans="41:125">
      <c r="AO1715" s="279"/>
      <c r="AP1715" s="279"/>
      <c r="AQ1715" s="279"/>
      <c r="AR1715" s="279"/>
      <c r="AS1715" s="279"/>
      <c r="AT1715" s="279"/>
      <c r="AU1715" s="279"/>
      <c r="AV1715" s="279"/>
      <c r="AW1715" s="279"/>
      <c r="AX1715" s="279"/>
      <c r="AY1715" s="279"/>
      <c r="AZ1715" s="279"/>
      <c r="BA1715" s="279"/>
      <c r="BB1715" s="279"/>
      <c r="BC1715" s="279"/>
      <c r="BD1715" s="279"/>
      <c r="BE1715" s="279"/>
      <c r="BF1715" s="279"/>
      <c r="BG1715" s="279"/>
      <c r="BH1715" s="279"/>
      <c r="BI1715" s="279"/>
      <c r="BJ1715" s="279"/>
      <c r="BK1715" s="279"/>
      <c r="BL1715" s="279"/>
      <c r="BM1715" s="279"/>
      <c r="BN1715" s="279"/>
      <c r="BO1715" s="279"/>
      <c r="BP1715" s="279"/>
      <c r="BQ1715" s="279"/>
      <c r="BR1715" s="279"/>
      <c r="BS1715" s="279"/>
      <c r="BT1715" s="279"/>
      <c r="BU1715" s="279"/>
      <c r="BV1715" s="279"/>
      <c r="BW1715" s="279"/>
      <c r="BX1715" s="279"/>
      <c r="BY1715" s="279"/>
      <c r="BZ1715" s="279"/>
      <c r="CA1715" s="279"/>
      <c r="CB1715" s="279"/>
      <c r="CC1715" s="279"/>
      <c r="CD1715" s="279"/>
      <c r="CE1715" s="279"/>
      <c r="CF1715" s="279"/>
      <c r="CG1715" s="279"/>
      <c r="CH1715" s="279"/>
      <c r="CI1715" s="279"/>
      <c r="CJ1715" s="279"/>
      <c r="CK1715" s="279"/>
      <c r="CL1715" s="279"/>
      <c r="CM1715" s="279"/>
      <c r="CN1715" s="279"/>
      <c r="CO1715" s="279"/>
      <c r="CP1715" s="279"/>
      <c r="CQ1715" s="279"/>
      <c r="CR1715" s="279"/>
      <c r="CS1715" s="279"/>
      <c r="CT1715" s="279"/>
      <c r="CU1715" s="279"/>
      <c r="CV1715" s="279"/>
      <c r="CW1715" s="279"/>
      <c r="CX1715" s="279"/>
      <c r="CY1715" s="279"/>
      <c r="CZ1715" s="279"/>
      <c r="DA1715" s="279"/>
      <c r="DB1715" s="279"/>
      <c r="DC1715" s="279"/>
      <c r="DD1715" s="279"/>
      <c r="DE1715" s="279"/>
      <c r="DF1715" s="279"/>
      <c r="DG1715" s="279"/>
      <c r="DH1715" s="279"/>
      <c r="DI1715" s="279"/>
      <c r="DJ1715" s="279"/>
      <c r="DK1715" s="279"/>
      <c r="DL1715" s="279"/>
      <c r="DM1715" s="279"/>
      <c r="DN1715" s="279"/>
      <c r="DO1715" s="279"/>
      <c r="DP1715" s="279"/>
      <c r="DQ1715" s="279"/>
      <c r="DR1715" s="279"/>
      <c r="DS1715" s="279"/>
      <c r="DT1715" s="279"/>
      <c r="DU1715" s="279"/>
    </row>
    <row r="1716" spans="41:125">
      <c r="AO1716" s="279"/>
      <c r="AP1716" s="279"/>
      <c r="AQ1716" s="279"/>
      <c r="AR1716" s="279"/>
      <c r="AS1716" s="279"/>
      <c r="AT1716" s="279"/>
      <c r="AU1716" s="279"/>
      <c r="AV1716" s="279"/>
      <c r="AW1716" s="279"/>
      <c r="AX1716" s="279"/>
      <c r="AY1716" s="279"/>
      <c r="AZ1716" s="279"/>
      <c r="BA1716" s="279"/>
      <c r="BB1716" s="279"/>
      <c r="BC1716" s="279"/>
      <c r="BD1716" s="279"/>
      <c r="BE1716" s="279"/>
      <c r="BF1716" s="279"/>
      <c r="BG1716" s="279"/>
      <c r="BH1716" s="279"/>
      <c r="BI1716" s="279"/>
      <c r="BJ1716" s="279"/>
      <c r="BK1716" s="279"/>
      <c r="BL1716" s="279"/>
      <c r="BM1716" s="279"/>
      <c r="BN1716" s="279"/>
      <c r="BO1716" s="279"/>
      <c r="BP1716" s="279"/>
      <c r="BQ1716" s="279"/>
      <c r="BR1716" s="279"/>
      <c r="BS1716" s="279"/>
      <c r="BT1716" s="279"/>
      <c r="BU1716" s="279"/>
      <c r="BV1716" s="279"/>
      <c r="BW1716" s="279"/>
      <c r="BX1716" s="279"/>
      <c r="BY1716" s="279"/>
      <c r="BZ1716" s="279"/>
      <c r="CA1716" s="279"/>
      <c r="CB1716" s="279"/>
      <c r="CC1716" s="279"/>
      <c r="CD1716" s="279"/>
      <c r="CE1716" s="279"/>
      <c r="CF1716" s="279"/>
      <c r="CG1716" s="279"/>
      <c r="CH1716" s="279"/>
      <c r="CI1716" s="279"/>
      <c r="CJ1716" s="279"/>
      <c r="CK1716" s="279"/>
      <c r="CL1716" s="279"/>
      <c r="CM1716" s="279"/>
      <c r="CN1716" s="279"/>
      <c r="CO1716" s="279"/>
      <c r="CP1716" s="279"/>
      <c r="CQ1716" s="279"/>
      <c r="CR1716" s="279"/>
      <c r="CS1716" s="279"/>
      <c r="CT1716" s="279"/>
      <c r="CU1716" s="279"/>
      <c r="CV1716" s="279"/>
      <c r="CW1716" s="279"/>
      <c r="CX1716" s="279"/>
      <c r="CY1716" s="279"/>
      <c r="CZ1716" s="279"/>
      <c r="DA1716" s="279"/>
      <c r="DB1716" s="279"/>
      <c r="DC1716" s="279"/>
      <c r="DD1716" s="279"/>
      <c r="DE1716" s="279"/>
      <c r="DF1716" s="279"/>
      <c r="DG1716" s="279"/>
      <c r="DH1716" s="279"/>
      <c r="DI1716" s="279"/>
      <c r="DJ1716" s="279"/>
      <c r="DK1716" s="279"/>
      <c r="DL1716" s="279"/>
      <c r="DM1716" s="279"/>
      <c r="DN1716" s="279"/>
      <c r="DO1716" s="279"/>
      <c r="DP1716" s="279"/>
      <c r="DQ1716" s="279"/>
      <c r="DR1716" s="279"/>
      <c r="DS1716" s="279"/>
      <c r="DT1716" s="279"/>
      <c r="DU1716" s="279"/>
    </row>
    <row r="1717" spans="41:125">
      <c r="AO1717" s="279"/>
      <c r="AP1717" s="279"/>
      <c r="AQ1717" s="279"/>
      <c r="AR1717" s="279"/>
      <c r="AS1717" s="279"/>
      <c r="AT1717" s="279"/>
      <c r="AU1717" s="279"/>
      <c r="AV1717" s="279"/>
      <c r="AW1717" s="279"/>
      <c r="AX1717" s="279"/>
      <c r="AY1717" s="279"/>
      <c r="AZ1717" s="279"/>
      <c r="BA1717" s="279"/>
      <c r="BB1717" s="279"/>
      <c r="BC1717" s="279"/>
      <c r="BD1717" s="279"/>
      <c r="BE1717" s="279"/>
      <c r="BF1717" s="279"/>
      <c r="BG1717" s="279"/>
      <c r="BH1717" s="279"/>
      <c r="BI1717" s="279"/>
      <c r="BJ1717" s="279"/>
      <c r="BK1717" s="279"/>
      <c r="BL1717" s="279"/>
      <c r="BM1717" s="279"/>
      <c r="BN1717" s="279"/>
      <c r="BO1717" s="279"/>
      <c r="BP1717" s="279"/>
      <c r="BQ1717" s="279"/>
      <c r="BR1717" s="279"/>
      <c r="BS1717" s="279"/>
      <c r="BT1717" s="279"/>
      <c r="BU1717" s="279"/>
      <c r="BV1717" s="279"/>
      <c r="BW1717" s="279"/>
      <c r="BX1717" s="279"/>
      <c r="BY1717" s="279"/>
      <c r="BZ1717" s="279"/>
      <c r="CA1717" s="279"/>
      <c r="CB1717" s="279"/>
      <c r="CC1717" s="279"/>
      <c r="CD1717" s="279"/>
      <c r="CE1717" s="279"/>
      <c r="CF1717" s="279"/>
      <c r="CG1717" s="279"/>
      <c r="CH1717" s="279"/>
      <c r="CI1717" s="279"/>
      <c r="CJ1717" s="279"/>
      <c r="CK1717" s="279"/>
      <c r="CL1717" s="279"/>
      <c r="CM1717" s="279"/>
      <c r="CN1717" s="279"/>
      <c r="CO1717" s="279"/>
      <c r="CP1717" s="279"/>
      <c r="CQ1717" s="279"/>
      <c r="CR1717" s="279"/>
      <c r="CS1717" s="279"/>
      <c r="CT1717" s="279"/>
      <c r="CU1717" s="279"/>
      <c r="CV1717" s="279"/>
      <c r="CW1717" s="279"/>
      <c r="CX1717" s="279"/>
      <c r="CY1717" s="279"/>
      <c r="CZ1717" s="279"/>
      <c r="DA1717" s="279"/>
      <c r="DB1717" s="279"/>
      <c r="DC1717" s="279"/>
      <c r="DD1717" s="279"/>
      <c r="DE1717" s="279"/>
      <c r="DF1717" s="279"/>
      <c r="DG1717" s="279"/>
      <c r="DH1717" s="279"/>
      <c r="DI1717" s="279"/>
      <c r="DJ1717" s="279"/>
      <c r="DK1717" s="279"/>
      <c r="DL1717" s="279"/>
      <c r="DM1717" s="279"/>
      <c r="DN1717" s="279"/>
      <c r="DO1717" s="279"/>
      <c r="DP1717" s="279"/>
      <c r="DQ1717" s="279"/>
      <c r="DR1717" s="279"/>
      <c r="DS1717" s="279"/>
      <c r="DT1717" s="279"/>
      <c r="DU1717" s="279"/>
    </row>
    <row r="1718" spans="41:125">
      <c r="AO1718" s="279"/>
      <c r="AP1718" s="279"/>
      <c r="AQ1718" s="279"/>
      <c r="AR1718" s="279"/>
      <c r="AS1718" s="279"/>
      <c r="AT1718" s="279"/>
      <c r="AU1718" s="279"/>
      <c r="AV1718" s="279"/>
      <c r="AW1718" s="279"/>
      <c r="AX1718" s="279"/>
      <c r="AY1718" s="279"/>
      <c r="AZ1718" s="279"/>
      <c r="BA1718" s="279"/>
      <c r="BB1718" s="279"/>
      <c r="BC1718" s="279"/>
      <c r="BD1718" s="279"/>
      <c r="BE1718" s="279"/>
      <c r="BF1718" s="279"/>
      <c r="BG1718" s="279"/>
      <c r="BH1718" s="279"/>
      <c r="BI1718" s="279"/>
      <c r="BJ1718" s="279"/>
      <c r="BK1718" s="279"/>
      <c r="BL1718" s="279"/>
      <c r="BM1718" s="279"/>
      <c r="BN1718" s="279"/>
      <c r="BO1718" s="279"/>
      <c r="BP1718" s="279"/>
      <c r="BQ1718" s="279"/>
      <c r="BR1718" s="279"/>
      <c r="BS1718" s="279"/>
      <c r="BT1718" s="279"/>
      <c r="BU1718" s="279"/>
      <c r="BV1718" s="279"/>
      <c r="BW1718" s="279"/>
      <c r="BX1718" s="279"/>
      <c r="BY1718" s="279"/>
      <c r="BZ1718" s="279"/>
      <c r="CA1718" s="279"/>
      <c r="CB1718" s="279"/>
      <c r="CC1718" s="279"/>
      <c r="CD1718" s="279"/>
      <c r="CE1718" s="279"/>
      <c r="CF1718" s="279"/>
      <c r="CG1718" s="279"/>
      <c r="CH1718" s="279"/>
      <c r="CI1718" s="279"/>
      <c r="CJ1718" s="279"/>
      <c r="CK1718" s="279"/>
      <c r="CL1718" s="279"/>
      <c r="CM1718" s="279"/>
      <c r="CN1718" s="279"/>
      <c r="CO1718" s="279"/>
      <c r="CP1718" s="279"/>
      <c r="CQ1718" s="279"/>
      <c r="CR1718" s="279"/>
      <c r="CS1718" s="279"/>
      <c r="CT1718" s="279"/>
      <c r="CU1718" s="279"/>
      <c r="CV1718" s="279"/>
      <c r="CW1718" s="279"/>
      <c r="CX1718" s="279"/>
      <c r="CY1718" s="279"/>
      <c r="CZ1718" s="279"/>
      <c r="DA1718" s="279"/>
      <c r="DB1718" s="279"/>
      <c r="DC1718" s="279"/>
      <c r="DD1718" s="279"/>
      <c r="DE1718" s="279"/>
      <c r="DF1718" s="279"/>
      <c r="DG1718" s="279"/>
      <c r="DH1718" s="279"/>
      <c r="DI1718" s="279"/>
      <c r="DJ1718" s="279"/>
      <c r="DK1718" s="279"/>
      <c r="DL1718" s="279"/>
      <c r="DM1718" s="279"/>
      <c r="DN1718" s="279"/>
      <c r="DO1718" s="279"/>
      <c r="DP1718" s="279"/>
      <c r="DQ1718" s="279"/>
      <c r="DR1718" s="279"/>
      <c r="DS1718" s="279"/>
      <c r="DT1718" s="279"/>
      <c r="DU1718" s="279"/>
    </row>
    <row r="1719" spans="41:125">
      <c r="AO1719" s="279"/>
      <c r="AP1719" s="279"/>
      <c r="AQ1719" s="279"/>
      <c r="AR1719" s="279"/>
      <c r="AS1719" s="279"/>
      <c r="AT1719" s="279"/>
      <c r="AU1719" s="279"/>
      <c r="AV1719" s="279"/>
      <c r="AW1719" s="279"/>
      <c r="AX1719" s="279"/>
      <c r="AY1719" s="279"/>
      <c r="AZ1719" s="279"/>
      <c r="BA1719" s="279"/>
      <c r="BB1719" s="279"/>
      <c r="BC1719" s="279"/>
      <c r="BD1719" s="279"/>
      <c r="BE1719" s="279"/>
      <c r="BF1719" s="279"/>
      <c r="BG1719" s="279"/>
      <c r="BH1719" s="279"/>
      <c r="BI1719" s="279"/>
      <c r="BJ1719" s="279"/>
      <c r="BK1719" s="279"/>
      <c r="BL1719" s="279"/>
      <c r="BM1719" s="279"/>
      <c r="BN1719" s="279"/>
      <c r="BO1719" s="279"/>
      <c r="BP1719" s="279"/>
      <c r="BQ1719" s="279"/>
      <c r="BR1719" s="279"/>
      <c r="BS1719" s="279"/>
      <c r="BT1719" s="279"/>
      <c r="BU1719" s="279"/>
      <c r="BV1719" s="279"/>
      <c r="BW1719" s="279"/>
      <c r="BX1719" s="279"/>
      <c r="BY1719" s="279"/>
      <c r="BZ1719" s="279"/>
      <c r="CA1719" s="279"/>
      <c r="CB1719" s="279"/>
      <c r="CC1719" s="279"/>
      <c r="CD1719" s="279"/>
      <c r="CE1719" s="279"/>
      <c r="CF1719" s="279"/>
      <c r="CG1719" s="279"/>
      <c r="CH1719" s="279"/>
      <c r="CI1719" s="279"/>
      <c r="CJ1719" s="279"/>
      <c r="CK1719" s="279"/>
      <c r="CL1719" s="279"/>
      <c r="CM1719" s="279"/>
      <c r="CN1719" s="279"/>
      <c r="CO1719" s="279"/>
      <c r="CP1719" s="279"/>
      <c r="CQ1719" s="279"/>
      <c r="CR1719" s="279"/>
      <c r="CS1719" s="279"/>
      <c r="CT1719" s="279"/>
      <c r="CU1719" s="279"/>
      <c r="CV1719" s="279"/>
      <c r="CW1719" s="279"/>
      <c r="CX1719" s="279"/>
      <c r="CY1719" s="279"/>
      <c r="CZ1719" s="279"/>
      <c r="DA1719" s="279"/>
      <c r="DB1719" s="279"/>
      <c r="DC1719" s="279"/>
      <c r="DD1719" s="279"/>
      <c r="DE1719" s="279"/>
      <c r="DF1719" s="279"/>
      <c r="DG1719" s="279"/>
      <c r="DH1719" s="279"/>
      <c r="DI1719" s="279"/>
      <c r="DJ1719" s="279"/>
      <c r="DK1719" s="279"/>
      <c r="DL1719" s="279"/>
      <c r="DM1719" s="279"/>
      <c r="DN1719" s="279"/>
      <c r="DO1719" s="279"/>
      <c r="DP1719" s="279"/>
      <c r="DQ1719" s="279"/>
      <c r="DR1719" s="279"/>
      <c r="DS1719" s="279"/>
      <c r="DT1719" s="279"/>
      <c r="DU1719" s="279"/>
    </row>
    <row r="1720" spans="41:125">
      <c r="AO1720" s="279"/>
      <c r="AP1720" s="279"/>
      <c r="AQ1720" s="279"/>
      <c r="AR1720" s="279"/>
      <c r="AS1720" s="279"/>
      <c r="AT1720" s="279"/>
      <c r="AU1720" s="279"/>
      <c r="AV1720" s="279"/>
      <c r="AW1720" s="279"/>
      <c r="AX1720" s="279"/>
      <c r="AY1720" s="279"/>
      <c r="AZ1720" s="279"/>
      <c r="BA1720" s="279"/>
      <c r="BB1720" s="279"/>
      <c r="BC1720" s="279"/>
      <c r="BD1720" s="279"/>
      <c r="BE1720" s="279"/>
      <c r="BF1720" s="279"/>
      <c r="BG1720" s="279"/>
      <c r="BH1720" s="279"/>
      <c r="BI1720" s="279"/>
      <c r="BJ1720" s="279"/>
      <c r="BK1720" s="279"/>
      <c r="BL1720" s="279"/>
      <c r="BM1720" s="279"/>
      <c r="BN1720" s="279"/>
      <c r="BO1720" s="279"/>
      <c r="BP1720" s="279"/>
      <c r="BQ1720" s="279"/>
      <c r="BR1720" s="279"/>
      <c r="BS1720" s="279"/>
      <c r="BT1720" s="279"/>
      <c r="BU1720" s="279"/>
      <c r="BV1720" s="279"/>
      <c r="BW1720" s="279"/>
      <c r="BX1720" s="279"/>
      <c r="BY1720" s="279"/>
      <c r="BZ1720" s="279"/>
      <c r="CA1720" s="279"/>
      <c r="CB1720" s="279"/>
      <c r="CC1720" s="279"/>
      <c r="CD1720" s="279"/>
      <c r="CE1720" s="279"/>
      <c r="CF1720" s="279"/>
      <c r="CG1720" s="279"/>
      <c r="CH1720" s="279"/>
      <c r="CI1720" s="279"/>
      <c r="CJ1720" s="279"/>
      <c r="CK1720" s="279"/>
      <c r="CL1720" s="279"/>
      <c r="CM1720" s="279"/>
      <c r="CN1720" s="279"/>
      <c r="CO1720" s="279"/>
      <c r="CP1720" s="279"/>
      <c r="CQ1720" s="279"/>
      <c r="CR1720" s="279"/>
      <c r="CS1720" s="279"/>
      <c r="CT1720" s="279"/>
      <c r="CU1720" s="279"/>
      <c r="CV1720" s="279"/>
      <c r="CW1720" s="279"/>
      <c r="CX1720" s="279"/>
      <c r="CY1720" s="279"/>
      <c r="CZ1720" s="279"/>
      <c r="DA1720" s="279"/>
      <c r="DB1720" s="279"/>
      <c r="DC1720" s="279"/>
      <c r="DD1720" s="279"/>
      <c r="DE1720" s="279"/>
      <c r="DF1720" s="279"/>
      <c r="DG1720" s="279"/>
      <c r="DH1720" s="279"/>
      <c r="DI1720" s="279"/>
      <c r="DJ1720" s="279"/>
      <c r="DK1720" s="279"/>
      <c r="DL1720" s="279"/>
      <c r="DM1720" s="279"/>
      <c r="DN1720" s="279"/>
      <c r="DO1720" s="279"/>
      <c r="DP1720" s="279"/>
      <c r="DQ1720" s="279"/>
      <c r="DR1720" s="279"/>
      <c r="DS1720" s="279"/>
      <c r="DT1720" s="279"/>
      <c r="DU1720" s="279"/>
    </row>
    <row r="1721" spans="41:125">
      <c r="AO1721" s="279"/>
      <c r="AP1721" s="279"/>
      <c r="AQ1721" s="279"/>
      <c r="AR1721" s="279"/>
      <c r="AS1721" s="279"/>
      <c r="AT1721" s="279"/>
      <c r="AU1721" s="279"/>
      <c r="AV1721" s="279"/>
      <c r="AW1721" s="279"/>
      <c r="AX1721" s="279"/>
      <c r="AY1721" s="279"/>
      <c r="AZ1721" s="279"/>
      <c r="BA1721" s="279"/>
      <c r="BB1721" s="279"/>
      <c r="BC1721" s="279"/>
      <c r="BD1721" s="279"/>
      <c r="BE1721" s="279"/>
      <c r="BF1721" s="279"/>
      <c r="BG1721" s="279"/>
      <c r="BH1721" s="279"/>
      <c r="BI1721" s="279"/>
      <c r="BJ1721" s="279"/>
      <c r="BK1721" s="279"/>
      <c r="BL1721" s="279"/>
      <c r="BM1721" s="279"/>
      <c r="BN1721" s="279"/>
      <c r="BO1721" s="279"/>
      <c r="BP1721" s="279"/>
      <c r="BQ1721" s="279"/>
      <c r="BR1721" s="279"/>
      <c r="BS1721" s="279"/>
      <c r="BT1721" s="279"/>
      <c r="BU1721" s="279"/>
      <c r="BV1721" s="279"/>
      <c r="BW1721" s="279"/>
      <c r="BX1721" s="279"/>
      <c r="BY1721" s="279"/>
      <c r="BZ1721" s="279"/>
      <c r="CA1721" s="279"/>
      <c r="CB1721" s="279"/>
      <c r="CC1721" s="279"/>
      <c r="CD1721" s="279"/>
      <c r="CE1721" s="279"/>
      <c r="CF1721" s="279"/>
      <c r="CG1721" s="279"/>
      <c r="CH1721" s="279"/>
      <c r="CI1721" s="279"/>
      <c r="CJ1721" s="279"/>
      <c r="CK1721" s="279"/>
      <c r="CL1721" s="279"/>
      <c r="CM1721" s="279"/>
      <c r="CN1721" s="279"/>
      <c r="CO1721" s="279"/>
      <c r="CP1721" s="279"/>
      <c r="CQ1721" s="279"/>
      <c r="CR1721" s="279"/>
      <c r="CS1721" s="279"/>
      <c r="CT1721" s="279"/>
      <c r="CU1721" s="279"/>
      <c r="CV1721" s="279"/>
      <c r="CW1721" s="279"/>
      <c r="CX1721" s="279"/>
      <c r="CY1721" s="279"/>
      <c r="CZ1721" s="279"/>
      <c r="DA1721" s="279"/>
      <c r="DB1721" s="279"/>
      <c r="DC1721" s="279"/>
      <c r="DD1721" s="279"/>
      <c r="DE1721" s="279"/>
      <c r="DF1721" s="279"/>
      <c r="DG1721" s="279"/>
      <c r="DH1721" s="279"/>
      <c r="DI1721" s="279"/>
      <c r="DJ1721" s="279"/>
      <c r="DK1721" s="279"/>
      <c r="DL1721" s="279"/>
      <c r="DM1721" s="279"/>
      <c r="DN1721" s="279"/>
      <c r="DO1721" s="279"/>
      <c r="DP1721" s="279"/>
      <c r="DQ1721" s="279"/>
      <c r="DR1721" s="279"/>
      <c r="DS1721" s="279"/>
      <c r="DT1721" s="279"/>
      <c r="DU1721" s="279"/>
    </row>
    <row r="1722" spans="41:125">
      <c r="AO1722" s="279"/>
      <c r="AP1722" s="279"/>
      <c r="AQ1722" s="279"/>
      <c r="AR1722" s="279"/>
      <c r="AS1722" s="279"/>
      <c r="AT1722" s="279"/>
      <c r="AU1722" s="279"/>
      <c r="AV1722" s="279"/>
      <c r="AW1722" s="279"/>
      <c r="AX1722" s="279"/>
      <c r="AY1722" s="279"/>
      <c r="AZ1722" s="279"/>
      <c r="BA1722" s="279"/>
      <c r="BB1722" s="279"/>
      <c r="BC1722" s="279"/>
      <c r="BD1722" s="279"/>
      <c r="BE1722" s="279"/>
      <c r="BF1722" s="279"/>
      <c r="BG1722" s="279"/>
      <c r="BH1722" s="279"/>
      <c r="BI1722" s="279"/>
      <c r="BJ1722" s="279"/>
      <c r="BK1722" s="279"/>
      <c r="BL1722" s="279"/>
      <c r="BM1722" s="279"/>
      <c r="BN1722" s="279"/>
      <c r="BO1722" s="279"/>
      <c r="BP1722" s="279"/>
      <c r="BQ1722" s="279"/>
      <c r="BR1722" s="279"/>
      <c r="BS1722" s="279"/>
      <c r="BT1722" s="279"/>
      <c r="BU1722" s="279"/>
      <c r="BV1722" s="279"/>
      <c r="BW1722" s="279"/>
      <c r="BX1722" s="279"/>
      <c r="BY1722" s="279"/>
      <c r="BZ1722" s="279"/>
      <c r="CA1722" s="279"/>
      <c r="CB1722" s="279"/>
      <c r="CC1722" s="279"/>
      <c r="CD1722" s="279"/>
      <c r="CE1722" s="279"/>
      <c r="CF1722" s="279"/>
      <c r="CG1722" s="279"/>
      <c r="CH1722" s="279"/>
      <c r="CI1722" s="279"/>
      <c r="CJ1722" s="279"/>
      <c r="CK1722" s="279"/>
      <c r="CL1722" s="279"/>
      <c r="CM1722" s="279"/>
      <c r="CN1722" s="279"/>
      <c r="CO1722" s="279"/>
      <c r="CP1722" s="279"/>
      <c r="CQ1722" s="279"/>
      <c r="CR1722" s="279"/>
      <c r="CS1722" s="279"/>
      <c r="CT1722" s="279"/>
      <c r="CU1722" s="279"/>
      <c r="CV1722" s="279"/>
      <c r="CW1722" s="279"/>
      <c r="CX1722" s="279"/>
      <c r="CY1722" s="279"/>
      <c r="CZ1722" s="279"/>
      <c r="DA1722" s="279"/>
      <c r="DB1722" s="279"/>
      <c r="DC1722" s="279"/>
      <c r="DD1722" s="279"/>
      <c r="DE1722" s="279"/>
      <c r="DF1722" s="279"/>
      <c r="DG1722" s="279"/>
      <c r="DH1722" s="279"/>
      <c r="DI1722" s="279"/>
      <c r="DJ1722" s="279"/>
      <c r="DK1722" s="279"/>
      <c r="DL1722" s="279"/>
      <c r="DM1722" s="279"/>
      <c r="DN1722" s="279"/>
      <c r="DO1722" s="279"/>
      <c r="DP1722" s="279"/>
      <c r="DQ1722" s="279"/>
      <c r="DR1722" s="279"/>
      <c r="DS1722" s="279"/>
      <c r="DT1722" s="279"/>
      <c r="DU1722" s="279"/>
    </row>
    <row r="1723" spans="41:125">
      <c r="AO1723" s="279"/>
      <c r="AP1723" s="279"/>
      <c r="AQ1723" s="279"/>
      <c r="AR1723" s="279"/>
      <c r="AS1723" s="279"/>
      <c r="AT1723" s="279"/>
      <c r="AU1723" s="279"/>
      <c r="AV1723" s="279"/>
      <c r="AW1723" s="279"/>
      <c r="AX1723" s="279"/>
      <c r="AY1723" s="279"/>
      <c r="AZ1723" s="279"/>
      <c r="BA1723" s="279"/>
      <c r="BB1723" s="279"/>
      <c r="BC1723" s="279"/>
      <c r="BD1723" s="279"/>
      <c r="BE1723" s="279"/>
      <c r="BF1723" s="279"/>
      <c r="BG1723" s="279"/>
      <c r="BH1723" s="279"/>
      <c r="BI1723" s="279"/>
      <c r="BJ1723" s="279"/>
      <c r="BK1723" s="279"/>
      <c r="BL1723" s="279"/>
      <c r="BM1723" s="279"/>
      <c r="BN1723" s="279"/>
      <c r="BO1723" s="279"/>
      <c r="BP1723" s="279"/>
      <c r="BQ1723" s="279"/>
      <c r="BR1723" s="279"/>
      <c r="BS1723" s="279"/>
      <c r="BT1723" s="279"/>
      <c r="BU1723" s="279"/>
      <c r="BV1723" s="279"/>
      <c r="BW1723" s="279"/>
      <c r="BX1723" s="279"/>
      <c r="BY1723" s="279"/>
      <c r="BZ1723" s="279"/>
      <c r="CA1723" s="279"/>
      <c r="CB1723" s="279"/>
      <c r="CC1723" s="279"/>
      <c r="CD1723" s="279"/>
      <c r="CE1723" s="279"/>
      <c r="CF1723" s="279"/>
      <c r="CG1723" s="279"/>
      <c r="CH1723" s="279"/>
      <c r="CI1723" s="279"/>
      <c r="CJ1723" s="279"/>
      <c r="CK1723" s="279"/>
      <c r="CL1723" s="279"/>
      <c r="CM1723" s="279"/>
      <c r="CN1723" s="279"/>
      <c r="CO1723" s="279"/>
      <c r="CP1723" s="279"/>
      <c r="CQ1723" s="279"/>
      <c r="CR1723" s="279"/>
      <c r="CS1723" s="279"/>
      <c r="CT1723" s="279"/>
      <c r="CU1723" s="279"/>
      <c r="CV1723" s="279"/>
      <c r="CW1723" s="279"/>
      <c r="CX1723" s="279"/>
      <c r="CY1723" s="279"/>
      <c r="CZ1723" s="279"/>
      <c r="DA1723" s="279"/>
      <c r="DB1723" s="279"/>
      <c r="DC1723" s="279"/>
      <c r="DD1723" s="279"/>
      <c r="DE1723" s="279"/>
      <c r="DF1723" s="279"/>
      <c r="DG1723" s="279"/>
      <c r="DH1723" s="279"/>
      <c r="DI1723" s="279"/>
      <c r="DJ1723" s="279"/>
      <c r="DK1723" s="279"/>
      <c r="DL1723" s="279"/>
      <c r="DM1723" s="279"/>
      <c r="DN1723" s="279"/>
      <c r="DO1723" s="279"/>
      <c r="DP1723" s="279"/>
      <c r="DQ1723" s="279"/>
      <c r="DR1723" s="279"/>
      <c r="DS1723" s="279"/>
      <c r="DT1723" s="279"/>
      <c r="DU1723" s="279"/>
    </row>
    <row r="1724" spans="41:125">
      <c r="AO1724" s="279"/>
      <c r="AP1724" s="279"/>
      <c r="AQ1724" s="279"/>
      <c r="AR1724" s="279"/>
      <c r="AS1724" s="279"/>
      <c r="AT1724" s="279"/>
      <c r="AU1724" s="279"/>
      <c r="AV1724" s="279"/>
      <c r="AW1724" s="279"/>
      <c r="AX1724" s="279"/>
      <c r="AY1724" s="279"/>
      <c r="AZ1724" s="279"/>
      <c r="BA1724" s="279"/>
      <c r="BB1724" s="279"/>
      <c r="BC1724" s="279"/>
      <c r="BD1724" s="279"/>
      <c r="BE1724" s="279"/>
      <c r="BF1724" s="279"/>
      <c r="BG1724" s="279"/>
      <c r="BH1724" s="279"/>
      <c r="BI1724" s="279"/>
      <c r="BJ1724" s="279"/>
      <c r="BK1724" s="279"/>
      <c r="BL1724" s="279"/>
      <c r="BM1724" s="279"/>
      <c r="BN1724" s="279"/>
      <c r="BO1724" s="279"/>
      <c r="BP1724" s="279"/>
      <c r="BQ1724" s="279"/>
      <c r="BR1724" s="279"/>
      <c r="BS1724" s="279"/>
      <c r="BT1724" s="279"/>
      <c r="BU1724" s="279"/>
      <c r="BV1724" s="279"/>
      <c r="BW1724" s="279"/>
      <c r="BX1724" s="279"/>
      <c r="BY1724" s="279"/>
      <c r="BZ1724" s="279"/>
      <c r="CA1724" s="279"/>
      <c r="CB1724" s="279"/>
      <c r="CC1724" s="279"/>
      <c r="CD1724" s="279"/>
      <c r="CE1724" s="279"/>
      <c r="CF1724" s="279"/>
      <c r="CG1724" s="279"/>
      <c r="CH1724" s="279"/>
      <c r="CI1724" s="279"/>
      <c r="CJ1724" s="279"/>
      <c r="CK1724" s="279"/>
      <c r="CL1724" s="279"/>
      <c r="CM1724" s="279"/>
      <c r="CN1724" s="279"/>
      <c r="CO1724" s="279"/>
      <c r="CP1724" s="279"/>
      <c r="CQ1724" s="279"/>
      <c r="CR1724" s="279"/>
      <c r="CS1724" s="279"/>
      <c r="CT1724" s="279"/>
      <c r="CU1724" s="279"/>
      <c r="CV1724" s="279"/>
      <c r="CW1724" s="279"/>
      <c r="CX1724" s="279"/>
      <c r="CY1724" s="279"/>
      <c r="CZ1724" s="279"/>
      <c r="DA1724" s="279"/>
      <c r="DB1724" s="279"/>
      <c r="DC1724" s="279"/>
      <c r="DD1724" s="279"/>
      <c r="DE1724" s="279"/>
      <c r="DF1724" s="279"/>
      <c r="DG1724" s="279"/>
      <c r="DH1724" s="279"/>
      <c r="DI1724" s="279"/>
      <c r="DJ1724" s="279"/>
      <c r="DK1724" s="279"/>
      <c r="DL1724" s="279"/>
      <c r="DM1724" s="279"/>
      <c r="DN1724" s="279"/>
      <c r="DO1724" s="279"/>
      <c r="DP1724" s="279"/>
      <c r="DQ1724" s="279"/>
      <c r="DR1724" s="279"/>
      <c r="DS1724" s="279"/>
      <c r="DT1724" s="279"/>
      <c r="DU1724" s="279"/>
    </row>
    <row r="1725" spans="41:125">
      <c r="AO1725" s="279"/>
      <c r="AP1725" s="279"/>
      <c r="AQ1725" s="279"/>
      <c r="AR1725" s="279"/>
      <c r="AS1725" s="279"/>
      <c r="AT1725" s="279"/>
      <c r="AU1725" s="279"/>
      <c r="AV1725" s="279"/>
      <c r="AW1725" s="279"/>
      <c r="AX1725" s="279"/>
      <c r="AY1725" s="279"/>
      <c r="AZ1725" s="279"/>
      <c r="BA1725" s="279"/>
      <c r="BB1725" s="279"/>
      <c r="BC1725" s="279"/>
      <c r="BD1725" s="279"/>
      <c r="BE1725" s="279"/>
      <c r="BF1725" s="279"/>
      <c r="BG1725" s="279"/>
      <c r="BH1725" s="279"/>
      <c r="BI1725" s="279"/>
      <c r="BJ1725" s="279"/>
      <c r="BK1725" s="279"/>
      <c r="BL1725" s="279"/>
      <c r="BM1725" s="279"/>
      <c r="BN1725" s="279"/>
      <c r="BO1725" s="279"/>
      <c r="BP1725" s="279"/>
      <c r="BQ1725" s="279"/>
      <c r="BR1725" s="279"/>
      <c r="BS1725" s="279"/>
      <c r="BT1725" s="279"/>
      <c r="BU1725" s="279"/>
      <c r="BV1725" s="279"/>
      <c r="BW1725" s="279"/>
      <c r="BX1725" s="279"/>
      <c r="BY1725" s="279"/>
      <c r="BZ1725" s="279"/>
      <c r="CA1725" s="279"/>
      <c r="CB1725" s="279"/>
      <c r="CC1725" s="279"/>
      <c r="CD1725" s="279"/>
      <c r="CE1725" s="279"/>
      <c r="CF1725" s="279"/>
      <c r="CG1725" s="279"/>
      <c r="CH1725" s="279"/>
      <c r="CI1725" s="279"/>
      <c r="CJ1725" s="279"/>
      <c r="CK1725" s="279"/>
      <c r="CL1725" s="279"/>
      <c r="CM1725" s="279"/>
      <c r="CN1725" s="279"/>
      <c r="CO1725" s="279"/>
      <c r="CP1725" s="279"/>
      <c r="CQ1725" s="279"/>
      <c r="CR1725" s="279"/>
      <c r="CS1725" s="279"/>
      <c r="CT1725" s="279"/>
      <c r="CU1725" s="279"/>
      <c r="CV1725" s="279"/>
      <c r="CW1725" s="279"/>
      <c r="CX1725" s="279"/>
      <c r="CY1725" s="279"/>
      <c r="CZ1725" s="279"/>
      <c r="DA1725" s="279"/>
      <c r="DB1725" s="279"/>
      <c r="DC1725" s="279"/>
      <c r="DD1725" s="279"/>
      <c r="DE1725" s="279"/>
      <c r="DF1725" s="279"/>
      <c r="DG1725" s="279"/>
      <c r="DH1725" s="279"/>
      <c r="DI1725" s="279"/>
      <c r="DJ1725" s="279"/>
      <c r="DK1725" s="279"/>
      <c r="DL1725" s="279"/>
      <c r="DM1725" s="279"/>
      <c r="DN1725" s="279"/>
      <c r="DO1725" s="279"/>
      <c r="DP1725" s="279"/>
      <c r="DQ1725" s="279"/>
      <c r="DR1725" s="279"/>
      <c r="DS1725" s="279"/>
      <c r="DT1725" s="279"/>
      <c r="DU1725" s="279"/>
    </row>
    <row r="1726" spans="41:125">
      <c r="AO1726" s="279"/>
      <c r="AP1726" s="279"/>
      <c r="AQ1726" s="279"/>
      <c r="AR1726" s="279"/>
      <c r="AS1726" s="279"/>
      <c r="AT1726" s="279"/>
      <c r="AU1726" s="279"/>
      <c r="AV1726" s="279"/>
      <c r="AW1726" s="279"/>
      <c r="AX1726" s="279"/>
      <c r="AY1726" s="279"/>
      <c r="AZ1726" s="279"/>
      <c r="BA1726" s="279"/>
      <c r="BB1726" s="279"/>
      <c r="BC1726" s="279"/>
      <c r="BD1726" s="279"/>
      <c r="BE1726" s="279"/>
      <c r="BF1726" s="279"/>
      <c r="BG1726" s="279"/>
      <c r="BH1726" s="279"/>
      <c r="BI1726" s="279"/>
      <c r="BJ1726" s="279"/>
      <c r="BK1726" s="279"/>
      <c r="BL1726" s="279"/>
      <c r="BM1726" s="279"/>
      <c r="BN1726" s="279"/>
      <c r="BO1726" s="279"/>
      <c r="BP1726" s="279"/>
      <c r="BQ1726" s="279"/>
      <c r="BR1726" s="279"/>
      <c r="BS1726" s="279"/>
      <c r="BT1726" s="279"/>
      <c r="BU1726" s="279"/>
      <c r="BV1726" s="279"/>
      <c r="BW1726" s="279"/>
      <c r="BX1726" s="279"/>
      <c r="BY1726" s="279"/>
      <c r="BZ1726" s="279"/>
      <c r="CA1726" s="279"/>
      <c r="CB1726" s="279"/>
      <c r="CC1726" s="279"/>
      <c r="CD1726" s="279"/>
      <c r="CE1726" s="279"/>
      <c r="CF1726" s="279"/>
      <c r="CG1726" s="279"/>
      <c r="CH1726" s="279"/>
      <c r="CI1726" s="279"/>
      <c r="CJ1726" s="279"/>
      <c r="CK1726" s="279"/>
      <c r="CL1726" s="279"/>
      <c r="CM1726" s="279"/>
      <c r="CN1726" s="279"/>
      <c r="CO1726" s="279"/>
      <c r="CP1726" s="279"/>
      <c r="CQ1726" s="279"/>
      <c r="CR1726" s="279"/>
      <c r="CS1726" s="279"/>
      <c r="CT1726" s="279"/>
      <c r="CU1726" s="279"/>
      <c r="CV1726" s="279"/>
      <c r="CW1726" s="279"/>
      <c r="CX1726" s="279"/>
      <c r="CY1726" s="279"/>
      <c r="CZ1726" s="279"/>
      <c r="DA1726" s="279"/>
      <c r="DB1726" s="279"/>
      <c r="DC1726" s="279"/>
      <c r="DD1726" s="279"/>
      <c r="DE1726" s="279"/>
      <c r="DF1726" s="279"/>
      <c r="DG1726" s="279"/>
      <c r="DH1726" s="279"/>
      <c r="DI1726" s="279"/>
      <c r="DJ1726" s="279"/>
      <c r="DK1726" s="279"/>
      <c r="DL1726" s="279"/>
      <c r="DM1726" s="279"/>
      <c r="DN1726" s="279"/>
      <c r="DO1726" s="279"/>
      <c r="DP1726" s="279"/>
      <c r="DQ1726" s="279"/>
      <c r="DR1726" s="279"/>
      <c r="DS1726" s="279"/>
      <c r="DT1726" s="279"/>
      <c r="DU1726" s="279"/>
    </row>
    <row r="1727" spans="41:125">
      <c r="AO1727" s="279"/>
      <c r="AP1727" s="279"/>
      <c r="AQ1727" s="279"/>
      <c r="AR1727" s="279"/>
      <c r="AS1727" s="279"/>
      <c r="AT1727" s="279"/>
      <c r="AU1727" s="279"/>
      <c r="AV1727" s="279"/>
      <c r="AW1727" s="279"/>
      <c r="AX1727" s="279"/>
      <c r="AY1727" s="279"/>
      <c r="AZ1727" s="279"/>
      <c r="BA1727" s="279"/>
      <c r="BB1727" s="279"/>
      <c r="BC1727" s="279"/>
      <c r="BD1727" s="279"/>
      <c r="BE1727" s="279"/>
      <c r="BF1727" s="279"/>
      <c r="BG1727" s="279"/>
      <c r="BH1727" s="279"/>
      <c r="BI1727" s="279"/>
      <c r="BJ1727" s="279"/>
      <c r="BK1727" s="279"/>
      <c r="BL1727" s="279"/>
      <c r="BM1727" s="279"/>
      <c r="BN1727" s="279"/>
      <c r="BO1727" s="279"/>
      <c r="BP1727" s="279"/>
      <c r="BQ1727" s="279"/>
      <c r="BR1727" s="279"/>
      <c r="BS1727" s="279"/>
      <c r="BT1727" s="279"/>
      <c r="BU1727" s="279"/>
      <c r="BV1727" s="279"/>
      <c r="BW1727" s="279"/>
      <c r="BX1727" s="279"/>
      <c r="BY1727" s="279"/>
      <c r="BZ1727" s="279"/>
      <c r="CA1727" s="279"/>
      <c r="CB1727" s="279"/>
      <c r="CC1727" s="279"/>
      <c r="CD1727" s="279"/>
      <c r="CE1727" s="279"/>
      <c r="CF1727" s="279"/>
      <c r="CG1727" s="279"/>
      <c r="CH1727" s="279"/>
      <c r="CI1727" s="279"/>
      <c r="CJ1727" s="279"/>
      <c r="CK1727" s="279"/>
      <c r="CL1727" s="279"/>
      <c r="CM1727" s="279"/>
      <c r="CN1727" s="279"/>
      <c r="CO1727" s="279"/>
      <c r="CP1727" s="279"/>
      <c r="CQ1727" s="279"/>
      <c r="CR1727" s="279"/>
      <c r="CS1727" s="279"/>
      <c r="CT1727" s="279"/>
      <c r="CU1727" s="279"/>
      <c r="CV1727" s="279"/>
      <c r="CW1727" s="279"/>
      <c r="CX1727" s="279"/>
      <c r="CY1727" s="279"/>
      <c r="CZ1727" s="279"/>
      <c r="DA1727" s="279"/>
      <c r="DB1727" s="279"/>
      <c r="DC1727" s="279"/>
      <c r="DD1727" s="279"/>
      <c r="DE1727" s="279"/>
      <c r="DF1727" s="279"/>
      <c r="DG1727" s="279"/>
      <c r="DH1727" s="279"/>
      <c r="DI1727" s="279"/>
      <c r="DJ1727" s="279"/>
      <c r="DK1727" s="279"/>
      <c r="DL1727" s="279"/>
      <c r="DM1727" s="279"/>
      <c r="DN1727" s="279"/>
      <c r="DO1727" s="279"/>
      <c r="DP1727" s="279"/>
      <c r="DQ1727" s="279"/>
      <c r="DR1727" s="279"/>
      <c r="DS1727" s="279"/>
      <c r="DT1727" s="279"/>
      <c r="DU1727" s="279"/>
    </row>
    <row r="1728" spans="41:125">
      <c r="AO1728" s="279"/>
      <c r="AP1728" s="279"/>
      <c r="AQ1728" s="279"/>
      <c r="AR1728" s="279"/>
      <c r="AS1728" s="279"/>
      <c r="AT1728" s="279"/>
      <c r="AU1728" s="279"/>
      <c r="AV1728" s="279"/>
      <c r="AW1728" s="279"/>
      <c r="AX1728" s="279"/>
      <c r="AY1728" s="279"/>
      <c r="AZ1728" s="279"/>
      <c r="BA1728" s="279"/>
      <c r="BB1728" s="279"/>
      <c r="BC1728" s="279"/>
      <c r="BD1728" s="279"/>
      <c r="BE1728" s="279"/>
      <c r="BF1728" s="279"/>
      <c r="BG1728" s="279"/>
      <c r="BH1728" s="279"/>
      <c r="BI1728" s="279"/>
      <c r="BJ1728" s="279"/>
      <c r="BK1728" s="279"/>
      <c r="BL1728" s="279"/>
      <c r="BM1728" s="279"/>
      <c r="BN1728" s="279"/>
      <c r="BO1728" s="279"/>
      <c r="BP1728" s="279"/>
      <c r="BQ1728" s="279"/>
      <c r="BR1728" s="279"/>
      <c r="BS1728" s="279"/>
      <c r="BT1728" s="279"/>
      <c r="BU1728" s="279"/>
      <c r="BV1728" s="279"/>
      <c r="BW1728" s="279"/>
      <c r="BX1728" s="279"/>
      <c r="BY1728" s="279"/>
      <c r="BZ1728" s="279"/>
      <c r="CA1728" s="279"/>
      <c r="CB1728" s="279"/>
      <c r="CC1728" s="279"/>
      <c r="CD1728" s="279"/>
      <c r="CE1728" s="279"/>
      <c r="CF1728" s="279"/>
      <c r="CG1728" s="279"/>
      <c r="CH1728" s="279"/>
      <c r="CI1728" s="279"/>
      <c r="CJ1728" s="279"/>
      <c r="CK1728" s="279"/>
      <c r="CL1728" s="279"/>
      <c r="CM1728" s="279"/>
      <c r="CN1728" s="279"/>
      <c r="CO1728" s="279"/>
      <c r="CP1728" s="279"/>
      <c r="CQ1728" s="279"/>
      <c r="CR1728" s="279"/>
      <c r="CS1728" s="279"/>
      <c r="CT1728" s="279"/>
      <c r="CU1728" s="279"/>
      <c r="CV1728" s="279"/>
      <c r="CW1728" s="279"/>
      <c r="CX1728" s="279"/>
      <c r="CY1728" s="279"/>
      <c r="CZ1728" s="279"/>
      <c r="DA1728" s="279"/>
      <c r="DB1728" s="279"/>
      <c r="DC1728" s="279"/>
      <c r="DD1728" s="279"/>
      <c r="DE1728" s="279"/>
      <c r="DF1728" s="279"/>
      <c r="DG1728" s="279"/>
      <c r="DH1728" s="279"/>
      <c r="DI1728" s="279"/>
      <c r="DJ1728" s="279"/>
      <c r="DK1728" s="279"/>
      <c r="DL1728" s="279"/>
      <c r="DM1728" s="279"/>
      <c r="DN1728" s="279"/>
      <c r="DO1728" s="279"/>
      <c r="DP1728" s="279"/>
      <c r="DQ1728" s="279"/>
      <c r="DR1728" s="279"/>
      <c r="DS1728" s="279"/>
      <c r="DT1728" s="279"/>
      <c r="DU1728" s="279"/>
    </row>
    <row r="1729" spans="41:125">
      <c r="AO1729" s="279"/>
      <c r="AP1729" s="279"/>
      <c r="AQ1729" s="279"/>
      <c r="AR1729" s="279"/>
      <c r="AS1729" s="279"/>
      <c r="AT1729" s="279"/>
      <c r="AU1729" s="279"/>
      <c r="AV1729" s="279"/>
      <c r="AW1729" s="279"/>
      <c r="AX1729" s="279"/>
      <c r="AY1729" s="279"/>
      <c r="AZ1729" s="279"/>
      <c r="BA1729" s="279"/>
      <c r="BB1729" s="279"/>
      <c r="BC1729" s="279"/>
      <c r="BD1729" s="279"/>
      <c r="BE1729" s="279"/>
      <c r="BF1729" s="279"/>
      <c r="BG1729" s="279"/>
      <c r="BH1729" s="279"/>
      <c r="BI1729" s="279"/>
      <c r="BJ1729" s="279"/>
      <c r="BK1729" s="279"/>
      <c r="BL1729" s="279"/>
      <c r="BM1729" s="279"/>
      <c r="BN1729" s="279"/>
      <c r="BO1729" s="279"/>
      <c r="BP1729" s="279"/>
      <c r="BQ1729" s="279"/>
      <c r="BR1729" s="279"/>
      <c r="BS1729" s="279"/>
      <c r="BT1729" s="279"/>
      <c r="BU1729" s="279"/>
      <c r="BV1729" s="279"/>
      <c r="BW1729" s="279"/>
      <c r="BX1729" s="279"/>
      <c r="BY1729" s="279"/>
      <c r="BZ1729" s="279"/>
      <c r="CA1729" s="279"/>
      <c r="CB1729" s="279"/>
      <c r="CC1729" s="279"/>
      <c r="CD1729" s="279"/>
      <c r="CE1729" s="279"/>
      <c r="CF1729" s="279"/>
      <c r="CG1729" s="279"/>
      <c r="CH1729" s="279"/>
      <c r="CI1729" s="279"/>
      <c r="CJ1729" s="279"/>
      <c r="CK1729" s="279"/>
      <c r="CL1729" s="279"/>
      <c r="CM1729" s="279"/>
      <c r="CN1729" s="279"/>
      <c r="CO1729" s="279"/>
      <c r="CP1729" s="279"/>
      <c r="CQ1729" s="279"/>
      <c r="CR1729" s="279"/>
      <c r="CS1729" s="279"/>
      <c r="CT1729" s="279"/>
      <c r="CU1729" s="279"/>
      <c r="CV1729" s="279"/>
      <c r="CW1729" s="279"/>
      <c r="CX1729" s="279"/>
      <c r="CY1729" s="279"/>
      <c r="CZ1729" s="279"/>
      <c r="DA1729" s="279"/>
      <c r="DB1729" s="279"/>
      <c r="DC1729" s="279"/>
      <c r="DD1729" s="279"/>
      <c r="DE1729" s="279"/>
      <c r="DF1729" s="279"/>
      <c r="DG1729" s="279"/>
      <c r="DH1729" s="279"/>
      <c r="DI1729" s="279"/>
      <c r="DJ1729" s="279"/>
      <c r="DK1729" s="279"/>
      <c r="DL1729" s="279"/>
      <c r="DM1729" s="279"/>
      <c r="DN1729" s="279"/>
      <c r="DO1729" s="279"/>
      <c r="DP1729" s="279"/>
      <c r="DQ1729" s="279"/>
      <c r="DR1729" s="279"/>
      <c r="DS1729" s="279"/>
      <c r="DT1729" s="279"/>
      <c r="DU1729" s="279"/>
    </row>
    <row r="1730" spans="41:125">
      <c r="AO1730" s="279"/>
      <c r="AP1730" s="279"/>
      <c r="AQ1730" s="279"/>
      <c r="AR1730" s="279"/>
      <c r="AS1730" s="279"/>
      <c r="AT1730" s="279"/>
      <c r="AU1730" s="279"/>
      <c r="AV1730" s="279"/>
      <c r="AW1730" s="279"/>
      <c r="AX1730" s="279"/>
      <c r="AY1730" s="279"/>
      <c r="AZ1730" s="279"/>
      <c r="BA1730" s="279"/>
      <c r="BB1730" s="279"/>
      <c r="BC1730" s="279"/>
      <c r="BD1730" s="279"/>
      <c r="BE1730" s="279"/>
      <c r="BF1730" s="279"/>
      <c r="BG1730" s="279"/>
      <c r="BH1730" s="279"/>
      <c r="BI1730" s="279"/>
      <c r="BJ1730" s="279"/>
      <c r="BK1730" s="279"/>
      <c r="BL1730" s="279"/>
      <c r="BM1730" s="279"/>
      <c r="BN1730" s="279"/>
      <c r="BO1730" s="279"/>
      <c r="BP1730" s="279"/>
      <c r="BQ1730" s="279"/>
      <c r="BR1730" s="279"/>
      <c r="BS1730" s="279"/>
      <c r="BT1730" s="279"/>
      <c r="BU1730" s="279"/>
      <c r="BV1730" s="279"/>
      <c r="BW1730" s="279"/>
      <c r="BX1730" s="279"/>
      <c r="BY1730" s="279"/>
      <c r="BZ1730" s="279"/>
      <c r="CA1730" s="279"/>
      <c r="CB1730" s="279"/>
      <c r="CC1730" s="279"/>
      <c r="CD1730" s="279"/>
      <c r="CE1730" s="279"/>
      <c r="CF1730" s="279"/>
      <c r="CG1730" s="279"/>
      <c r="CH1730" s="279"/>
      <c r="CI1730" s="279"/>
      <c r="CJ1730" s="279"/>
      <c r="CK1730" s="279"/>
      <c r="CL1730" s="279"/>
      <c r="CM1730" s="279"/>
      <c r="CN1730" s="279"/>
      <c r="CO1730" s="279"/>
      <c r="CP1730" s="279"/>
      <c r="CQ1730" s="279"/>
      <c r="CR1730" s="279"/>
      <c r="CS1730" s="279"/>
      <c r="CT1730" s="279"/>
      <c r="CU1730" s="279"/>
      <c r="CV1730" s="279"/>
      <c r="CW1730" s="279"/>
      <c r="CX1730" s="279"/>
      <c r="CY1730" s="279"/>
      <c r="CZ1730" s="279"/>
      <c r="DA1730" s="279"/>
      <c r="DB1730" s="279"/>
      <c r="DC1730" s="279"/>
      <c r="DD1730" s="279"/>
      <c r="DE1730" s="279"/>
      <c r="DF1730" s="279"/>
      <c r="DG1730" s="279"/>
      <c r="DH1730" s="279"/>
      <c r="DI1730" s="279"/>
      <c r="DJ1730" s="279"/>
      <c r="DK1730" s="279"/>
      <c r="DL1730" s="279"/>
      <c r="DM1730" s="279"/>
      <c r="DN1730" s="279"/>
      <c r="DO1730" s="279"/>
      <c r="DP1730" s="279"/>
      <c r="DQ1730" s="279"/>
      <c r="DR1730" s="279"/>
      <c r="DS1730" s="279"/>
      <c r="DT1730" s="279"/>
      <c r="DU1730" s="279"/>
    </row>
    <row r="1731" spans="41:125">
      <c r="AO1731" s="279"/>
      <c r="AP1731" s="279"/>
      <c r="AQ1731" s="279"/>
      <c r="AR1731" s="279"/>
      <c r="AS1731" s="279"/>
      <c r="AT1731" s="279"/>
      <c r="AU1731" s="279"/>
      <c r="AV1731" s="279"/>
      <c r="AW1731" s="279"/>
      <c r="AX1731" s="279"/>
      <c r="AY1731" s="279"/>
      <c r="AZ1731" s="279"/>
      <c r="BA1731" s="279"/>
      <c r="BB1731" s="279"/>
      <c r="BC1731" s="279"/>
      <c r="BD1731" s="279"/>
      <c r="BE1731" s="279"/>
      <c r="BF1731" s="279"/>
      <c r="BG1731" s="279"/>
      <c r="BH1731" s="279"/>
      <c r="BI1731" s="279"/>
      <c r="BJ1731" s="279"/>
      <c r="BK1731" s="279"/>
      <c r="BL1731" s="279"/>
      <c r="BM1731" s="279"/>
      <c r="BN1731" s="279"/>
      <c r="BO1731" s="279"/>
      <c r="BP1731" s="279"/>
      <c r="BQ1731" s="279"/>
      <c r="BR1731" s="279"/>
      <c r="BS1731" s="279"/>
      <c r="BT1731" s="279"/>
      <c r="BU1731" s="279"/>
      <c r="BV1731" s="279"/>
      <c r="BW1731" s="279"/>
      <c r="BX1731" s="279"/>
      <c r="BY1731" s="279"/>
      <c r="BZ1731" s="279"/>
      <c r="CA1731" s="279"/>
      <c r="CB1731" s="279"/>
      <c r="CC1731" s="279"/>
      <c r="CD1731" s="279"/>
      <c r="CE1731" s="279"/>
      <c r="CF1731" s="279"/>
      <c r="CG1731" s="279"/>
      <c r="CH1731" s="279"/>
      <c r="CI1731" s="279"/>
      <c r="CJ1731" s="279"/>
      <c r="CK1731" s="279"/>
      <c r="CL1731" s="279"/>
      <c r="CM1731" s="279"/>
      <c r="CN1731" s="279"/>
      <c r="CO1731" s="279"/>
      <c r="CP1731" s="279"/>
      <c r="CQ1731" s="279"/>
      <c r="CR1731" s="279"/>
      <c r="CS1731" s="279"/>
      <c r="CT1731" s="279"/>
      <c r="CU1731" s="279"/>
      <c r="CV1731" s="279"/>
      <c r="CW1731" s="279"/>
      <c r="CX1731" s="279"/>
      <c r="CY1731" s="279"/>
      <c r="CZ1731" s="279"/>
      <c r="DA1731" s="279"/>
      <c r="DB1731" s="279"/>
      <c r="DC1731" s="279"/>
      <c r="DD1731" s="279"/>
      <c r="DE1731" s="279"/>
      <c r="DF1731" s="279"/>
      <c r="DG1731" s="279"/>
      <c r="DH1731" s="279"/>
      <c r="DI1731" s="279"/>
      <c r="DJ1731" s="279"/>
      <c r="DK1731" s="279"/>
      <c r="DL1731" s="279"/>
      <c r="DM1731" s="279"/>
      <c r="DN1731" s="279"/>
      <c r="DO1731" s="279"/>
      <c r="DP1731" s="279"/>
      <c r="DQ1731" s="279"/>
      <c r="DR1731" s="279"/>
      <c r="DS1731" s="279"/>
      <c r="DT1731" s="279"/>
      <c r="DU1731" s="279"/>
    </row>
    <row r="1732" spans="41:125">
      <c r="AO1732" s="279"/>
      <c r="AP1732" s="279"/>
      <c r="AQ1732" s="279"/>
      <c r="AR1732" s="279"/>
      <c r="AS1732" s="279"/>
      <c r="AT1732" s="279"/>
      <c r="AU1732" s="279"/>
      <c r="AV1732" s="279"/>
      <c r="AW1732" s="279"/>
      <c r="AX1732" s="279"/>
      <c r="AY1732" s="279"/>
      <c r="AZ1732" s="279"/>
      <c r="BA1732" s="279"/>
      <c r="BB1732" s="279"/>
      <c r="BC1732" s="279"/>
      <c r="BD1732" s="279"/>
      <c r="BE1732" s="279"/>
      <c r="BF1732" s="279"/>
      <c r="BG1732" s="279"/>
      <c r="BH1732" s="279"/>
      <c r="BI1732" s="279"/>
      <c r="BJ1732" s="279"/>
      <c r="BK1732" s="279"/>
      <c r="BL1732" s="279"/>
      <c r="BM1732" s="279"/>
      <c r="BN1732" s="279"/>
      <c r="BO1732" s="279"/>
      <c r="BP1732" s="279"/>
      <c r="BQ1732" s="279"/>
      <c r="BR1732" s="279"/>
      <c r="BS1732" s="279"/>
      <c r="BT1732" s="279"/>
      <c r="BU1732" s="279"/>
      <c r="BV1732" s="279"/>
      <c r="BW1732" s="279"/>
      <c r="BX1732" s="279"/>
      <c r="BY1732" s="279"/>
      <c r="BZ1732" s="279"/>
      <c r="CA1732" s="279"/>
      <c r="CB1732" s="279"/>
      <c r="CC1732" s="279"/>
      <c r="CD1732" s="279"/>
      <c r="CE1732" s="279"/>
      <c r="CF1732" s="279"/>
      <c r="CG1732" s="279"/>
      <c r="CH1732" s="279"/>
      <c r="CI1732" s="279"/>
      <c r="CJ1732" s="279"/>
      <c r="CK1732" s="279"/>
      <c r="CL1732" s="279"/>
      <c r="CM1732" s="279"/>
      <c r="CN1732" s="279"/>
      <c r="CO1732" s="279"/>
      <c r="CP1732" s="279"/>
      <c r="CQ1732" s="279"/>
      <c r="CR1732" s="279"/>
      <c r="CS1732" s="279"/>
      <c r="CT1732" s="279"/>
      <c r="CU1732" s="279"/>
      <c r="CV1732" s="279"/>
      <c r="CW1732" s="279"/>
      <c r="CX1732" s="279"/>
      <c r="CY1732" s="279"/>
      <c r="CZ1732" s="279"/>
      <c r="DA1732" s="279"/>
      <c r="DB1732" s="279"/>
      <c r="DC1732" s="279"/>
      <c r="DD1732" s="279"/>
      <c r="DE1732" s="279"/>
      <c r="DF1732" s="279"/>
      <c r="DG1732" s="279"/>
      <c r="DH1732" s="279"/>
      <c r="DI1732" s="279"/>
      <c r="DJ1732" s="279"/>
      <c r="DK1732" s="279"/>
      <c r="DL1732" s="279"/>
      <c r="DM1732" s="279"/>
      <c r="DN1732" s="279"/>
      <c r="DO1732" s="279"/>
      <c r="DP1732" s="279"/>
      <c r="DQ1732" s="279"/>
      <c r="DR1732" s="279"/>
      <c r="DS1732" s="279"/>
      <c r="DT1732" s="279"/>
      <c r="DU1732" s="279"/>
    </row>
    <row r="1733" spans="41:125">
      <c r="AO1733" s="279"/>
      <c r="AP1733" s="279"/>
      <c r="AQ1733" s="279"/>
      <c r="AR1733" s="279"/>
      <c r="AS1733" s="279"/>
      <c r="AT1733" s="279"/>
      <c r="AU1733" s="279"/>
      <c r="AV1733" s="279"/>
      <c r="AW1733" s="279"/>
      <c r="AX1733" s="279"/>
      <c r="AY1733" s="279"/>
      <c r="AZ1733" s="279"/>
      <c r="BA1733" s="279"/>
      <c r="BB1733" s="279"/>
      <c r="BC1733" s="279"/>
      <c r="BD1733" s="279"/>
      <c r="BE1733" s="279"/>
      <c r="BF1733" s="279"/>
      <c r="BG1733" s="279"/>
      <c r="BH1733" s="279"/>
      <c r="BI1733" s="279"/>
      <c r="BJ1733" s="279"/>
      <c r="BK1733" s="279"/>
      <c r="BL1733" s="279"/>
      <c r="BM1733" s="279"/>
      <c r="BN1733" s="279"/>
      <c r="BO1733" s="279"/>
      <c r="BP1733" s="279"/>
      <c r="BQ1733" s="279"/>
      <c r="BR1733" s="279"/>
      <c r="BS1733" s="279"/>
      <c r="BT1733" s="279"/>
      <c r="BU1733" s="279"/>
      <c r="BV1733" s="279"/>
      <c r="BW1733" s="279"/>
      <c r="BX1733" s="279"/>
      <c r="BY1733" s="279"/>
      <c r="BZ1733" s="279"/>
      <c r="CA1733" s="279"/>
      <c r="CB1733" s="279"/>
      <c r="CC1733" s="279"/>
      <c r="CD1733" s="279"/>
      <c r="CE1733" s="279"/>
      <c r="CF1733" s="279"/>
      <c r="CG1733" s="279"/>
      <c r="CH1733" s="279"/>
      <c r="CI1733" s="279"/>
      <c r="CJ1733" s="279"/>
      <c r="CK1733" s="279"/>
      <c r="CL1733" s="279"/>
      <c r="CM1733" s="279"/>
      <c r="CN1733" s="279"/>
      <c r="CO1733" s="279"/>
      <c r="CP1733" s="279"/>
      <c r="CQ1733" s="279"/>
      <c r="CR1733" s="279"/>
      <c r="CS1733" s="279"/>
      <c r="CT1733" s="279"/>
      <c r="CU1733" s="279"/>
      <c r="CV1733" s="279"/>
      <c r="CW1733" s="279"/>
      <c r="CX1733" s="279"/>
      <c r="CY1733" s="279"/>
      <c r="CZ1733" s="279"/>
      <c r="DA1733" s="279"/>
      <c r="DB1733" s="279"/>
      <c r="DC1733" s="279"/>
      <c r="DD1733" s="279"/>
      <c r="DE1733" s="279"/>
      <c r="DF1733" s="279"/>
      <c r="DG1733" s="279"/>
      <c r="DH1733" s="279"/>
      <c r="DI1733" s="279"/>
      <c r="DJ1733" s="279"/>
      <c r="DK1733" s="279"/>
      <c r="DL1733" s="279"/>
      <c r="DM1733" s="279"/>
      <c r="DN1733" s="279"/>
      <c r="DO1733" s="279"/>
      <c r="DP1733" s="279"/>
      <c r="DQ1733" s="279"/>
      <c r="DR1733" s="279"/>
      <c r="DS1733" s="279"/>
      <c r="DT1733" s="279"/>
      <c r="DU1733" s="279"/>
    </row>
    <row r="1734" spans="41:125">
      <c r="AO1734" s="279"/>
      <c r="AP1734" s="279"/>
      <c r="AQ1734" s="279"/>
      <c r="AR1734" s="279"/>
      <c r="AS1734" s="279"/>
      <c r="AT1734" s="279"/>
      <c r="AU1734" s="279"/>
      <c r="AV1734" s="279"/>
      <c r="AW1734" s="279"/>
      <c r="AX1734" s="279"/>
      <c r="AY1734" s="279"/>
      <c r="AZ1734" s="279"/>
      <c r="BA1734" s="279"/>
      <c r="BB1734" s="279"/>
      <c r="BC1734" s="279"/>
      <c r="BD1734" s="279"/>
      <c r="BE1734" s="279"/>
      <c r="BF1734" s="279"/>
      <c r="BG1734" s="279"/>
      <c r="BH1734" s="279"/>
      <c r="BI1734" s="279"/>
      <c r="BJ1734" s="279"/>
      <c r="BK1734" s="279"/>
      <c r="BL1734" s="279"/>
      <c r="BM1734" s="279"/>
      <c r="BN1734" s="279"/>
      <c r="BO1734" s="279"/>
      <c r="BP1734" s="279"/>
      <c r="BQ1734" s="279"/>
      <c r="BR1734" s="279"/>
      <c r="BS1734" s="279"/>
      <c r="BT1734" s="279"/>
      <c r="BU1734" s="279"/>
      <c r="BV1734" s="279"/>
      <c r="BW1734" s="279"/>
      <c r="BX1734" s="279"/>
      <c r="BY1734" s="279"/>
      <c r="BZ1734" s="279"/>
      <c r="CA1734" s="279"/>
      <c r="CB1734" s="279"/>
      <c r="CC1734" s="279"/>
      <c r="CD1734" s="279"/>
      <c r="CE1734" s="279"/>
      <c r="CF1734" s="279"/>
      <c r="CG1734" s="279"/>
      <c r="CH1734" s="279"/>
      <c r="CI1734" s="279"/>
      <c r="CJ1734" s="279"/>
      <c r="CK1734" s="279"/>
      <c r="CL1734" s="279"/>
      <c r="CM1734" s="279"/>
      <c r="CN1734" s="279"/>
      <c r="CO1734" s="279"/>
      <c r="CP1734" s="279"/>
      <c r="CQ1734" s="279"/>
      <c r="CR1734" s="279"/>
      <c r="CS1734" s="279"/>
      <c r="CT1734" s="279"/>
      <c r="CU1734" s="279"/>
      <c r="CV1734" s="279"/>
      <c r="CW1734" s="279"/>
      <c r="CX1734" s="279"/>
      <c r="CY1734" s="279"/>
      <c r="CZ1734" s="279"/>
      <c r="DA1734" s="279"/>
      <c r="DB1734" s="279"/>
      <c r="DC1734" s="279"/>
      <c r="DD1734" s="279"/>
      <c r="DE1734" s="279"/>
      <c r="DF1734" s="279"/>
      <c r="DG1734" s="279"/>
      <c r="DH1734" s="279"/>
      <c r="DI1734" s="279"/>
      <c r="DJ1734" s="279"/>
      <c r="DK1734" s="279"/>
      <c r="DL1734" s="279"/>
      <c r="DM1734" s="279"/>
      <c r="DN1734" s="279"/>
      <c r="DO1734" s="279"/>
      <c r="DP1734" s="279"/>
      <c r="DQ1734" s="279"/>
      <c r="DR1734" s="279"/>
      <c r="DS1734" s="279"/>
      <c r="DT1734" s="279"/>
      <c r="DU1734" s="279"/>
    </row>
    <row r="1735" spans="41:125">
      <c r="AO1735" s="279"/>
      <c r="AP1735" s="279"/>
      <c r="AQ1735" s="279"/>
      <c r="AR1735" s="279"/>
      <c r="AS1735" s="279"/>
      <c r="AT1735" s="279"/>
      <c r="AU1735" s="279"/>
      <c r="AV1735" s="279"/>
      <c r="AW1735" s="279"/>
      <c r="AX1735" s="279"/>
      <c r="AY1735" s="279"/>
      <c r="AZ1735" s="279"/>
      <c r="BA1735" s="279"/>
      <c r="BB1735" s="279"/>
      <c r="BC1735" s="279"/>
      <c r="BD1735" s="279"/>
      <c r="BE1735" s="279"/>
      <c r="BF1735" s="279"/>
      <c r="BG1735" s="279"/>
      <c r="BH1735" s="279"/>
      <c r="BI1735" s="279"/>
      <c r="BJ1735" s="279"/>
      <c r="BK1735" s="279"/>
      <c r="BL1735" s="279"/>
      <c r="BM1735" s="279"/>
      <c r="BN1735" s="279"/>
      <c r="BO1735" s="279"/>
      <c r="BP1735" s="279"/>
      <c r="BQ1735" s="279"/>
      <c r="BR1735" s="279"/>
      <c r="BS1735" s="279"/>
      <c r="BT1735" s="279"/>
      <c r="BU1735" s="279"/>
      <c r="BV1735" s="279"/>
      <c r="BW1735" s="279"/>
      <c r="BX1735" s="279"/>
      <c r="BY1735" s="279"/>
      <c r="BZ1735" s="279"/>
      <c r="CA1735" s="279"/>
      <c r="CB1735" s="279"/>
      <c r="CC1735" s="279"/>
      <c r="CD1735" s="279"/>
      <c r="CE1735" s="279"/>
      <c r="CF1735" s="279"/>
      <c r="CG1735" s="279"/>
      <c r="CH1735" s="279"/>
      <c r="CI1735" s="279"/>
      <c r="CJ1735" s="279"/>
      <c r="CK1735" s="279"/>
      <c r="CL1735" s="279"/>
      <c r="CM1735" s="279"/>
      <c r="CN1735" s="279"/>
      <c r="CO1735" s="279"/>
      <c r="CP1735" s="279"/>
      <c r="CQ1735" s="279"/>
      <c r="CR1735" s="279"/>
      <c r="CS1735" s="279"/>
      <c r="CT1735" s="279"/>
      <c r="CU1735" s="279"/>
      <c r="CV1735" s="279"/>
      <c r="CW1735" s="279"/>
      <c r="CX1735" s="279"/>
      <c r="CY1735" s="279"/>
      <c r="CZ1735" s="279"/>
      <c r="DA1735" s="279"/>
      <c r="DB1735" s="279"/>
      <c r="DC1735" s="279"/>
      <c r="DD1735" s="279"/>
      <c r="DE1735" s="279"/>
      <c r="DF1735" s="279"/>
      <c r="DG1735" s="279"/>
      <c r="DH1735" s="279"/>
      <c r="DI1735" s="279"/>
      <c r="DJ1735" s="279"/>
      <c r="DK1735" s="279"/>
      <c r="DL1735" s="279"/>
      <c r="DM1735" s="279"/>
      <c r="DN1735" s="279"/>
      <c r="DO1735" s="279"/>
      <c r="DP1735" s="279"/>
      <c r="DQ1735" s="279"/>
      <c r="DR1735" s="279"/>
      <c r="DS1735" s="279"/>
      <c r="DT1735" s="279"/>
      <c r="DU1735" s="279"/>
    </row>
    <row r="1736" spans="41:125">
      <c r="AO1736" s="279"/>
      <c r="AP1736" s="279"/>
      <c r="AQ1736" s="279"/>
      <c r="AR1736" s="279"/>
      <c r="AS1736" s="279"/>
      <c r="AT1736" s="279"/>
      <c r="AU1736" s="279"/>
      <c r="AV1736" s="279"/>
      <c r="AW1736" s="279"/>
      <c r="AX1736" s="279"/>
      <c r="AY1736" s="279"/>
      <c r="AZ1736" s="279"/>
      <c r="BA1736" s="279"/>
      <c r="BB1736" s="279"/>
      <c r="BC1736" s="279"/>
      <c r="BD1736" s="279"/>
      <c r="BE1736" s="279"/>
      <c r="BF1736" s="279"/>
      <c r="BG1736" s="279"/>
      <c r="BH1736" s="279"/>
      <c r="BI1736" s="279"/>
      <c r="BJ1736" s="279"/>
      <c r="BK1736" s="279"/>
      <c r="BL1736" s="279"/>
      <c r="BM1736" s="279"/>
      <c r="BN1736" s="279"/>
      <c r="BO1736" s="279"/>
      <c r="BP1736" s="279"/>
      <c r="BQ1736" s="279"/>
      <c r="BR1736" s="279"/>
      <c r="BS1736" s="279"/>
      <c r="BT1736" s="279"/>
      <c r="BU1736" s="279"/>
      <c r="BV1736" s="279"/>
      <c r="BW1736" s="279"/>
      <c r="BX1736" s="279"/>
      <c r="BY1736" s="279"/>
      <c r="BZ1736" s="279"/>
      <c r="CA1736" s="279"/>
      <c r="CB1736" s="279"/>
      <c r="CC1736" s="279"/>
      <c r="CD1736" s="279"/>
      <c r="CE1736" s="279"/>
      <c r="CF1736" s="279"/>
      <c r="CG1736" s="279"/>
      <c r="CH1736" s="279"/>
      <c r="CI1736" s="279"/>
      <c r="CJ1736" s="279"/>
      <c r="CK1736" s="279"/>
      <c r="CL1736" s="279"/>
      <c r="CM1736" s="279"/>
      <c r="CN1736" s="279"/>
      <c r="CO1736" s="279"/>
      <c r="CP1736" s="279"/>
      <c r="CQ1736" s="279"/>
      <c r="CR1736" s="279"/>
      <c r="CS1736" s="279"/>
      <c r="CT1736" s="279"/>
      <c r="CU1736" s="279"/>
      <c r="CV1736" s="279"/>
      <c r="CW1736" s="279"/>
      <c r="CX1736" s="279"/>
      <c r="CY1736" s="279"/>
      <c r="CZ1736" s="279"/>
      <c r="DA1736" s="279"/>
      <c r="DB1736" s="279"/>
      <c r="DC1736" s="279"/>
      <c r="DD1736" s="279"/>
      <c r="DE1736" s="279"/>
      <c r="DF1736" s="279"/>
      <c r="DG1736" s="279"/>
      <c r="DH1736" s="279"/>
      <c r="DI1736" s="279"/>
      <c r="DJ1736" s="279"/>
      <c r="DK1736" s="279"/>
      <c r="DL1736" s="279"/>
      <c r="DM1736" s="279"/>
      <c r="DN1736" s="279"/>
      <c r="DO1736" s="279"/>
      <c r="DP1736" s="279"/>
      <c r="DQ1736" s="279"/>
      <c r="DR1736" s="279"/>
      <c r="DS1736" s="279"/>
      <c r="DT1736" s="279"/>
      <c r="DU1736" s="279"/>
    </row>
    <row r="1737" spans="41:125">
      <c r="AO1737" s="279"/>
      <c r="AP1737" s="279"/>
      <c r="AQ1737" s="279"/>
      <c r="AR1737" s="279"/>
      <c r="AS1737" s="279"/>
      <c r="AT1737" s="279"/>
      <c r="AU1737" s="279"/>
      <c r="AV1737" s="279"/>
      <c r="AW1737" s="279"/>
      <c r="AX1737" s="279"/>
      <c r="AY1737" s="279"/>
      <c r="AZ1737" s="279"/>
      <c r="BA1737" s="279"/>
      <c r="BB1737" s="279"/>
      <c r="BC1737" s="279"/>
      <c r="BD1737" s="279"/>
      <c r="BE1737" s="279"/>
      <c r="BF1737" s="279"/>
      <c r="BG1737" s="279"/>
      <c r="BH1737" s="279"/>
      <c r="BI1737" s="279"/>
      <c r="BJ1737" s="279"/>
      <c r="BK1737" s="279"/>
      <c r="BL1737" s="279"/>
      <c r="BM1737" s="279"/>
      <c r="BN1737" s="279"/>
      <c r="BO1737" s="279"/>
      <c r="BP1737" s="279"/>
      <c r="BQ1737" s="279"/>
      <c r="BR1737" s="279"/>
      <c r="BS1737" s="279"/>
      <c r="BT1737" s="279"/>
      <c r="BU1737" s="279"/>
      <c r="BV1737" s="279"/>
      <c r="BW1737" s="279"/>
      <c r="BX1737" s="279"/>
      <c r="BY1737" s="279"/>
      <c r="BZ1737" s="279"/>
      <c r="CA1737" s="279"/>
      <c r="CB1737" s="279"/>
      <c r="CC1737" s="279"/>
      <c r="CD1737" s="279"/>
      <c r="CE1737" s="279"/>
      <c r="CF1737" s="279"/>
      <c r="CG1737" s="279"/>
      <c r="CH1737" s="279"/>
      <c r="CI1737" s="279"/>
      <c r="CJ1737" s="279"/>
      <c r="CK1737" s="279"/>
      <c r="CL1737" s="279"/>
      <c r="CM1737" s="279"/>
      <c r="CN1737" s="279"/>
      <c r="CO1737" s="279"/>
      <c r="CP1737" s="279"/>
      <c r="CQ1737" s="279"/>
      <c r="CR1737" s="279"/>
      <c r="CS1737" s="279"/>
      <c r="CT1737" s="279"/>
      <c r="CU1737" s="279"/>
      <c r="CV1737" s="279"/>
      <c r="CW1737" s="279"/>
      <c r="CX1737" s="279"/>
      <c r="CY1737" s="279"/>
      <c r="CZ1737" s="279"/>
      <c r="DA1737" s="279"/>
      <c r="DB1737" s="279"/>
      <c r="DC1737" s="279"/>
      <c r="DD1737" s="279"/>
      <c r="DE1737" s="279"/>
      <c r="DF1737" s="279"/>
      <c r="DG1737" s="279"/>
      <c r="DH1737" s="279"/>
      <c r="DI1737" s="279"/>
      <c r="DJ1737" s="279"/>
      <c r="DK1737" s="279"/>
      <c r="DL1737" s="279"/>
      <c r="DM1737" s="279"/>
      <c r="DN1737" s="279"/>
      <c r="DO1737" s="279"/>
      <c r="DP1737" s="279"/>
      <c r="DQ1737" s="279"/>
      <c r="DR1737" s="279"/>
      <c r="DS1737" s="279"/>
      <c r="DT1737" s="279"/>
      <c r="DU1737" s="279"/>
    </row>
    <row r="1738" spans="41:125">
      <c r="AO1738" s="279"/>
      <c r="AP1738" s="279"/>
      <c r="AQ1738" s="279"/>
      <c r="AR1738" s="279"/>
      <c r="AS1738" s="279"/>
      <c r="AT1738" s="279"/>
      <c r="AU1738" s="279"/>
      <c r="AV1738" s="279"/>
      <c r="AW1738" s="279"/>
      <c r="AX1738" s="279"/>
      <c r="AY1738" s="279"/>
      <c r="AZ1738" s="279"/>
      <c r="BA1738" s="279"/>
      <c r="BB1738" s="279"/>
      <c r="BC1738" s="279"/>
      <c r="BD1738" s="279"/>
      <c r="BE1738" s="279"/>
      <c r="BF1738" s="279"/>
      <c r="BG1738" s="279"/>
      <c r="BH1738" s="279"/>
      <c r="BI1738" s="279"/>
      <c r="BJ1738" s="279"/>
      <c r="BK1738" s="279"/>
      <c r="BL1738" s="279"/>
      <c r="BM1738" s="279"/>
      <c r="BN1738" s="279"/>
      <c r="BO1738" s="279"/>
      <c r="BP1738" s="279"/>
      <c r="BQ1738" s="279"/>
      <c r="BR1738" s="279"/>
      <c r="BS1738" s="279"/>
      <c r="BT1738" s="279"/>
      <c r="BU1738" s="279"/>
      <c r="BV1738" s="279"/>
      <c r="BW1738" s="279"/>
      <c r="BX1738" s="279"/>
      <c r="BY1738" s="279"/>
      <c r="BZ1738" s="279"/>
      <c r="CA1738" s="279"/>
      <c r="CB1738" s="279"/>
      <c r="CC1738" s="279"/>
      <c r="CD1738" s="279"/>
      <c r="CE1738" s="279"/>
      <c r="CF1738" s="279"/>
      <c r="CG1738" s="279"/>
      <c r="CH1738" s="279"/>
      <c r="CI1738" s="279"/>
      <c r="CJ1738" s="279"/>
      <c r="CK1738" s="279"/>
      <c r="CL1738" s="279"/>
      <c r="CM1738" s="279"/>
      <c r="CN1738" s="279"/>
      <c r="CO1738" s="279"/>
      <c r="CP1738" s="279"/>
      <c r="CQ1738" s="279"/>
      <c r="CR1738" s="279"/>
      <c r="CS1738" s="279"/>
      <c r="CT1738" s="279"/>
      <c r="CU1738" s="279"/>
      <c r="CV1738" s="279"/>
      <c r="CW1738" s="279"/>
      <c r="CX1738" s="279"/>
      <c r="CY1738" s="279"/>
      <c r="CZ1738" s="279"/>
      <c r="DA1738" s="279"/>
      <c r="DB1738" s="279"/>
      <c r="DC1738" s="279"/>
      <c r="DD1738" s="279"/>
      <c r="DE1738" s="279"/>
      <c r="DF1738" s="279"/>
      <c r="DG1738" s="279"/>
      <c r="DH1738" s="279"/>
      <c r="DI1738" s="279"/>
      <c r="DJ1738" s="279"/>
      <c r="DK1738" s="279"/>
      <c r="DL1738" s="279"/>
      <c r="DM1738" s="279"/>
      <c r="DN1738" s="279"/>
      <c r="DO1738" s="279"/>
      <c r="DP1738" s="279"/>
      <c r="DQ1738" s="279"/>
      <c r="DR1738" s="279"/>
      <c r="DS1738" s="279"/>
      <c r="DT1738" s="279"/>
      <c r="DU1738" s="279"/>
    </row>
    <row r="1739" spans="41:125">
      <c r="AO1739" s="279"/>
      <c r="AP1739" s="279"/>
      <c r="AQ1739" s="279"/>
      <c r="AR1739" s="279"/>
      <c r="AS1739" s="279"/>
      <c r="AT1739" s="279"/>
      <c r="AU1739" s="279"/>
      <c r="AV1739" s="279"/>
      <c r="AW1739" s="279"/>
      <c r="AX1739" s="279"/>
      <c r="AY1739" s="279"/>
      <c r="AZ1739" s="279"/>
      <c r="BA1739" s="279"/>
      <c r="BB1739" s="279"/>
      <c r="BC1739" s="279"/>
      <c r="BD1739" s="279"/>
      <c r="BE1739" s="279"/>
      <c r="BF1739" s="279"/>
      <c r="BG1739" s="279"/>
      <c r="BH1739" s="279"/>
      <c r="BI1739" s="279"/>
      <c r="BJ1739" s="279"/>
      <c r="BK1739" s="279"/>
      <c r="BL1739" s="279"/>
      <c r="BM1739" s="279"/>
      <c r="BN1739" s="279"/>
      <c r="BO1739" s="279"/>
      <c r="BP1739" s="279"/>
      <c r="BQ1739" s="279"/>
      <c r="BR1739" s="279"/>
      <c r="BS1739" s="279"/>
      <c r="BT1739" s="279"/>
      <c r="BU1739" s="279"/>
      <c r="BV1739" s="279"/>
      <c r="BW1739" s="279"/>
      <c r="BX1739" s="279"/>
      <c r="BY1739" s="279"/>
      <c r="BZ1739" s="279"/>
      <c r="CA1739" s="279"/>
      <c r="CB1739" s="279"/>
      <c r="CC1739" s="279"/>
      <c r="CD1739" s="279"/>
      <c r="CE1739" s="279"/>
      <c r="CF1739" s="279"/>
      <c r="CG1739" s="279"/>
      <c r="CH1739" s="279"/>
      <c r="CI1739" s="279"/>
      <c r="CJ1739" s="279"/>
      <c r="CK1739" s="279"/>
      <c r="CL1739" s="279"/>
      <c r="CM1739" s="279"/>
      <c r="CN1739" s="279"/>
      <c r="CO1739" s="279"/>
      <c r="CP1739" s="279"/>
      <c r="CQ1739" s="279"/>
      <c r="CR1739" s="279"/>
      <c r="CS1739" s="279"/>
      <c r="CT1739" s="279"/>
      <c r="CU1739" s="279"/>
      <c r="CV1739" s="279"/>
      <c r="CW1739" s="279"/>
      <c r="CX1739" s="279"/>
      <c r="CY1739" s="279"/>
      <c r="CZ1739" s="279"/>
      <c r="DA1739" s="279"/>
      <c r="DB1739" s="279"/>
      <c r="DC1739" s="279"/>
      <c r="DD1739" s="279"/>
      <c r="DE1739" s="279"/>
      <c r="DF1739" s="279"/>
      <c r="DG1739" s="279"/>
      <c r="DH1739" s="279"/>
      <c r="DI1739" s="279"/>
      <c r="DJ1739" s="279"/>
      <c r="DK1739" s="279"/>
      <c r="DL1739" s="279"/>
      <c r="DM1739" s="279"/>
      <c r="DN1739" s="279"/>
      <c r="DO1739" s="279"/>
      <c r="DP1739" s="279"/>
      <c r="DQ1739" s="279"/>
      <c r="DR1739" s="279"/>
      <c r="DS1739" s="279"/>
      <c r="DT1739" s="279"/>
      <c r="DU1739" s="279"/>
    </row>
    <row r="1740" spans="41:125">
      <c r="AO1740" s="279"/>
      <c r="AP1740" s="279"/>
      <c r="AQ1740" s="279"/>
      <c r="AR1740" s="279"/>
      <c r="AS1740" s="279"/>
      <c r="AT1740" s="279"/>
      <c r="AU1740" s="279"/>
      <c r="AV1740" s="279"/>
      <c r="AW1740" s="279"/>
      <c r="AX1740" s="279"/>
      <c r="AY1740" s="279"/>
      <c r="AZ1740" s="279"/>
      <c r="BA1740" s="279"/>
      <c r="BB1740" s="279"/>
      <c r="BC1740" s="279"/>
      <c r="BD1740" s="279"/>
      <c r="BE1740" s="279"/>
      <c r="BF1740" s="279"/>
      <c r="BG1740" s="279"/>
      <c r="BH1740" s="279"/>
      <c r="BI1740" s="279"/>
      <c r="BJ1740" s="279"/>
      <c r="BK1740" s="279"/>
      <c r="BL1740" s="279"/>
      <c r="BM1740" s="279"/>
      <c r="BN1740" s="279"/>
      <c r="BO1740" s="279"/>
      <c r="BP1740" s="279"/>
      <c r="BQ1740" s="279"/>
      <c r="BR1740" s="279"/>
      <c r="BS1740" s="279"/>
      <c r="BT1740" s="279"/>
      <c r="BU1740" s="279"/>
      <c r="BV1740" s="279"/>
      <c r="BW1740" s="279"/>
      <c r="BX1740" s="279"/>
      <c r="BY1740" s="279"/>
      <c r="BZ1740" s="279"/>
      <c r="CA1740" s="279"/>
      <c r="CB1740" s="279"/>
      <c r="CC1740" s="279"/>
      <c r="CD1740" s="279"/>
      <c r="CE1740" s="279"/>
      <c r="CF1740" s="279"/>
      <c r="CG1740" s="279"/>
      <c r="CH1740" s="279"/>
      <c r="CI1740" s="279"/>
      <c r="CJ1740" s="279"/>
      <c r="CK1740" s="279"/>
      <c r="CL1740" s="279"/>
      <c r="CM1740" s="279"/>
      <c r="CN1740" s="279"/>
      <c r="CO1740" s="279"/>
      <c r="CP1740" s="279"/>
      <c r="CQ1740" s="279"/>
      <c r="CR1740" s="279"/>
      <c r="CS1740" s="279"/>
      <c r="CT1740" s="279"/>
      <c r="CU1740" s="279"/>
      <c r="CV1740" s="279"/>
      <c r="CW1740" s="279"/>
      <c r="CX1740" s="279"/>
      <c r="CY1740" s="279"/>
      <c r="CZ1740" s="279"/>
      <c r="DA1740" s="279"/>
      <c r="DB1740" s="279"/>
      <c r="DC1740" s="279"/>
      <c r="DD1740" s="279"/>
      <c r="DE1740" s="279"/>
      <c r="DF1740" s="279"/>
      <c r="DG1740" s="279"/>
      <c r="DH1740" s="279"/>
      <c r="DI1740" s="279"/>
      <c r="DJ1740" s="279"/>
      <c r="DK1740" s="279"/>
      <c r="DL1740" s="279"/>
      <c r="DM1740" s="279"/>
      <c r="DN1740" s="279"/>
      <c r="DO1740" s="279"/>
      <c r="DP1740" s="279"/>
      <c r="DQ1740" s="279"/>
      <c r="DR1740" s="279"/>
      <c r="DS1740" s="279"/>
      <c r="DT1740" s="279"/>
      <c r="DU1740" s="279"/>
    </row>
    <row r="1741" spans="41:125">
      <c r="AO1741" s="279"/>
      <c r="AP1741" s="279"/>
      <c r="AQ1741" s="279"/>
      <c r="AR1741" s="279"/>
      <c r="AS1741" s="279"/>
      <c r="AT1741" s="279"/>
      <c r="AU1741" s="279"/>
      <c r="AV1741" s="279"/>
      <c r="AW1741" s="279"/>
      <c r="AX1741" s="279"/>
      <c r="AY1741" s="279"/>
      <c r="AZ1741" s="279"/>
      <c r="BA1741" s="279"/>
      <c r="BB1741" s="279"/>
      <c r="BC1741" s="279"/>
      <c r="BD1741" s="279"/>
      <c r="BE1741" s="279"/>
      <c r="BF1741" s="279"/>
      <c r="BG1741" s="279"/>
      <c r="BH1741" s="279"/>
      <c r="BI1741" s="279"/>
      <c r="BJ1741" s="279"/>
      <c r="BK1741" s="279"/>
      <c r="BL1741" s="279"/>
      <c r="BM1741" s="279"/>
      <c r="BN1741" s="279"/>
      <c r="BO1741" s="279"/>
      <c r="BP1741" s="279"/>
      <c r="BQ1741" s="279"/>
      <c r="BR1741" s="279"/>
      <c r="BS1741" s="279"/>
      <c r="BT1741" s="279"/>
      <c r="BU1741" s="279"/>
      <c r="BV1741" s="279"/>
      <c r="BW1741" s="279"/>
      <c r="BX1741" s="279"/>
      <c r="BY1741" s="279"/>
      <c r="BZ1741" s="279"/>
      <c r="CA1741" s="279"/>
      <c r="CB1741" s="279"/>
      <c r="CC1741" s="279"/>
      <c r="CD1741" s="279"/>
      <c r="CE1741" s="279"/>
      <c r="CF1741" s="279"/>
      <c r="CG1741" s="279"/>
      <c r="CH1741" s="279"/>
      <c r="CI1741" s="279"/>
      <c r="CJ1741" s="279"/>
      <c r="CK1741" s="279"/>
      <c r="CL1741" s="279"/>
      <c r="CM1741" s="279"/>
      <c r="CN1741" s="279"/>
      <c r="CO1741" s="279"/>
      <c r="CP1741" s="279"/>
      <c r="CQ1741" s="279"/>
      <c r="CR1741" s="279"/>
      <c r="CS1741" s="279"/>
      <c r="CT1741" s="279"/>
      <c r="CU1741" s="279"/>
      <c r="CV1741" s="279"/>
      <c r="CW1741" s="279"/>
      <c r="CX1741" s="279"/>
      <c r="CY1741" s="279"/>
      <c r="CZ1741" s="279"/>
      <c r="DA1741" s="279"/>
      <c r="DB1741" s="279"/>
      <c r="DC1741" s="279"/>
      <c r="DD1741" s="279"/>
      <c r="DE1741" s="279"/>
      <c r="DF1741" s="279"/>
      <c r="DG1741" s="279"/>
      <c r="DH1741" s="279"/>
      <c r="DI1741" s="279"/>
      <c r="DJ1741" s="279"/>
      <c r="DK1741" s="279"/>
      <c r="DL1741" s="279"/>
      <c r="DM1741" s="279"/>
      <c r="DN1741" s="279"/>
      <c r="DO1741" s="279"/>
      <c r="DP1741" s="279"/>
      <c r="DQ1741" s="279"/>
      <c r="DR1741" s="279"/>
      <c r="DS1741" s="279"/>
      <c r="DT1741" s="279"/>
      <c r="DU1741" s="279"/>
    </row>
    <row r="1742" spans="41:125">
      <c r="AO1742" s="279"/>
      <c r="AP1742" s="279"/>
      <c r="AQ1742" s="279"/>
      <c r="AR1742" s="279"/>
      <c r="AS1742" s="279"/>
      <c r="AT1742" s="279"/>
      <c r="AU1742" s="279"/>
      <c r="AV1742" s="279"/>
      <c r="AW1742" s="279"/>
      <c r="AX1742" s="279"/>
      <c r="AY1742" s="279"/>
      <c r="AZ1742" s="279"/>
      <c r="BA1742" s="279"/>
      <c r="BB1742" s="279"/>
      <c r="BC1742" s="279"/>
      <c r="BD1742" s="279"/>
      <c r="BE1742" s="279"/>
      <c r="BF1742" s="279"/>
      <c r="BG1742" s="279"/>
      <c r="BH1742" s="279"/>
      <c r="BI1742" s="279"/>
      <c r="BJ1742" s="279"/>
      <c r="BK1742" s="279"/>
      <c r="BL1742" s="279"/>
      <c r="BM1742" s="279"/>
      <c r="BN1742" s="279"/>
      <c r="BO1742" s="279"/>
      <c r="BP1742" s="279"/>
      <c r="BQ1742" s="279"/>
      <c r="BR1742" s="279"/>
      <c r="BS1742" s="279"/>
      <c r="BT1742" s="279"/>
      <c r="BU1742" s="279"/>
      <c r="BV1742" s="279"/>
      <c r="BW1742" s="279"/>
      <c r="BX1742" s="279"/>
      <c r="BY1742" s="279"/>
      <c r="BZ1742" s="279"/>
      <c r="CA1742" s="279"/>
      <c r="CB1742" s="279"/>
      <c r="CC1742" s="279"/>
      <c r="CD1742" s="279"/>
      <c r="CE1742" s="279"/>
      <c r="CF1742" s="279"/>
      <c r="CG1742" s="279"/>
      <c r="CH1742" s="279"/>
      <c r="CI1742" s="279"/>
      <c r="CJ1742" s="279"/>
      <c r="CK1742" s="279"/>
      <c r="CL1742" s="279"/>
      <c r="CM1742" s="279"/>
      <c r="CN1742" s="279"/>
      <c r="CO1742" s="279"/>
      <c r="CP1742" s="279"/>
      <c r="CQ1742" s="279"/>
      <c r="CR1742" s="279"/>
      <c r="CS1742" s="279"/>
      <c r="CT1742" s="279"/>
      <c r="CU1742" s="279"/>
      <c r="CV1742" s="279"/>
      <c r="CW1742" s="279"/>
      <c r="CX1742" s="279"/>
      <c r="CY1742" s="279"/>
      <c r="CZ1742" s="279"/>
      <c r="DA1742" s="279"/>
      <c r="DB1742" s="279"/>
      <c r="DC1742" s="279"/>
      <c r="DD1742" s="279"/>
      <c r="DE1742" s="279"/>
      <c r="DF1742" s="279"/>
      <c r="DG1742" s="279"/>
      <c r="DH1742" s="279"/>
      <c r="DI1742" s="279"/>
      <c r="DJ1742" s="279"/>
      <c r="DK1742" s="279"/>
      <c r="DL1742" s="279"/>
      <c r="DM1742" s="279"/>
      <c r="DN1742" s="279"/>
      <c r="DO1742" s="279"/>
      <c r="DP1742" s="279"/>
      <c r="DQ1742" s="279"/>
      <c r="DR1742" s="279"/>
      <c r="DS1742" s="279"/>
      <c r="DT1742" s="279"/>
      <c r="DU1742" s="279"/>
    </row>
    <row r="1743" spans="41:125">
      <c r="AO1743" s="279"/>
      <c r="AP1743" s="279"/>
      <c r="AQ1743" s="279"/>
      <c r="AR1743" s="279"/>
      <c r="AS1743" s="279"/>
      <c r="AT1743" s="279"/>
      <c r="AU1743" s="279"/>
      <c r="AV1743" s="279"/>
      <c r="AW1743" s="279"/>
      <c r="AX1743" s="279"/>
      <c r="AY1743" s="279"/>
      <c r="AZ1743" s="279"/>
      <c r="BA1743" s="279"/>
      <c r="BB1743" s="279"/>
      <c r="BC1743" s="279"/>
      <c r="BD1743" s="279"/>
      <c r="BE1743" s="279"/>
      <c r="BF1743" s="279"/>
      <c r="BG1743" s="279"/>
      <c r="BH1743" s="279"/>
      <c r="BI1743" s="279"/>
      <c r="BJ1743" s="279"/>
      <c r="BK1743" s="279"/>
      <c r="BL1743" s="279"/>
      <c r="BM1743" s="279"/>
      <c r="BN1743" s="279"/>
      <c r="BO1743" s="279"/>
      <c r="BP1743" s="279"/>
      <c r="BQ1743" s="279"/>
      <c r="BR1743" s="279"/>
      <c r="BS1743" s="279"/>
      <c r="BT1743" s="279"/>
      <c r="BU1743" s="279"/>
      <c r="BV1743" s="279"/>
      <c r="BW1743" s="279"/>
      <c r="BX1743" s="279"/>
      <c r="BY1743" s="279"/>
      <c r="BZ1743" s="279"/>
      <c r="CA1743" s="279"/>
      <c r="CB1743" s="279"/>
      <c r="CC1743" s="279"/>
      <c r="CD1743" s="279"/>
      <c r="CE1743" s="279"/>
      <c r="CF1743" s="279"/>
      <c r="CG1743" s="279"/>
      <c r="CH1743" s="279"/>
      <c r="CI1743" s="279"/>
      <c r="CJ1743" s="279"/>
      <c r="CK1743" s="279"/>
      <c r="CL1743" s="279"/>
      <c r="CM1743" s="279"/>
      <c r="CN1743" s="279"/>
      <c r="CO1743" s="279"/>
      <c r="CP1743" s="279"/>
      <c r="CQ1743" s="279"/>
      <c r="CR1743" s="279"/>
      <c r="CS1743" s="279"/>
      <c r="CT1743" s="279"/>
      <c r="CU1743" s="279"/>
      <c r="CV1743" s="279"/>
      <c r="CW1743" s="279"/>
      <c r="CX1743" s="279"/>
      <c r="CY1743" s="279"/>
      <c r="CZ1743" s="279"/>
      <c r="DA1743" s="279"/>
      <c r="DB1743" s="279"/>
      <c r="DC1743" s="279"/>
      <c r="DD1743" s="279"/>
      <c r="DE1743" s="279"/>
      <c r="DF1743" s="279"/>
      <c r="DG1743" s="279"/>
      <c r="DH1743" s="279"/>
      <c r="DI1743" s="279"/>
      <c r="DJ1743" s="279"/>
      <c r="DK1743" s="279"/>
      <c r="DL1743" s="279"/>
      <c r="DM1743" s="279"/>
      <c r="DN1743" s="279"/>
      <c r="DO1743" s="279"/>
      <c r="DP1743" s="279"/>
      <c r="DQ1743" s="279"/>
      <c r="DR1743" s="279"/>
      <c r="DS1743" s="279"/>
      <c r="DT1743" s="279"/>
      <c r="DU1743" s="279"/>
    </row>
    <row r="1744" spans="41:125">
      <c r="AO1744" s="279"/>
      <c r="AP1744" s="279"/>
      <c r="AQ1744" s="279"/>
      <c r="AR1744" s="279"/>
      <c r="AS1744" s="279"/>
      <c r="AT1744" s="279"/>
      <c r="AU1744" s="279"/>
      <c r="AV1744" s="279"/>
      <c r="AW1744" s="279"/>
      <c r="AX1744" s="279"/>
      <c r="AY1744" s="279"/>
      <c r="AZ1744" s="279"/>
      <c r="BA1744" s="279"/>
      <c r="BB1744" s="279"/>
      <c r="BC1744" s="279"/>
      <c r="BD1744" s="279"/>
      <c r="BE1744" s="279"/>
      <c r="BF1744" s="279"/>
      <c r="BG1744" s="279"/>
      <c r="BH1744" s="279"/>
      <c r="BI1744" s="279"/>
      <c r="BJ1744" s="279"/>
      <c r="BK1744" s="279"/>
      <c r="BL1744" s="279"/>
      <c r="BM1744" s="279"/>
      <c r="BN1744" s="279"/>
      <c r="BO1744" s="279"/>
      <c r="BP1744" s="279"/>
      <c r="BQ1744" s="279"/>
      <c r="BR1744" s="279"/>
      <c r="BS1744" s="279"/>
      <c r="BT1744" s="279"/>
      <c r="BU1744" s="279"/>
      <c r="BV1744" s="279"/>
      <c r="BW1744" s="279"/>
      <c r="BX1744" s="279"/>
      <c r="BY1744" s="279"/>
      <c r="BZ1744" s="279"/>
      <c r="CA1744" s="279"/>
      <c r="CB1744" s="279"/>
      <c r="CC1744" s="279"/>
      <c r="CD1744" s="279"/>
      <c r="CE1744" s="279"/>
      <c r="CF1744" s="279"/>
      <c r="CG1744" s="279"/>
      <c r="CH1744" s="279"/>
      <c r="CI1744" s="279"/>
      <c r="CJ1744" s="279"/>
      <c r="CK1744" s="279"/>
      <c r="CL1744" s="279"/>
      <c r="CM1744" s="279"/>
      <c r="CN1744" s="279"/>
      <c r="CO1744" s="279"/>
      <c r="CP1744" s="279"/>
      <c r="CQ1744" s="279"/>
      <c r="CR1744" s="279"/>
      <c r="CS1744" s="279"/>
      <c r="CT1744" s="279"/>
      <c r="CU1744" s="279"/>
      <c r="CV1744" s="279"/>
      <c r="CW1744" s="279"/>
      <c r="CX1744" s="279"/>
      <c r="CY1744" s="279"/>
      <c r="CZ1744" s="279"/>
      <c r="DA1744" s="279"/>
      <c r="DB1744" s="279"/>
      <c r="DC1744" s="279"/>
      <c r="DD1744" s="279"/>
      <c r="DE1744" s="279"/>
      <c r="DF1744" s="279"/>
      <c r="DG1744" s="279"/>
      <c r="DH1744" s="279"/>
      <c r="DI1744" s="279"/>
      <c r="DJ1744" s="279"/>
      <c r="DK1744" s="279"/>
      <c r="DL1744" s="279"/>
      <c r="DM1744" s="279"/>
      <c r="DN1744" s="279"/>
      <c r="DO1744" s="279"/>
      <c r="DP1744" s="279"/>
      <c r="DQ1744" s="279"/>
      <c r="DR1744" s="279"/>
      <c r="DS1744" s="279"/>
      <c r="DT1744" s="279"/>
      <c r="DU1744" s="279"/>
    </row>
    <row r="1745" spans="41:125">
      <c r="AO1745" s="279"/>
      <c r="AP1745" s="279"/>
      <c r="AQ1745" s="279"/>
      <c r="AR1745" s="279"/>
      <c r="AS1745" s="279"/>
      <c r="AT1745" s="279"/>
      <c r="AU1745" s="279"/>
      <c r="AV1745" s="279"/>
      <c r="AW1745" s="279"/>
      <c r="AX1745" s="279"/>
      <c r="AY1745" s="279"/>
      <c r="AZ1745" s="279"/>
      <c r="BA1745" s="279"/>
      <c r="BB1745" s="279"/>
      <c r="BC1745" s="279"/>
      <c r="BD1745" s="279"/>
      <c r="BE1745" s="279"/>
      <c r="BF1745" s="279"/>
      <c r="BG1745" s="279"/>
      <c r="BH1745" s="279"/>
      <c r="BI1745" s="279"/>
      <c r="BJ1745" s="279"/>
      <c r="BK1745" s="279"/>
      <c r="BL1745" s="279"/>
      <c r="BM1745" s="279"/>
      <c r="BN1745" s="279"/>
      <c r="BO1745" s="279"/>
      <c r="BP1745" s="279"/>
      <c r="BQ1745" s="279"/>
      <c r="BR1745" s="279"/>
      <c r="BS1745" s="279"/>
      <c r="BT1745" s="279"/>
      <c r="BU1745" s="279"/>
      <c r="BV1745" s="279"/>
      <c r="BW1745" s="279"/>
      <c r="BX1745" s="279"/>
      <c r="BY1745" s="279"/>
      <c r="BZ1745" s="279"/>
      <c r="CA1745" s="279"/>
      <c r="CB1745" s="279"/>
      <c r="CC1745" s="279"/>
      <c r="CD1745" s="279"/>
      <c r="CE1745" s="279"/>
      <c r="CF1745" s="279"/>
      <c r="CG1745" s="279"/>
      <c r="CH1745" s="279"/>
      <c r="CI1745" s="279"/>
      <c r="CJ1745" s="279"/>
      <c r="CK1745" s="279"/>
      <c r="CL1745" s="279"/>
      <c r="CM1745" s="279"/>
      <c r="CN1745" s="279"/>
      <c r="CO1745" s="279"/>
      <c r="CP1745" s="279"/>
      <c r="CQ1745" s="279"/>
      <c r="CR1745" s="279"/>
      <c r="CS1745" s="279"/>
      <c r="CT1745" s="279"/>
      <c r="CU1745" s="279"/>
      <c r="CV1745" s="279"/>
      <c r="CW1745" s="279"/>
      <c r="CX1745" s="279"/>
      <c r="CY1745" s="279"/>
      <c r="CZ1745" s="279"/>
      <c r="DA1745" s="279"/>
      <c r="DB1745" s="279"/>
      <c r="DC1745" s="279"/>
      <c r="DD1745" s="279"/>
      <c r="DE1745" s="279"/>
      <c r="DF1745" s="279"/>
      <c r="DG1745" s="279"/>
      <c r="DH1745" s="279"/>
      <c r="DI1745" s="279"/>
      <c r="DJ1745" s="279"/>
      <c r="DK1745" s="279"/>
      <c r="DL1745" s="279"/>
      <c r="DM1745" s="279"/>
      <c r="DN1745" s="279"/>
      <c r="DO1745" s="279"/>
      <c r="DP1745" s="279"/>
      <c r="DQ1745" s="279"/>
      <c r="DR1745" s="279"/>
      <c r="DS1745" s="279"/>
      <c r="DT1745" s="279"/>
      <c r="DU1745" s="279"/>
    </row>
    <row r="1746" spans="41:125">
      <c r="AO1746" s="279"/>
      <c r="AP1746" s="279"/>
      <c r="AQ1746" s="279"/>
      <c r="AR1746" s="279"/>
      <c r="AS1746" s="279"/>
      <c r="AT1746" s="279"/>
      <c r="AU1746" s="279"/>
      <c r="AV1746" s="279"/>
      <c r="AW1746" s="279"/>
      <c r="AX1746" s="279"/>
      <c r="AY1746" s="279"/>
      <c r="AZ1746" s="279"/>
      <c r="BA1746" s="279"/>
      <c r="BB1746" s="279"/>
      <c r="BC1746" s="279"/>
      <c r="BD1746" s="279"/>
      <c r="BE1746" s="279"/>
      <c r="BF1746" s="279"/>
      <c r="BG1746" s="279"/>
      <c r="BH1746" s="279"/>
      <c r="BI1746" s="279"/>
      <c r="BJ1746" s="279"/>
      <c r="BK1746" s="279"/>
      <c r="BL1746" s="279"/>
      <c r="BM1746" s="279"/>
      <c r="BN1746" s="279"/>
      <c r="BO1746" s="279"/>
      <c r="BP1746" s="279"/>
      <c r="BQ1746" s="279"/>
      <c r="BR1746" s="279"/>
      <c r="BS1746" s="279"/>
      <c r="BT1746" s="279"/>
      <c r="BU1746" s="279"/>
      <c r="BV1746" s="279"/>
      <c r="BW1746" s="279"/>
      <c r="BX1746" s="279"/>
      <c r="BY1746" s="279"/>
      <c r="BZ1746" s="279"/>
      <c r="CA1746" s="279"/>
      <c r="CB1746" s="279"/>
      <c r="CC1746" s="279"/>
      <c r="CD1746" s="279"/>
      <c r="CE1746" s="279"/>
      <c r="CF1746" s="279"/>
      <c r="CG1746" s="279"/>
      <c r="CH1746" s="279"/>
      <c r="CI1746" s="279"/>
      <c r="CJ1746" s="279"/>
      <c r="CK1746" s="279"/>
      <c r="CL1746" s="279"/>
      <c r="CM1746" s="279"/>
      <c r="CN1746" s="279"/>
      <c r="CO1746" s="279"/>
      <c r="CP1746" s="279"/>
      <c r="CQ1746" s="279"/>
      <c r="CR1746" s="279"/>
      <c r="CS1746" s="279"/>
      <c r="CT1746" s="279"/>
      <c r="CU1746" s="279"/>
      <c r="CV1746" s="279"/>
      <c r="CW1746" s="279"/>
      <c r="CX1746" s="279"/>
      <c r="CY1746" s="279"/>
      <c r="CZ1746" s="279"/>
      <c r="DA1746" s="279"/>
      <c r="DB1746" s="279"/>
      <c r="DC1746" s="279"/>
      <c r="DD1746" s="279"/>
      <c r="DE1746" s="279"/>
      <c r="DF1746" s="279"/>
      <c r="DG1746" s="279"/>
      <c r="DH1746" s="279"/>
      <c r="DI1746" s="279"/>
      <c r="DJ1746" s="279"/>
      <c r="DK1746" s="279"/>
      <c r="DL1746" s="279"/>
      <c r="DM1746" s="279"/>
      <c r="DN1746" s="279"/>
      <c r="DO1746" s="279"/>
      <c r="DP1746" s="279"/>
      <c r="DQ1746" s="279"/>
      <c r="DR1746" s="279"/>
      <c r="DS1746" s="279"/>
      <c r="DT1746" s="279"/>
      <c r="DU1746" s="279"/>
    </row>
    <row r="1747" spans="41:125">
      <c r="AO1747" s="279"/>
      <c r="AP1747" s="279"/>
      <c r="AQ1747" s="279"/>
      <c r="AR1747" s="279"/>
      <c r="AS1747" s="279"/>
      <c r="AT1747" s="279"/>
      <c r="AU1747" s="279"/>
      <c r="AV1747" s="279"/>
      <c r="AW1747" s="279"/>
      <c r="AX1747" s="279"/>
      <c r="AY1747" s="279"/>
      <c r="AZ1747" s="279"/>
      <c r="BA1747" s="279"/>
      <c r="BB1747" s="279"/>
      <c r="BC1747" s="279"/>
      <c r="BD1747" s="279"/>
      <c r="BE1747" s="279"/>
      <c r="BF1747" s="279"/>
      <c r="BG1747" s="279"/>
      <c r="BH1747" s="279"/>
      <c r="BI1747" s="279"/>
      <c r="BJ1747" s="279"/>
      <c r="BK1747" s="279"/>
      <c r="BL1747" s="279"/>
      <c r="BM1747" s="279"/>
      <c r="BN1747" s="279"/>
      <c r="BO1747" s="279"/>
      <c r="BP1747" s="279"/>
      <c r="BQ1747" s="279"/>
      <c r="BR1747" s="279"/>
      <c r="BS1747" s="279"/>
      <c r="BT1747" s="279"/>
      <c r="BU1747" s="279"/>
      <c r="BV1747" s="279"/>
      <c r="BW1747" s="279"/>
      <c r="BX1747" s="279"/>
      <c r="BY1747" s="279"/>
      <c r="BZ1747" s="279"/>
      <c r="CA1747" s="279"/>
      <c r="CB1747" s="279"/>
      <c r="CC1747" s="279"/>
      <c r="CD1747" s="279"/>
      <c r="CE1747" s="279"/>
      <c r="CF1747" s="279"/>
      <c r="CG1747" s="279"/>
      <c r="CH1747" s="279"/>
      <c r="CI1747" s="279"/>
      <c r="CJ1747" s="279"/>
      <c r="CK1747" s="279"/>
      <c r="CL1747" s="279"/>
      <c r="CM1747" s="279"/>
      <c r="CN1747" s="279"/>
      <c r="CO1747" s="279"/>
      <c r="CP1747" s="279"/>
      <c r="CQ1747" s="279"/>
      <c r="CR1747" s="279"/>
      <c r="CS1747" s="279"/>
      <c r="CT1747" s="279"/>
      <c r="CU1747" s="279"/>
      <c r="CV1747" s="279"/>
      <c r="CW1747" s="279"/>
      <c r="CX1747" s="279"/>
      <c r="CY1747" s="279"/>
      <c r="CZ1747" s="279"/>
      <c r="DA1747" s="279"/>
      <c r="DB1747" s="279"/>
      <c r="DC1747" s="279"/>
      <c r="DD1747" s="279"/>
      <c r="DE1747" s="279"/>
      <c r="DF1747" s="279"/>
      <c r="DG1747" s="279"/>
      <c r="DH1747" s="279"/>
      <c r="DI1747" s="279"/>
      <c r="DJ1747" s="279"/>
      <c r="DK1747" s="279"/>
      <c r="DL1747" s="279"/>
      <c r="DM1747" s="279"/>
      <c r="DN1747" s="279"/>
      <c r="DO1747" s="279"/>
      <c r="DP1747" s="279"/>
      <c r="DQ1747" s="279"/>
      <c r="DR1747" s="279"/>
      <c r="DS1747" s="279"/>
      <c r="DT1747" s="279"/>
      <c r="DU1747" s="279"/>
    </row>
    <row r="1748" spans="41:125">
      <c r="AO1748" s="279"/>
      <c r="AP1748" s="279"/>
      <c r="AQ1748" s="279"/>
      <c r="AR1748" s="279"/>
      <c r="AS1748" s="279"/>
      <c r="AT1748" s="279"/>
      <c r="AU1748" s="279"/>
      <c r="AV1748" s="279"/>
      <c r="AW1748" s="279"/>
      <c r="AX1748" s="279"/>
      <c r="AY1748" s="279"/>
      <c r="AZ1748" s="279"/>
      <c r="BA1748" s="279"/>
      <c r="BB1748" s="279"/>
      <c r="BC1748" s="279"/>
      <c r="BD1748" s="279"/>
      <c r="BE1748" s="279"/>
      <c r="BF1748" s="279"/>
      <c r="BG1748" s="279"/>
      <c r="BH1748" s="279"/>
      <c r="BI1748" s="279"/>
      <c r="BJ1748" s="279"/>
      <c r="BK1748" s="279"/>
      <c r="BL1748" s="279"/>
      <c r="BM1748" s="279"/>
      <c r="BN1748" s="279"/>
      <c r="BO1748" s="279"/>
      <c r="BP1748" s="279"/>
      <c r="BQ1748" s="279"/>
      <c r="BR1748" s="279"/>
      <c r="BS1748" s="279"/>
      <c r="BT1748" s="279"/>
      <c r="BU1748" s="279"/>
      <c r="BV1748" s="279"/>
      <c r="BW1748" s="279"/>
      <c r="BX1748" s="279"/>
      <c r="BY1748" s="279"/>
      <c r="BZ1748" s="279"/>
      <c r="CA1748" s="279"/>
      <c r="CB1748" s="279"/>
      <c r="CC1748" s="279"/>
      <c r="CD1748" s="279"/>
      <c r="CE1748" s="279"/>
      <c r="CF1748" s="279"/>
      <c r="CG1748" s="279"/>
      <c r="CH1748" s="279"/>
      <c r="CI1748" s="279"/>
      <c r="CJ1748" s="279"/>
      <c r="CK1748" s="279"/>
      <c r="CL1748" s="279"/>
      <c r="CM1748" s="279"/>
      <c r="CN1748" s="279"/>
      <c r="CO1748" s="279"/>
      <c r="CP1748" s="279"/>
      <c r="CQ1748" s="279"/>
      <c r="CR1748" s="279"/>
      <c r="CS1748" s="279"/>
      <c r="CT1748" s="279"/>
      <c r="CU1748" s="279"/>
      <c r="CV1748" s="279"/>
      <c r="CW1748" s="279"/>
      <c r="CX1748" s="279"/>
      <c r="CY1748" s="279"/>
      <c r="CZ1748" s="279"/>
      <c r="DA1748" s="279"/>
      <c r="DB1748" s="279"/>
      <c r="DC1748" s="279"/>
      <c r="DD1748" s="279"/>
      <c r="DE1748" s="279"/>
      <c r="DF1748" s="279"/>
      <c r="DG1748" s="279"/>
      <c r="DH1748" s="279"/>
      <c r="DI1748" s="279"/>
      <c r="DJ1748" s="279"/>
      <c r="DK1748" s="279"/>
      <c r="DL1748" s="279"/>
      <c r="DM1748" s="279"/>
      <c r="DN1748" s="279"/>
      <c r="DO1748" s="279"/>
      <c r="DP1748" s="279"/>
      <c r="DQ1748" s="279"/>
      <c r="DR1748" s="279"/>
      <c r="DS1748" s="279"/>
      <c r="DT1748" s="279"/>
      <c r="DU1748" s="279"/>
    </row>
    <row r="1749" spans="41:125">
      <c r="AO1749" s="279"/>
      <c r="AP1749" s="279"/>
      <c r="AQ1749" s="279"/>
      <c r="AR1749" s="279"/>
      <c r="AS1749" s="279"/>
      <c r="AT1749" s="279"/>
      <c r="AU1749" s="279"/>
      <c r="AV1749" s="279"/>
      <c r="AW1749" s="279"/>
      <c r="AX1749" s="279"/>
      <c r="AY1749" s="279"/>
      <c r="AZ1749" s="279"/>
      <c r="BA1749" s="279"/>
      <c r="BB1749" s="279"/>
      <c r="BC1749" s="279"/>
      <c r="BD1749" s="279"/>
      <c r="BE1749" s="279"/>
      <c r="BF1749" s="279"/>
      <c r="BG1749" s="279"/>
      <c r="BH1749" s="279"/>
      <c r="BI1749" s="279"/>
      <c r="BJ1749" s="279"/>
      <c r="BK1749" s="279"/>
      <c r="BL1749" s="279"/>
      <c r="BM1749" s="279"/>
      <c r="BN1749" s="279"/>
      <c r="BO1749" s="279"/>
      <c r="BP1749" s="279"/>
      <c r="BQ1749" s="279"/>
      <c r="BR1749" s="279"/>
      <c r="BS1749" s="279"/>
      <c r="BT1749" s="279"/>
      <c r="BU1749" s="279"/>
      <c r="BV1749" s="279"/>
      <c r="BW1749" s="279"/>
      <c r="BX1749" s="279"/>
      <c r="BY1749" s="279"/>
      <c r="BZ1749" s="279"/>
      <c r="CA1749" s="279"/>
      <c r="CB1749" s="279"/>
      <c r="CC1749" s="279"/>
      <c r="CD1749" s="279"/>
      <c r="CE1749" s="279"/>
      <c r="CF1749" s="279"/>
      <c r="CG1749" s="279"/>
      <c r="CH1749" s="279"/>
      <c r="CI1749" s="279"/>
      <c r="CJ1749" s="279"/>
      <c r="CK1749" s="279"/>
      <c r="CL1749" s="279"/>
      <c r="CM1749" s="279"/>
      <c r="CN1749" s="279"/>
      <c r="CO1749" s="279"/>
      <c r="CP1749" s="279"/>
      <c r="CQ1749" s="279"/>
      <c r="CR1749" s="279"/>
      <c r="CS1749" s="279"/>
      <c r="CT1749" s="279"/>
      <c r="CU1749" s="279"/>
      <c r="CV1749" s="279"/>
      <c r="CW1749" s="279"/>
      <c r="CX1749" s="279"/>
      <c r="CY1749" s="279"/>
      <c r="CZ1749" s="279"/>
      <c r="DA1749" s="279"/>
      <c r="DB1749" s="279"/>
      <c r="DC1749" s="279"/>
      <c r="DD1749" s="279"/>
      <c r="DE1749" s="279"/>
      <c r="DF1749" s="279"/>
      <c r="DG1749" s="279"/>
      <c r="DH1749" s="279"/>
      <c r="DI1749" s="279"/>
      <c r="DJ1749" s="279"/>
      <c r="DK1749" s="279"/>
      <c r="DL1749" s="279"/>
      <c r="DM1749" s="279"/>
      <c r="DN1749" s="279"/>
      <c r="DO1749" s="279"/>
      <c r="DP1749" s="279"/>
      <c r="DQ1749" s="279"/>
      <c r="DR1749" s="279"/>
      <c r="DS1749" s="279"/>
      <c r="DT1749" s="279"/>
      <c r="DU1749" s="279"/>
    </row>
    <row r="1750" spans="41:125">
      <c r="AO1750" s="279"/>
      <c r="AP1750" s="279"/>
      <c r="AQ1750" s="279"/>
      <c r="AR1750" s="279"/>
      <c r="AS1750" s="279"/>
      <c r="AT1750" s="279"/>
      <c r="AU1750" s="279"/>
      <c r="AV1750" s="279"/>
      <c r="AW1750" s="279"/>
      <c r="AX1750" s="279"/>
      <c r="AY1750" s="279"/>
      <c r="AZ1750" s="279"/>
      <c r="BA1750" s="279"/>
      <c r="BB1750" s="279"/>
      <c r="BC1750" s="279"/>
      <c r="BD1750" s="279"/>
      <c r="BE1750" s="279"/>
      <c r="BF1750" s="279"/>
      <c r="BG1750" s="279"/>
      <c r="BH1750" s="279"/>
      <c r="BI1750" s="279"/>
      <c r="BJ1750" s="279"/>
      <c r="BK1750" s="279"/>
      <c r="BL1750" s="279"/>
      <c r="BM1750" s="279"/>
      <c r="BN1750" s="279"/>
      <c r="BO1750" s="279"/>
      <c r="BP1750" s="279"/>
      <c r="BQ1750" s="279"/>
      <c r="BR1750" s="279"/>
      <c r="BS1750" s="279"/>
      <c r="BT1750" s="279"/>
      <c r="BU1750" s="279"/>
      <c r="BV1750" s="279"/>
      <c r="BW1750" s="279"/>
      <c r="BX1750" s="279"/>
      <c r="BY1750" s="279"/>
      <c r="BZ1750" s="279"/>
      <c r="CA1750" s="279"/>
      <c r="CB1750" s="279"/>
      <c r="CC1750" s="279"/>
      <c r="CD1750" s="279"/>
      <c r="CE1750" s="279"/>
      <c r="CF1750" s="279"/>
      <c r="CG1750" s="279"/>
      <c r="CH1750" s="279"/>
      <c r="CI1750" s="279"/>
      <c r="CJ1750" s="279"/>
      <c r="CK1750" s="279"/>
      <c r="CL1750" s="279"/>
      <c r="CM1750" s="279"/>
      <c r="CN1750" s="279"/>
      <c r="CO1750" s="279"/>
      <c r="CP1750" s="279"/>
      <c r="CQ1750" s="279"/>
      <c r="CR1750" s="279"/>
      <c r="CS1750" s="279"/>
      <c r="CT1750" s="279"/>
      <c r="CU1750" s="279"/>
      <c r="CV1750" s="279"/>
      <c r="CW1750" s="279"/>
      <c r="CX1750" s="279"/>
      <c r="CY1750" s="279"/>
      <c r="CZ1750" s="279"/>
      <c r="DA1750" s="279"/>
      <c r="DB1750" s="279"/>
      <c r="DC1750" s="279"/>
      <c r="DD1750" s="279"/>
      <c r="DE1750" s="279"/>
      <c r="DF1750" s="279"/>
      <c r="DG1750" s="279"/>
      <c r="DH1750" s="279"/>
      <c r="DI1750" s="279"/>
      <c r="DJ1750" s="279"/>
      <c r="DK1750" s="279"/>
      <c r="DL1750" s="279"/>
      <c r="DM1750" s="279"/>
      <c r="DN1750" s="279"/>
      <c r="DO1750" s="279"/>
      <c r="DP1750" s="279"/>
      <c r="DQ1750" s="279"/>
      <c r="DR1750" s="279"/>
      <c r="DS1750" s="279"/>
      <c r="DT1750" s="279"/>
      <c r="DU1750" s="279"/>
    </row>
    <row r="1751" spans="41:125">
      <c r="AO1751" s="279"/>
      <c r="AP1751" s="279"/>
      <c r="AQ1751" s="279"/>
      <c r="AR1751" s="279"/>
      <c r="AS1751" s="279"/>
      <c r="AT1751" s="279"/>
      <c r="AU1751" s="279"/>
      <c r="AV1751" s="279"/>
      <c r="AW1751" s="279"/>
      <c r="AX1751" s="279"/>
      <c r="AY1751" s="279"/>
      <c r="AZ1751" s="279"/>
      <c r="BA1751" s="279"/>
      <c r="BB1751" s="279"/>
      <c r="BC1751" s="279"/>
      <c r="BD1751" s="279"/>
      <c r="BE1751" s="279"/>
      <c r="BF1751" s="279"/>
      <c r="BG1751" s="279"/>
      <c r="BH1751" s="279"/>
      <c r="BI1751" s="279"/>
      <c r="BJ1751" s="279"/>
      <c r="BK1751" s="279"/>
      <c r="BL1751" s="279"/>
      <c r="BM1751" s="279"/>
      <c r="BN1751" s="279"/>
      <c r="BO1751" s="279"/>
      <c r="BP1751" s="279"/>
      <c r="BQ1751" s="279"/>
      <c r="BR1751" s="279"/>
      <c r="BS1751" s="279"/>
      <c r="BT1751" s="279"/>
      <c r="BU1751" s="279"/>
      <c r="BV1751" s="279"/>
      <c r="BW1751" s="279"/>
      <c r="BX1751" s="279"/>
      <c r="BY1751" s="279"/>
      <c r="BZ1751" s="279"/>
      <c r="CA1751" s="279"/>
      <c r="CB1751" s="279"/>
      <c r="CC1751" s="279"/>
      <c r="CD1751" s="279"/>
      <c r="CE1751" s="279"/>
      <c r="CF1751" s="279"/>
      <c r="CG1751" s="279"/>
      <c r="CH1751" s="279"/>
      <c r="CI1751" s="279"/>
      <c r="CJ1751" s="279"/>
      <c r="CK1751" s="279"/>
      <c r="CL1751" s="279"/>
      <c r="CM1751" s="279"/>
      <c r="CN1751" s="279"/>
      <c r="CO1751" s="279"/>
      <c r="CP1751" s="279"/>
      <c r="CQ1751" s="279"/>
      <c r="CR1751" s="279"/>
      <c r="CS1751" s="279"/>
      <c r="CT1751" s="279"/>
      <c r="CU1751" s="279"/>
      <c r="CV1751" s="279"/>
      <c r="CW1751" s="279"/>
      <c r="CX1751" s="279"/>
      <c r="CY1751" s="279"/>
      <c r="CZ1751" s="279"/>
      <c r="DA1751" s="279"/>
      <c r="DB1751" s="279"/>
      <c r="DC1751" s="279"/>
      <c r="DD1751" s="279"/>
      <c r="DE1751" s="279"/>
      <c r="DF1751" s="279"/>
      <c r="DG1751" s="279"/>
      <c r="DH1751" s="279"/>
      <c r="DI1751" s="279"/>
      <c r="DJ1751" s="279"/>
      <c r="DK1751" s="279"/>
      <c r="DL1751" s="279"/>
      <c r="DM1751" s="279"/>
      <c r="DN1751" s="279"/>
      <c r="DO1751" s="279"/>
      <c r="DP1751" s="279"/>
      <c r="DQ1751" s="279"/>
      <c r="DR1751" s="279"/>
      <c r="DS1751" s="279"/>
      <c r="DT1751" s="279"/>
      <c r="DU1751" s="279"/>
    </row>
    <row r="1752" spans="41:125">
      <c r="AO1752" s="279"/>
      <c r="AP1752" s="279"/>
      <c r="AQ1752" s="279"/>
      <c r="AR1752" s="279"/>
      <c r="AS1752" s="279"/>
      <c r="AT1752" s="279"/>
      <c r="AU1752" s="279"/>
      <c r="AV1752" s="279"/>
      <c r="AW1752" s="279"/>
      <c r="AX1752" s="279"/>
      <c r="AY1752" s="279"/>
      <c r="AZ1752" s="279"/>
      <c r="BA1752" s="279"/>
      <c r="BB1752" s="279"/>
      <c r="BC1752" s="279"/>
      <c r="BD1752" s="279"/>
      <c r="BE1752" s="279"/>
      <c r="BF1752" s="279"/>
      <c r="BG1752" s="279"/>
      <c r="BH1752" s="279"/>
      <c r="BI1752" s="279"/>
      <c r="BJ1752" s="279"/>
      <c r="BK1752" s="279"/>
      <c r="BL1752" s="279"/>
      <c r="BM1752" s="279"/>
      <c r="BN1752" s="279"/>
      <c r="BO1752" s="279"/>
      <c r="BP1752" s="279"/>
      <c r="BQ1752" s="279"/>
      <c r="BR1752" s="279"/>
      <c r="BS1752" s="279"/>
      <c r="BT1752" s="279"/>
      <c r="BU1752" s="279"/>
      <c r="BV1752" s="279"/>
      <c r="BW1752" s="279"/>
      <c r="BX1752" s="279"/>
      <c r="BY1752" s="279"/>
      <c r="BZ1752" s="279"/>
      <c r="CA1752" s="279"/>
      <c r="CB1752" s="279"/>
      <c r="CC1752" s="279"/>
      <c r="CD1752" s="279"/>
      <c r="CE1752" s="279"/>
      <c r="CF1752" s="279"/>
      <c r="CG1752" s="279"/>
      <c r="CH1752" s="279"/>
      <c r="CI1752" s="279"/>
      <c r="CJ1752" s="279"/>
      <c r="CK1752" s="279"/>
      <c r="CL1752" s="279"/>
      <c r="CM1752" s="279"/>
      <c r="CN1752" s="279"/>
      <c r="CO1752" s="279"/>
      <c r="CP1752" s="279"/>
      <c r="CQ1752" s="279"/>
      <c r="CR1752" s="279"/>
      <c r="CS1752" s="279"/>
      <c r="CT1752" s="279"/>
      <c r="CU1752" s="279"/>
      <c r="CV1752" s="279"/>
      <c r="CW1752" s="279"/>
      <c r="CX1752" s="279"/>
      <c r="CY1752" s="279"/>
      <c r="CZ1752" s="279"/>
      <c r="DA1752" s="279"/>
      <c r="DB1752" s="279"/>
      <c r="DC1752" s="279"/>
      <c r="DD1752" s="279"/>
      <c r="DE1752" s="279"/>
      <c r="DF1752" s="279"/>
      <c r="DG1752" s="279"/>
      <c r="DH1752" s="279"/>
      <c r="DI1752" s="279"/>
      <c r="DJ1752" s="279"/>
      <c r="DK1752" s="279"/>
      <c r="DL1752" s="279"/>
      <c r="DM1752" s="279"/>
      <c r="DN1752" s="279"/>
      <c r="DO1752" s="279"/>
      <c r="DP1752" s="279"/>
      <c r="DQ1752" s="279"/>
      <c r="DR1752" s="279"/>
      <c r="DS1752" s="279"/>
      <c r="DT1752" s="279"/>
      <c r="DU1752" s="279"/>
    </row>
    <row r="1753" spans="41:125">
      <c r="AO1753" s="279"/>
      <c r="AP1753" s="279"/>
      <c r="AQ1753" s="279"/>
      <c r="AR1753" s="279"/>
      <c r="AS1753" s="279"/>
      <c r="AT1753" s="279"/>
      <c r="AU1753" s="279"/>
      <c r="AV1753" s="279"/>
      <c r="AW1753" s="279"/>
      <c r="AX1753" s="279"/>
      <c r="AY1753" s="279"/>
      <c r="AZ1753" s="279"/>
      <c r="BA1753" s="279"/>
      <c r="BB1753" s="279"/>
      <c r="BC1753" s="279"/>
      <c r="BD1753" s="279"/>
      <c r="BE1753" s="279"/>
      <c r="BF1753" s="279"/>
      <c r="BG1753" s="279"/>
      <c r="BH1753" s="279"/>
      <c r="BI1753" s="279"/>
      <c r="BJ1753" s="279"/>
      <c r="BK1753" s="279"/>
      <c r="BL1753" s="279"/>
      <c r="BM1753" s="279"/>
      <c r="BN1753" s="279"/>
      <c r="BO1753" s="279"/>
      <c r="BP1753" s="279"/>
      <c r="BQ1753" s="279"/>
      <c r="BR1753" s="279"/>
      <c r="BS1753" s="279"/>
      <c r="BT1753" s="279"/>
      <c r="BU1753" s="279"/>
      <c r="BV1753" s="279"/>
      <c r="BW1753" s="279"/>
      <c r="BX1753" s="279"/>
      <c r="BY1753" s="279"/>
      <c r="BZ1753" s="279"/>
      <c r="CA1753" s="279"/>
      <c r="CB1753" s="279"/>
      <c r="CC1753" s="279"/>
      <c r="CD1753" s="279"/>
      <c r="CE1753" s="279"/>
      <c r="CF1753" s="279"/>
      <c r="CG1753" s="279"/>
      <c r="CH1753" s="279"/>
      <c r="CI1753" s="279"/>
      <c r="CJ1753" s="279"/>
      <c r="CK1753" s="279"/>
      <c r="CL1753" s="279"/>
      <c r="CM1753" s="279"/>
      <c r="CN1753" s="279"/>
      <c r="CO1753" s="279"/>
      <c r="CP1753" s="279"/>
      <c r="CQ1753" s="279"/>
      <c r="CR1753" s="279"/>
      <c r="CS1753" s="279"/>
      <c r="CT1753" s="279"/>
      <c r="CU1753" s="279"/>
      <c r="CV1753" s="279"/>
      <c r="CW1753" s="279"/>
      <c r="CX1753" s="279"/>
      <c r="CY1753" s="279"/>
      <c r="CZ1753" s="279"/>
      <c r="DA1753" s="279"/>
      <c r="DB1753" s="279"/>
      <c r="DC1753" s="279"/>
      <c r="DD1753" s="279"/>
      <c r="DE1753" s="279"/>
      <c r="DF1753" s="279"/>
      <c r="DG1753" s="279"/>
      <c r="DH1753" s="279"/>
      <c r="DI1753" s="279"/>
      <c r="DJ1753" s="279"/>
      <c r="DK1753" s="279"/>
      <c r="DL1753" s="279"/>
      <c r="DM1753" s="279"/>
      <c r="DN1753" s="279"/>
      <c r="DO1753" s="279"/>
      <c r="DP1753" s="279"/>
      <c r="DQ1753" s="279"/>
      <c r="DR1753" s="279"/>
      <c r="DS1753" s="279"/>
      <c r="DT1753" s="279"/>
      <c r="DU1753" s="279"/>
    </row>
    <row r="1754" spans="41:125">
      <c r="AO1754" s="279"/>
      <c r="AP1754" s="279"/>
      <c r="AQ1754" s="279"/>
      <c r="AR1754" s="279"/>
      <c r="AS1754" s="279"/>
      <c r="AT1754" s="279"/>
      <c r="AU1754" s="279"/>
      <c r="AV1754" s="279"/>
      <c r="AW1754" s="279"/>
      <c r="AX1754" s="279"/>
      <c r="AY1754" s="279"/>
      <c r="AZ1754" s="279"/>
      <c r="BA1754" s="279"/>
      <c r="BB1754" s="279"/>
      <c r="BC1754" s="279"/>
      <c r="BD1754" s="279"/>
      <c r="BE1754" s="279"/>
      <c r="BF1754" s="279"/>
      <c r="BG1754" s="279"/>
      <c r="BH1754" s="279"/>
      <c r="BI1754" s="279"/>
      <c r="BJ1754" s="279"/>
      <c r="BK1754" s="279"/>
      <c r="BL1754" s="279"/>
      <c r="BM1754" s="279"/>
      <c r="BN1754" s="279"/>
      <c r="BO1754" s="279"/>
      <c r="BP1754" s="279"/>
      <c r="BQ1754" s="279"/>
      <c r="BR1754" s="279"/>
      <c r="BS1754" s="279"/>
      <c r="BT1754" s="279"/>
      <c r="BU1754" s="279"/>
      <c r="BV1754" s="279"/>
      <c r="BW1754" s="279"/>
      <c r="BX1754" s="279"/>
      <c r="BY1754" s="279"/>
      <c r="BZ1754" s="279"/>
      <c r="CA1754" s="279"/>
      <c r="CB1754" s="279"/>
      <c r="CC1754" s="279"/>
      <c r="CD1754" s="279"/>
      <c r="CE1754" s="279"/>
      <c r="CF1754" s="279"/>
      <c r="CG1754" s="279"/>
      <c r="CH1754" s="279"/>
      <c r="CI1754" s="279"/>
      <c r="CJ1754" s="279"/>
      <c r="CK1754" s="279"/>
      <c r="CL1754" s="279"/>
      <c r="CM1754" s="279"/>
      <c r="CN1754" s="279"/>
      <c r="CO1754" s="279"/>
      <c r="CP1754" s="279"/>
      <c r="CQ1754" s="279"/>
      <c r="CR1754" s="279"/>
      <c r="CS1754" s="279"/>
      <c r="CT1754" s="279"/>
      <c r="CU1754" s="279"/>
      <c r="CV1754" s="279"/>
      <c r="CW1754" s="279"/>
      <c r="CX1754" s="279"/>
      <c r="CY1754" s="279"/>
      <c r="CZ1754" s="279"/>
      <c r="DA1754" s="279"/>
      <c r="DB1754" s="279"/>
      <c r="DC1754" s="279"/>
      <c r="DD1754" s="279"/>
      <c r="DE1754" s="279"/>
      <c r="DF1754" s="279"/>
      <c r="DG1754" s="279"/>
      <c r="DH1754" s="279"/>
      <c r="DI1754" s="279"/>
      <c r="DJ1754" s="279"/>
      <c r="DK1754" s="279"/>
      <c r="DL1754" s="279"/>
      <c r="DM1754" s="279"/>
      <c r="DN1754" s="279"/>
      <c r="DO1754" s="279"/>
      <c r="DP1754" s="279"/>
      <c r="DQ1754" s="279"/>
      <c r="DR1754" s="279"/>
      <c r="DS1754" s="279"/>
      <c r="DT1754" s="279"/>
      <c r="DU1754" s="279"/>
    </row>
    <row r="1755" spans="41:125">
      <c r="AO1755" s="279"/>
      <c r="AP1755" s="279"/>
      <c r="AQ1755" s="279"/>
      <c r="AR1755" s="279"/>
      <c r="AS1755" s="279"/>
      <c r="AT1755" s="279"/>
      <c r="AU1755" s="279"/>
      <c r="AV1755" s="279"/>
      <c r="AW1755" s="279"/>
      <c r="AX1755" s="279"/>
      <c r="AY1755" s="279"/>
      <c r="AZ1755" s="279"/>
      <c r="BA1755" s="279"/>
      <c r="BB1755" s="279"/>
      <c r="BC1755" s="279"/>
      <c r="BD1755" s="279"/>
      <c r="BE1755" s="279"/>
      <c r="BF1755" s="279"/>
      <c r="BG1755" s="279"/>
      <c r="BH1755" s="279"/>
      <c r="BI1755" s="279"/>
      <c r="BJ1755" s="279"/>
      <c r="BK1755" s="279"/>
      <c r="BL1755" s="279"/>
      <c r="BM1755" s="279"/>
      <c r="BN1755" s="279"/>
      <c r="BO1755" s="279"/>
      <c r="BP1755" s="279"/>
      <c r="BQ1755" s="279"/>
      <c r="BR1755" s="279"/>
      <c r="BS1755" s="279"/>
      <c r="BT1755" s="279"/>
      <c r="BU1755" s="279"/>
      <c r="BV1755" s="279"/>
      <c r="BW1755" s="279"/>
      <c r="BX1755" s="279"/>
      <c r="BY1755" s="279"/>
      <c r="BZ1755" s="279"/>
      <c r="CA1755" s="279"/>
      <c r="CB1755" s="279"/>
      <c r="CC1755" s="279"/>
      <c r="CD1755" s="279"/>
      <c r="CE1755" s="279"/>
      <c r="CF1755" s="279"/>
      <c r="CG1755" s="279"/>
      <c r="CH1755" s="279"/>
      <c r="CI1755" s="279"/>
      <c r="CJ1755" s="279"/>
      <c r="CK1755" s="279"/>
      <c r="CL1755" s="279"/>
      <c r="CM1755" s="279"/>
      <c r="CN1755" s="279"/>
      <c r="CO1755" s="279"/>
      <c r="CP1755" s="279"/>
      <c r="CQ1755" s="279"/>
      <c r="CR1755" s="279"/>
      <c r="CS1755" s="279"/>
      <c r="CT1755" s="279"/>
      <c r="CU1755" s="279"/>
      <c r="CV1755" s="279"/>
      <c r="CW1755" s="279"/>
      <c r="CX1755" s="279"/>
      <c r="CY1755" s="279"/>
      <c r="CZ1755" s="279"/>
      <c r="DA1755" s="279"/>
      <c r="DB1755" s="279"/>
      <c r="DC1755" s="279"/>
      <c r="DD1755" s="279"/>
      <c r="DE1755" s="279"/>
      <c r="DF1755" s="279"/>
      <c r="DG1755" s="279"/>
      <c r="DH1755" s="279"/>
      <c r="DI1755" s="279"/>
      <c r="DJ1755" s="279"/>
      <c r="DK1755" s="279"/>
      <c r="DL1755" s="279"/>
      <c r="DM1755" s="279"/>
      <c r="DN1755" s="279"/>
      <c r="DO1755" s="279"/>
      <c r="DP1755" s="279"/>
      <c r="DQ1755" s="279"/>
      <c r="DR1755" s="279"/>
      <c r="DS1755" s="279"/>
      <c r="DT1755" s="279"/>
      <c r="DU1755" s="279"/>
    </row>
    <row r="1756" spans="41:125">
      <c r="AO1756" s="279"/>
      <c r="AP1756" s="279"/>
      <c r="AQ1756" s="279"/>
      <c r="AR1756" s="279"/>
      <c r="AS1756" s="279"/>
      <c r="AT1756" s="279"/>
      <c r="AU1756" s="279"/>
      <c r="AV1756" s="279"/>
      <c r="AW1756" s="279"/>
      <c r="AX1756" s="279"/>
      <c r="AY1756" s="279"/>
      <c r="AZ1756" s="279"/>
      <c r="BA1756" s="279"/>
      <c r="BB1756" s="279"/>
      <c r="BC1756" s="279"/>
      <c r="BD1756" s="279"/>
      <c r="BE1756" s="279"/>
      <c r="BF1756" s="279"/>
      <c r="BG1756" s="279"/>
      <c r="BH1756" s="279"/>
      <c r="BI1756" s="279"/>
      <c r="BJ1756" s="279"/>
      <c r="BK1756" s="279"/>
      <c r="BL1756" s="279"/>
      <c r="BM1756" s="279"/>
      <c r="BN1756" s="279"/>
      <c r="BO1756" s="279"/>
      <c r="BP1756" s="279"/>
      <c r="BQ1756" s="279"/>
      <c r="BR1756" s="279"/>
      <c r="BS1756" s="279"/>
      <c r="BT1756" s="279"/>
      <c r="BU1756" s="279"/>
      <c r="BV1756" s="279"/>
      <c r="BW1756" s="279"/>
      <c r="BX1756" s="279"/>
      <c r="BY1756" s="279"/>
      <c r="BZ1756" s="279"/>
      <c r="CA1756" s="279"/>
      <c r="CB1756" s="279"/>
      <c r="CC1756" s="279"/>
      <c r="CD1756" s="279"/>
      <c r="CE1756" s="279"/>
      <c r="CF1756" s="279"/>
      <c r="CG1756" s="279"/>
      <c r="CH1756" s="279"/>
      <c r="CI1756" s="279"/>
      <c r="CJ1756" s="279"/>
      <c r="CK1756" s="279"/>
      <c r="CL1756" s="279"/>
      <c r="CM1756" s="279"/>
      <c r="CN1756" s="279"/>
      <c r="CO1756" s="279"/>
      <c r="CP1756" s="279"/>
      <c r="CQ1756" s="279"/>
      <c r="CR1756" s="279"/>
      <c r="CS1756" s="279"/>
      <c r="CT1756" s="279"/>
      <c r="CU1756" s="279"/>
      <c r="CV1756" s="279"/>
      <c r="CW1756" s="279"/>
      <c r="CX1756" s="279"/>
      <c r="CY1756" s="279"/>
      <c r="CZ1756" s="279"/>
      <c r="DA1756" s="279"/>
      <c r="DB1756" s="279"/>
      <c r="DC1756" s="279"/>
      <c r="DD1756" s="279"/>
      <c r="DE1756" s="279"/>
      <c r="DF1756" s="279"/>
      <c r="DG1756" s="279"/>
      <c r="DH1756" s="279"/>
      <c r="DI1756" s="279"/>
      <c r="DJ1756" s="279"/>
      <c r="DK1756" s="279"/>
      <c r="DL1756" s="279"/>
      <c r="DM1756" s="279"/>
      <c r="DN1756" s="279"/>
      <c r="DO1756" s="279"/>
      <c r="DP1756" s="279"/>
      <c r="DQ1756" s="279"/>
      <c r="DR1756" s="279"/>
      <c r="DS1756" s="279"/>
      <c r="DT1756" s="279"/>
      <c r="DU1756" s="279"/>
    </row>
    <row r="1757" spans="41:125">
      <c r="AO1757" s="279"/>
      <c r="AP1757" s="279"/>
      <c r="AQ1757" s="279"/>
      <c r="AR1757" s="279"/>
      <c r="AS1757" s="279"/>
      <c r="AT1757" s="279"/>
      <c r="AU1757" s="279"/>
      <c r="AV1757" s="279"/>
      <c r="AW1757" s="279"/>
      <c r="AX1757" s="279"/>
      <c r="AY1757" s="279"/>
      <c r="AZ1757" s="279"/>
      <c r="BA1757" s="279"/>
      <c r="BB1757" s="279"/>
      <c r="BC1757" s="279"/>
      <c r="BD1757" s="279"/>
      <c r="BE1757" s="279"/>
      <c r="BF1757" s="279"/>
      <c r="BG1757" s="279"/>
      <c r="BH1757" s="279"/>
      <c r="BI1757" s="279"/>
      <c r="BJ1757" s="279"/>
      <c r="BK1757" s="279"/>
      <c r="BL1757" s="279"/>
      <c r="BM1757" s="279"/>
      <c r="BN1757" s="279"/>
      <c r="BO1757" s="279"/>
      <c r="BP1757" s="279"/>
      <c r="BQ1757" s="279"/>
      <c r="BR1757" s="279"/>
      <c r="BS1757" s="279"/>
      <c r="BT1757" s="279"/>
      <c r="BU1757" s="279"/>
      <c r="BV1757" s="279"/>
      <c r="BW1757" s="279"/>
      <c r="BX1757" s="279"/>
      <c r="BY1757" s="279"/>
      <c r="BZ1757" s="279"/>
      <c r="CA1757" s="279"/>
      <c r="CB1757" s="279"/>
      <c r="CC1757" s="279"/>
      <c r="CD1757" s="279"/>
      <c r="CE1757" s="279"/>
      <c r="CF1757" s="279"/>
      <c r="CG1757" s="279"/>
      <c r="CH1757" s="279"/>
      <c r="CI1757" s="279"/>
      <c r="CJ1757" s="279"/>
      <c r="CK1757" s="279"/>
      <c r="CL1757" s="279"/>
      <c r="CM1757" s="279"/>
      <c r="CN1757" s="279"/>
      <c r="CO1757" s="279"/>
      <c r="CP1757" s="279"/>
      <c r="CQ1757" s="279"/>
      <c r="CR1757" s="279"/>
      <c r="CS1757" s="279"/>
      <c r="CT1757" s="279"/>
      <c r="CU1757" s="279"/>
      <c r="CV1757" s="279"/>
      <c r="CW1757" s="279"/>
      <c r="CX1757" s="279"/>
      <c r="CY1757" s="279"/>
      <c r="CZ1757" s="279"/>
      <c r="DA1757" s="279"/>
      <c r="DB1757" s="279"/>
      <c r="DC1757" s="279"/>
      <c r="DD1757" s="279"/>
      <c r="DE1757" s="279"/>
      <c r="DF1757" s="279"/>
      <c r="DG1757" s="279"/>
      <c r="DH1757" s="279"/>
      <c r="DI1757" s="279"/>
      <c r="DJ1757" s="279"/>
      <c r="DK1757" s="279"/>
      <c r="DL1757" s="279"/>
      <c r="DM1757" s="279"/>
      <c r="DN1757" s="279"/>
      <c r="DO1757" s="279"/>
      <c r="DP1757" s="279"/>
      <c r="DQ1757" s="279"/>
      <c r="DR1757" s="279"/>
      <c r="DS1757" s="279"/>
      <c r="DT1757" s="279"/>
      <c r="DU1757" s="279"/>
    </row>
    <row r="1758" spans="41:125">
      <c r="AO1758" s="279"/>
      <c r="AP1758" s="279"/>
      <c r="AQ1758" s="279"/>
      <c r="AR1758" s="279"/>
      <c r="AS1758" s="279"/>
      <c r="AT1758" s="279"/>
      <c r="AU1758" s="279"/>
      <c r="AV1758" s="279"/>
      <c r="AW1758" s="279"/>
      <c r="AX1758" s="279"/>
      <c r="AY1758" s="279"/>
      <c r="AZ1758" s="279"/>
      <c r="BA1758" s="279"/>
      <c r="BB1758" s="279"/>
      <c r="BC1758" s="279"/>
      <c r="BD1758" s="279"/>
      <c r="BE1758" s="279"/>
      <c r="BF1758" s="279"/>
      <c r="BG1758" s="279"/>
      <c r="BH1758" s="279"/>
      <c r="BI1758" s="279"/>
      <c r="BJ1758" s="279"/>
      <c r="BK1758" s="279"/>
      <c r="BL1758" s="279"/>
      <c r="BM1758" s="279"/>
      <c r="BN1758" s="279"/>
      <c r="BO1758" s="279"/>
      <c r="BP1758" s="279"/>
      <c r="BQ1758" s="279"/>
      <c r="BR1758" s="279"/>
      <c r="BS1758" s="279"/>
      <c r="BT1758" s="279"/>
      <c r="BU1758" s="279"/>
      <c r="BV1758" s="279"/>
      <c r="BW1758" s="279"/>
      <c r="BX1758" s="279"/>
      <c r="BY1758" s="279"/>
      <c r="BZ1758" s="279"/>
      <c r="CA1758" s="279"/>
      <c r="CB1758" s="279"/>
      <c r="CC1758" s="279"/>
      <c r="CD1758" s="279"/>
      <c r="CE1758" s="279"/>
      <c r="CF1758" s="279"/>
      <c r="CG1758" s="279"/>
      <c r="CH1758" s="279"/>
      <c r="CI1758" s="279"/>
      <c r="CJ1758" s="279"/>
      <c r="CK1758" s="279"/>
      <c r="CL1758" s="279"/>
      <c r="CM1758" s="279"/>
      <c r="CN1758" s="279"/>
      <c r="CO1758" s="279"/>
      <c r="CP1758" s="279"/>
      <c r="CQ1758" s="279"/>
      <c r="CR1758" s="279"/>
      <c r="CS1758" s="279"/>
      <c r="CT1758" s="279"/>
      <c r="CU1758" s="279"/>
      <c r="CV1758" s="279"/>
      <c r="CW1758" s="279"/>
      <c r="CX1758" s="279"/>
      <c r="CY1758" s="279"/>
      <c r="CZ1758" s="279"/>
      <c r="DA1758" s="279"/>
      <c r="DB1758" s="279"/>
      <c r="DC1758" s="279"/>
      <c r="DD1758" s="279"/>
      <c r="DE1758" s="279"/>
      <c r="DF1758" s="279"/>
      <c r="DG1758" s="279"/>
      <c r="DH1758" s="279"/>
      <c r="DI1758" s="279"/>
      <c r="DJ1758" s="279"/>
      <c r="DK1758" s="279"/>
      <c r="DL1758" s="279"/>
      <c r="DM1758" s="279"/>
      <c r="DN1758" s="279"/>
      <c r="DO1758" s="279"/>
      <c r="DP1758" s="279"/>
      <c r="DQ1758" s="279"/>
      <c r="DR1758" s="279"/>
      <c r="DS1758" s="279"/>
      <c r="DT1758" s="279"/>
      <c r="DU1758" s="279"/>
    </row>
    <row r="1759" spans="41:125">
      <c r="AO1759" s="279"/>
      <c r="AP1759" s="279"/>
      <c r="AQ1759" s="279"/>
      <c r="AR1759" s="279"/>
      <c r="AS1759" s="279"/>
      <c r="AT1759" s="279"/>
      <c r="AU1759" s="279"/>
      <c r="AV1759" s="279"/>
      <c r="AW1759" s="279"/>
      <c r="AX1759" s="279"/>
      <c r="AY1759" s="279"/>
      <c r="AZ1759" s="279"/>
      <c r="BA1759" s="279"/>
      <c r="BB1759" s="279"/>
      <c r="BC1759" s="279"/>
      <c r="BD1759" s="279"/>
      <c r="BE1759" s="279"/>
      <c r="BF1759" s="279"/>
      <c r="BG1759" s="279"/>
      <c r="BH1759" s="279"/>
      <c r="BI1759" s="279"/>
      <c r="BJ1759" s="279"/>
      <c r="BK1759" s="279"/>
      <c r="BL1759" s="279"/>
      <c r="BM1759" s="279"/>
      <c r="BN1759" s="279"/>
      <c r="BO1759" s="279"/>
      <c r="BP1759" s="279"/>
      <c r="BQ1759" s="279"/>
      <c r="BR1759" s="279"/>
      <c r="BS1759" s="279"/>
      <c r="BT1759" s="279"/>
      <c r="BU1759" s="279"/>
      <c r="BV1759" s="279"/>
      <c r="BW1759" s="279"/>
      <c r="BX1759" s="279"/>
      <c r="BY1759" s="279"/>
      <c r="BZ1759" s="279"/>
      <c r="CA1759" s="279"/>
      <c r="CB1759" s="279"/>
      <c r="CC1759" s="279"/>
      <c r="CD1759" s="279"/>
      <c r="CE1759" s="279"/>
      <c r="CF1759" s="279"/>
      <c r="CG1759" s="279"/>
      <c r="CH1759" s="279"/>
      <c r="CI1759" s="279"/>
      <c r="CJ1759" s="279"/>
      <c r="CK1759" s="279"/>
      <c r="CL1759" s="279"/>
      <c r="CM1759" s="279"/>
      <c r="CN1759" s="279"/>
      <c r="CO1759" s="279"/>
      <c r="CP1759" s="279"/>
      <c r="CQ1759" s="279"/>
      <c r="CR1759" s="279"/>
      <c r="CS1759" s="279"/>
      <c r="CT1759" s="279"/>
      <c r="CU1759" s="279"/>
      <c r="CV1759" s="279"/>
      <c r="CW1759" s="279"/>
      <c r="CX1759" s="279"/>
      <c r="CY1759" s="279"/>
      <c r="CZ1759" s="279"/>
      <c r="DA1759" s="279"/>
      <c r="DB1759" s="279"/>
      <c r="DC1759" s="279"/>
      <c r="DD1759" s="279"/>
      <c r="DE1759" s="279"/>
      <c r="DF1759" s="279"/>
      <c r="DG1759" s="279"/>
      <c r="DH1759" s="279"/>
      <c r="DI1759" s="279"/>
      <c r="DJ1759" s="279"/>
      <c r="DK1759" s="279"/>
      <c r="DL1759" s="279"/>
      <c r="DM1759" s="279"/>
      <c r="DN1759" s="279"/>
      <c r="DO1759" s="279"/>
      <c r="DP1759" s="279"/>
      <c r="DQ1759" s="279"/>
      <c r="DR1759" s="279"/>
      <c r="DS1759" s="279"/>
      <c r="DT1759" s="279"/>
      <c r="DU1759" s="279"/>
    </row>
    <row r="1760" spans="41:125">
      <c r="AO1760" s="279"/>
      <c r="AP1760" s="279"/>
      <c r="AQ1760" s="279"/>
      <c r="AR1760" s="279"/>
      <c r="AS1760" s="279"/>
      <c r="AT1760" s="279"/>
      <c r="AU1760" s="279"/>
      <c r="AV1760" s="279"/>
      <c r="AW1760" s="279"/>
      <c r="AX1760" s="279"/>
      <c r="AY1760" s="279"/>
      <c r="AZ1760" s="279"/>
      <c r="BA1760" s="279"/>
      <c r="BB1760" s="279"/>
      <c r="BC1760" s="279"/>
      <c r="BD1760" s="279"/>
      <c r="BE1760" s="279"/>
      <c r="BF1760" s="279"/>
      <c r="BG1760" s="279"/>
      <c r="BH1760" s="279"/>
      <c r="BI1760" s="279"/>
      <c r="BJ1760" s="279"/>
      <c r="BK1760" s="279"/>
      <c r="BL1760" s="279"/>
      <c r="BM1760" s="279"/>
      <c r="BN1760" s="279"/>
      <c r="BO1760" s="279"/>
      <c r="BP1760" s="279"/>
      <c r="BQ1760" s="279"/>
      <c r="BR1760" s="279"/>
      <c r="BS1760" s="279"/>
      <c r="BT1760" s="279"/>
      <c r="BU1760" s="279"/>
      <c r="BV1760" s="279"/>
      <c r="BW1760" s="279"/>
      <c r="BX1760" s="279"/>
      <c r="BY1760" s="279"/>
      <c r="BZ1760" s="279"/>
      <c r="CA1760" s="279"/>
      <c r="CB1760" s="279"/>
      <c r="CC1760" s="279"/>
      <c r="CD1760" s="279"/>
      <c r="CE1760" s="279"/>
      <c r="CF1760" s="279"/>
      <c r="CG1760" s="279"/>
      <c r="CH1760" s="279"/>
      <c r="CI1760" s="279"/>
      <c r="CJ1760" s="279"/>
      <c r="CK1760" s="279"/>
      <c r="CL1760" s="279"/>
      <c r="CM1760" s="279"/>
      <c r="CN1760" s="279"/>
      <c r="CO1760" s="279"/>
      <c r="CP1760" s="279"/>
      <c r="CQ1760" s="279"/>
      <c r="CR1760" s="279"/>
      <c r="CS1760" s="279"/>
      <c r="CT1760" s="279"/>
      <c r="CU1760" s="279"/>
      <c r="CV1760" s="279"/>
      <c r="CW1760" s="279"/>
      <c r="CX1760" s="279"/>
      <c r="CY1760" s="279"/>
      <c r="CZ1760" s="279"/>
      <c r="DA1760" s="279"/>
      <c r="DB1760" s="279"/>
      <c r="DC1760" s="279"/>
      <c r="DD1760" s="279"/>
      <c r="DE1760" s="279"/>
      <c r="DF1760" s="279"/>
      <c r="DG1760" s="279"/>
      <c r="DH1760" s="279"/>
      <c r="DI1760" s="279"/>
      <c r="DJ1760" s="279"/>
      <c r="DK1760" s="279"/>
      <c r="DL1760" s="279"/>
      <c r="DM1760" s="279"/>
      <c r="DN1760" s="279"/>
      <c r="DO1760" s="279"/>
      <c r="DP1760" s="279"/>
      <c r="DQ1760" s="279"/>
      <c r="DR1760" s="279"/>
      <c r="DS1760" s="279"/>
      <c r="DT1760" s="279"/>
      <c r="DU1760" s="279"/>
    </row>
    <row r="1761" spans="41:125">
      <c r="AO1761" s="279"/>
      <c r="AP1761" s="279"/>
      <c r="AQ1761" s="279"/>
      <c r="AR1761" s="279"/>
      <c r="AS1761" s="279"/>
      <c r="AT1761" s="279"/>
      <c r="AU1761" s="279"/>
      <c r="AV1761" s="279"/>
      <c r="AW1761" s="279"/>
      <c r="AX1761" s="279"/>
      <c r="AY1761" s="279"/>
      <c r="AZ1761" s="279"/>
      <c r="BA1761" s="279"/>
      <c r="BB1761" s="279"/>
      <c r="BC1761" s="279"/>
      <c r="BD1761" s="279"/>
      <c r="BE1761" s="279"/>
      <c r="BF1761" s="279"/>
      <c r="BG1761" s="279"/>
      <c r="BH1761" s="279"/>
      <c r="BI1761" s="279"/>
      <c r="BJ1761" s="279"/>
      <c r="BK1761" s="279"/>
      <c r="BL1761" s="279"/>
      <c r="BM1761" s="279"/>
      <c r="BN1761" s="279"/>
      <c r="BO1761" s="279"/>
      <c r="BP1761" s="279"/>
      <c r="BQ1761" s="279"/>
      <c r="BR1761" s="279"/>
      <c r="BS1761" s="279"/>
      <c r="BT1761" s="279"/>
      <c r="BU1761" s="279"/>
      <c r="BV1761" s="279"/>
      <c r="BW1761" s="279"/>
      <c r="BX1761" s="279"/>
      <c r="BY1761" s="279"/>
      <c r="BZ1761" s="279"/>
      <c r="CA1761" s="279"/>
      <c r="CB1761" s="279"/>
      <c r="CC1761" s="279"/>
      <c r="CD1761" s="279"/>
      <c r="CE1761" s="279"/>
      <c r="CF1761" s="279"/>
      <c r="CG1761" s="279"/>
      <c r="CH1761" s="279"/>
      <c r="CI1761" s="279"/>
      <c r="CJ1761" s="279"/>
      <c r="CK1761" s="279"/>
      <c r="CL1761" s="279"/>
      <c r="CM1761" s="279"/>
      <c r="CN1761" s="279"/>
      <c r="CO1761" s="279"/>
      <c r="CP1761" s="279"/>
      <c r="CQ1761" s="279"/>
      <c r="CR1761" s="279"/>
      <c r="CS1761" s="279"/>
      <c r="CT1761" s="279"/>
      <c r="CU1761" s="279"/>
      <c r="CV1761" s="279"/>
      <c r="CW1761" s="279"/>
      <c r="CX1761" s="279"/>
      <c r="CY1761" s="279"/>
      <c r="CZ1761" s="279"/>
      <c r="DA1761" s="279"/>
      <c r="DB1761" s="279"/>
      <c r="DC1761" s="279"/>
      <c r="DD1761" s="279"/>
      <c r="DE1761" s="279"/>
      <c r="DF1761" s="279"/>
      <c r="DG1761" s="279"/>
      <c r="DH1761" s="279"/>
      <c r="DI1761" s="279"/>
      <c r="DJ1761" s="279"/>
      <c r="DK1761" s="279"/>
      <c r="DL1761" s="279"/>
      <c r="DM1761" s="279"/>
      <c r="DN1761" s="279"/>
      <c r="DO1761" s="279"/>
      <c r="DP1761" s="279"/>
      <c r="DQ1761" s="279"/>
      <c r="DR1761" s="279"/>
      <c r="DS1761" s="279"/>
      <c r="DT1761" s="279"/>
      <c r="DU1761" s="279"/>
    </row>
    <row r="1762" spans="41:125">
      <c r="AO1762" s="279"/>
      <c r="AP1762" s="279"/>
      <c r="AQ1762" s="279"/>
      <c r="AR1762" s="279"/>
      <c r="AS1762" s="279"/>
      <c r="AT1762" s="279"/>
      <c r="AU1762" s="279"/>
      <c r="AV1762" s="279"/>
      <c r="AW1762" s="279"/>
      <c r="AX1762" s="279"/>
      <c r="AY1762" s="279"/>
      <c r="AZ1762" s="279"/>
      <c r="BA1762" s="279"/>
      <c r="BB1762" s="279"/>
      <c r="BC1762" s="279"/>
      <c r="BD1762" s="279"/>
      <c r="BE1762" s="279"/>
      <c r="BF1762" s="279"/>
      <c r="BG1762" s="279"/>
      <c r="BH1762" s="279"/>
      <c r="BI1762" s="279"/>
      <c r="BJ1762" s="279"/>
      <c r="BK1762" s="279"/>
      <c r="BL1762" s="279"/>
      <c r="BM1762" s="279"/>
      <c r="BN1762" s="279"/>
      <c r="BO1762" s="279"/>
      <c r="BP1762" s="279"/>
      <c r="BQ1762" s="279"/>
      <c r="BR1762" s="279"/>
      <c r="BS1762" s="279"/>
      <c r="BT1762" s="279"/>
      <c r="BU1762" s="279"/>
      <c r="BV1762" s="279"/>
      <c r="BW1762" s="279"/>
      <c r="BX1762" s="279"/>
      <c r="BY1762" s="279"/>
      <c r="BZ1762" s="279"/>
      <c r="CA1762" s="279"/>
      <c r="CB1762" s="279"/>
      <c r="CC1762" s="279"/>
      <c r="CD1762" s="279"/>
      <c r="CE1762" s="279"/>
      <c r="CF1762" s="279"/>
      <c r="CG1762" s="279"/>
      <c r="CH1762" s="279"/>
      <c r="CI1762" s="279"/>
      <c r="CJ1762" s="279"/>
      <c r="CK1762" s="279"/>
      <c r="CL1762" s="279"/>
      <c r="CM1762" s="279"/>
      <c r="CN1762" s="279"/>
      <c r="CO1762" s="279"/>
      <c r="CP1762" s="279"/>
      <c r="CQ1762" s="279"/>
      <c r="CR1762" s="279"/>
      <c r="CS1762" s="279"/>
      <c r="CT1762" s="279"/>
      <c r="CU1762" s="279"/>
      <c r="CV1762" s="279"/>
      <c r="CW1762" s="279"/>
      <c r="CX1762" s="279"/>
      <c r="CY1762" s="279"/>
      <c r="CZ1762" s="279"/>
      <c r="DA1762" s="279"/>
      <c r="DB1762" s="279"/>
      <c r="DC1762" s="279"/>
      <c r="DD1762" s="279"/>
      <c r="DE1762" s="279"/>
      <c r="DF1762" s="279"/>
      <c r="DG1762" s="279"/>
      <c r="DH1762" s="279"/>
      <c r="DI1762" s="279"/>
      <c r="DJ1762" s="279"/>
      <c r="DK1762" s="279"/>
      <c r="DL1762" s="279"/>
      <c r="DM1762" s="279"/>
      <c r="DN1762" s="279"/>
      <c r="DO1762" s="279"/>
      <c r="DP1762" s="279"/>
      <c r="DQ1762" s="279"/>
      <c r="DR1762" s="279"/>
      <c r="DS1762" s="279"/>
      <c r="DT1762" s="279"/>
      <c r="DU1762" s="279"/>
    </row>
    <row r="1763" spans="41:125">
      <c r="AO1763" s="279"/>
      <c r="AP1763" s="279"/>
      <c r="AQ1763" s="279"/>
      <c r="AR1763" s="279"/>
      <c r="AS1763" s="279"/>
      <c r="AT1763" s="279"/>
      <c r="AU1763" s="279"/>
      <c r="AV1763" s="279"/>
      <c r="AW1763" s="279"/>
      <c r="AX1763" s="279"/>
      <c r="AY1763" s="279"/>
      <c r="AZ1763" s="279"/>
      <c r="BA1763" s="279"/>
      <c r="BB1763" s="279"/>
      <c r="BC1763" s="279"/>
      <c r="BD1763" s="279"/>
      <c r="BE1763" s="279"/>
      <c r="BF1763" s="279"/>
      <c r="BG1763" s="279"/>
      <c r="BH1763" s="279"/>
      <c r="BI1763" s="279"/>
      <c r="BJ1763" s="279"/>
      <c r="BK1763" s="279"/>
      <c r="BL1763" s="279"/>
      <c r="BM1763" s="279"/>
      <c r="BN1763" s="279"/>
      <c r="BO1763" s="279"/>
      <c r="BP1763" s="279"/>
      <c r="BQ1763" s="279"/>
      <c r="BR1763" s="279"/>
      <c r="BS1763" s="279"/>
      <c r="BT1763" s="279"/>
      <c r="BU1763" s="279"/>
      <c r="BV1763" s="279"/>
      <c r="BW1763" s="279"/>
      <c r="BX1763" s="279"/>
      <c r="BY1763" s="279"/>
      <c r="BZ1763" s="279"/>
      <c r="CA1763" s="279"/>
      <c r="CB1763" s="279"/>
      <c r="CC1763" s="279"/>
      <c r="CD1763" s="279"/>
      <c r="CE1763" s="279"/>
      <c r="CF1763" s="279"/>
      <c r="CG1763" s="279"/>
      <c r="CH1763" s="279"/>
      <c r="CI1763" s="279"/>
      <c r="CJ1763" s="279"/>
      <c r="CK1763" s="279"/>
      <c r="CL1763" s="279"/>
      <c r="CM1763" s="279"/>
      <c r="CN1763" s="279"/>
      <c r="CO1763" s="279"/>
      <c r="CP1763" s="279"/>
      <c r="CQ1763" s="279"/>
      <c r="CR1763" s="279"/>
      <c r="CS1763" s="279"/>
      <c r="CT1763" s="279"/>
      <c r="CU1763" s="279"/>
      <c r="CV1763" s="279"/>
      <c r="CW1763" s="279"/>
      <c r="CX1763" s="279"/>
      <c r="CY1763" s="279"/>
      <c r="CZ1763" s="279"/>
      <c r="DA1763" s="279"/>
      <c r="DB1763" s="279"/>
      <c r="DC1763" s="279"/>
      <c r="DD1763" s="279"/>
      <c r="DE1763" s="279"/>
      <c r="DF1763" s="279"/>
      <c r="DG1763" s="279"/>
      <c r="DH1763" s="279"/>
      <c r="DI1763" s="279"/>
      <c r="DJ1763" s="279"/>
      <c r="DK1763" s="279"/>
      <c r="DL1763" s="279"/>
      <c r="DM1763" s="279"/>
      <c r="DN1763" s="279"/>
      <c r="DO1763" s="279"/>
      <c r="DP1763" s="279"/>
      <c r="DQ1763" s="279"/>
      <c r="DR1763" s="279"/>
      <c r="DS1763" s="279"/>
      <c r="DT1763" s="279"/>
      <c r="DU1763" s="279"/>
    </row>
    <row r="1764" spans="41:125">
      <c r="AO1764" s="279"/>
      <c r="AP1764" s="279"/>
      <c r="AQ1764" s="279"/>
      <c r="AR1764" s="279"/>
      <c r="AS1764" s="279"/>
      <c r="AT1764" s="279"/>
      <c r="AU1764" s="279"/>
      <c r="AV1764" s="279"/>
      <c r="AW1764" s="279"/>
      <c r="AX1764" s="279"/>
      <c r="AY1764" s="279"/>
      <c r="AZ1764" s="279"/>
      <c r="BA1764" s="279"/>
      <c r="BB1764" s="279"/>
      <c r="BC1764" s="279"/>
      <c r="BD1764" s="279"/>
      <c r="BE1764" s="279"/>
      <c r="BF1764" s="279"/>
      <c r="BG1764" s="279"/>
      <c r="BH1764" s="279"/>
      <c r="BI1764" s="279"/>
      <c r="BJ1764" s="279"/>
      <c r="BK1764" s="279"/>
      <c r="BL1764" s="279"/>
      <c r="BM1764" s="279"/>
      <c r="BN1764" s="279"/>
      <c r="BO1764" s="279"/>
      <c r="BP1764" s="279"/>
      <c r="BQ1764" s="279"/>
      <c r="BR1764" s="279"/>
      <c r="BS1764" s="279"/>
      <c r="BT1764" s="279"/>
      <c r="BU1764" s="279"/>
      <c r="BV1764" s="279"/>
      <c r="BW1764" s="279"/>
      <c r="BX1764" s="279"/>
      <c r="BY1764" s="279"/>
      <c r="BZ1764" s="279"/>
      <c r="CA1764" s="279"/>
      <c r="CB1764" s="279"/>
      <c r="CC1764" s="279"/>
      <c r="CD1764" s="279"/>
      <c r="CE1764" s="279"/>
      <c r="CF1764" s="279"/>
      <c r="CG1764" s="279"/>
      <c r="CH1764" s="279"/>
      <c r="CI1764" s="279"/>
      <c r="CJ1764" s="279"/>
      <c r="CK1764" s="279"/>
      <c r="CL1764" s="279"/>
      <c r="CM1764" s="279"/>
      <c r="CN1764" s="279"/>
      <c r="CO1764" s="279"/>
      <c r="CP1764" s="279"/>
      <c r="CQ1764" s="279"/>
      <c r="CR1764" s="279"/>
      <c r="CS1764" s="279"/>
      <c r="CT1764" s="279"/>
      <c r="CU1764" s="279"/>
      <c r="CV1764" s="279"/>
      <c r="CW1764" s="279"/>
      <c r="CX1764" s="279"/>
      <c r="CY1764" s="279"/>
      <c r="CZ1764" s="279"/>
      <c r="DA1764" s="279"/>
      <c r="DB1764" s="279"/>
      <c r="DC1764" s="279"/>
      <c r="DD1764" s="279"/>
      <c r="DE1764" s="279"/>
      <c r="DF1764" s="279"/>
      <c r="DG1764" s="279"/>
      <c r="DH1764" s="279"/>
      <c r="DI1764" s="279"/>
      <c r="DJ1764" s="279"/>
      <c r="DK1764" s="279"/>
      <c r="DL1764" s="279"/>
      <c r="DM1764" s="279"/>
      <c r="DN1764" s="279"/>
      <c r="DO1764" s="279"/>
      <c r="DP1764" s="279"/>
      <c r="DQ1764" s="279"/>
      <c r="DR1764" s="279"/>
      <c r="DS1764" s="279"/>
      <c r="DT1764" s="279"/>
      <c r="DU1764" s="279"/>
    </row>
    <row r="1765" spans="41:125">
      <c r="AO1765" s="279"/>
      <c r="AP1765" s="279"/>
      <c r="AQ1765" s="279"/>
      <c r="AR1765" s="279"/>
      <c r="AS1765" s="279"/>
      <c r="AT1765" s="279"/>
      <c r="AU1765" s="279"/>
      <c r="AV1765" s="279"/>
      <c r="AW1765" s="279"/>
      <c r="AX1765" s="279"/>
      <c r="AY1765" s="279"/>
      <c r="AZ1765" s="279"/>
      <c r="BA1765" s="279"/>
      <c r="BB1765" s="279"/>
      <c r="BC1765" s="279"/>
      <c r="BD1765" s="279"/>
      <c r="BE1765" s="279"/>
      <c r="BF1765" s="279"/>
      <c r="BG1765" s="279"/>
      <c r="BH1765" s="279"/>
      <c r="BI1765" s="279"/>
      <c r="BJ1765" s="279"/>
      <c r="BK1765" s="279"/>
      <c r="BL1765" s="279"/>
      <c r="BM1765" s="279"/>
      <c r="BN1765" s="279"/>
      <c r="BO1765" s="279"/>
      <c r="BP1765" s="279"/>
      <c r="BQ1765" s="279"/>
      <c r="BR1765" s="279"/>
      <c r="BS1765" s="279"/>
      <c r="BT1765" s="279"/>
      <c r="BU1765" s="279"/>
      <c r="BV1765" s="279"/>
      <c r="BW1765" s="279"/>
      <c r="BX1765" s="279"/>
      <c r="BY1765" s="279"/>
      <c r="BZ1765" s="279"/>
      <c r="CA1765" s="279"/>
      <c r="CB1765" s="279"/>
      <c r="CC1765" s="279"/>
      <c r="CD1765" s="279"/>
      <c r="CE1765" s="279"/>
      <c r="CF1765" s="279"/>
      <c r="CG1765" s="279"/>
      <c r="CH1765" s="279"/>
      <c r="CI1765" s="279"/>
      <c r="CJ1765" s="279"/>
      <c r="CK1765" s="279"/>
      <c r="CL1765" s="279"/>
      <c r="CM1765" s="279"/>
      <c r="CN1765" s="279"/>
      <c r="CO1765" s="279"/>
      <c r="CP1765" s="279"/>
      <c r="CQ1765" s="279"/>
      <c r="CR1765" s="279"/>
      <c r="CS1765" s="279"/>
      <c r="CT1765" s="279"/>
      <c r="CU1765" s="279"/>
      <c r="CV1765" s="279"/>
      <c r="CW1765" s="279"/>
      <c r="CX1765" s="279"/>
      <c r="CY1765" s="279"/>
      <c r="CZ1765" s="279"/>
      <c r="DA1765" s="279"/>
      <c r="DB1765" s="279"/>
      <c r="DC1765" s="279"/>
      <c r="DD1765" s="279"/>
      <c r="DE1765" s="279"/>
      <c r="DF1765" s="279"/>
      <c r="DG1765" s="279"/>
      <c r="DH1765" s="279"/>
      <c r="DI1765" s="279"/>
      <c r="DJ1765" s="279"/>
      <c r="DK1765" s="279"/>
      <c r="DL1765" s="279"/>
      <c r="DM1765" s="279"/>
      <c r="DN1765" s="279"/>
      <c r="DO1765" s="279"/>
      <c r="DP1765" s="279"/>
      <c r="DQ1765" s="279"/>
      <c r="DR1765" s="279"/>
      <c r="DS1765" s="279"/>
      <c r="DT1765" s="279"/>
      <c r="DU1765" s="279"/>
    </row>
    <row r="1766" spans="41:125">
      <c r="AO1766" s="279"/>
      <c r="AP1766" s="279"/>
      <c r="AQ1766" s="279"/>
      <c r="AR1766" s="279"/>
      <c r="AS1766" s="279"/>
      <c r="AT1766" s="279"/>
      <c r="AU1766" s="279"/>
      <c r="AV1766" s="279"/>
      <c r="AW1766" s="279"/>
      <c r="AX1766" s="279"/>
      <c r="AY1766" s="279"/>
      <c r="AZ1766" s="279"/>
      <c r="BA1766" s="279"/>
      <c r="BB1766" s="279"/>
      <c r="BC1766" s="279"/>
      <c r="BD1766" s="279"/>
      <c r="BE1766" s="279"/>
      <c r="BF1766" s="279"/>
      <c r="BG1766" s="279"/>
      <c r="BH1766" s="279"/>
      <c r="BI1766" s="279"/>
      <c r="BJ1766" s="279"/>
      <c r="BK1766" s="279"/>
      <c r="BL1766" s="279"/>
      <c r="BM1766" s="279"/>
      <c r="BN1766" s="279"/>
      <c r="BO1766" s="279"/>
      <c r="BP1766" s="279"/>
      <c r="BQ1766" s="279"/>
      <c r="BR1766" s="279"/>
      <c r="BS1766" s="279"/>
      <c r="BT1766" s="279"/>
      <c r="BU1766" s="279"/>
      <c r="BV1766" s="279"/>
      <c r="BW1766" s="279"/>
      <c r="BX1766" s="279"/>
      <c r="BY1766" s="279"/>
      <c r="BZ1766" s="279"/>
      <c r="CA1766" s="279"/>
      <c r="CB1766" s="279"/>
      <c r="CC1766" s="279"/>
      <c r="CD1766" s="279"/>
      <c r="CE1766" s="279"/>
      <c r="CF1766" s="279"/>
      <c r="CG1766" s="279"/>
      <c r="CH1766" s="279"/>
      <c r="CI1766" s="279"/>
      <c r="CJ1766" s="279"/>
      <c r="CK1766" s="279"/>
      <c r="CL1766" s="279"/>
      <c r="CM1766" s="279"/>
      <c r="CN1766" s="279"/>
      <c r="CO1766" s="279"/>
      <c r="CP1766" s="279"/>
      <c r="CQ1766" s="279"/>
      <c r="CR1766" s="279"/>
      <c r="CS1766" s="279"/>
      <c r="CT1766" s="279"/>
      <c r="CU1766" s="279"/>
      <c r="CV1766" s="279"/>
      <c r="CW1766" s="279"/>
      <c r="CX1766" s="279"/>
      <c r="CY1766" s="279"/>
      <c r="CZ1766" s="279"/>
      <c r="DA1766" s="279"/>
      <c r="DB1766" s="279"/>
      <c r="DC1766" s="279"/>
      <c r="DD1766" s="279"/>
      <c r="DE1766" s="279"/>
      <c r="DF1766" s="279"/>
      <c r="DG1766" s="279"/>
      <c r="DH1766" s="279"/>
      <c r="DI1766" s="279"/>
      <c r="DJ1766" s="279"/>
      <c r="DK1766" s="279"/>
      <c r="DL1766" s="279"/>
      <c r="DM1766" s="279"/>
      <c r="DN1766" s="279"/>
      <c r="DO1766" s="279"/>
      <c r="DP1766" s="279"/>
      <c r="DQ1766" s="279"/>
      <c r="DR1766" s="279"/>
      <c r="DS1766" s="279"/>
      <c r="DT1766" s="279"/>
      <c r="DU1766" s="279"/>
    </row>
    <row r="1767" spans="41:125">
      <c r="AO1767" s="279"/>
      <c r="AP1767" s="279"/>
      <c r="AQ1767" s="279"/>
      <c r="AR1767" s="279"/>
      <c r="AS1767" s="279"/>
      <c r="AT1767" s="279"/>
      <c r="AU1767" s="279"/>
      <c r="AV1767" s="279"/>
      <c r="AW1767" s="279"/>
      <c r="AX1767" s="279"/>
      <c r="AY1767" s="279"/>
      <c r="AZ1767" s="279"/>
      <c r="BA1767" s="279"/>
      <c r="BB1767" s="279"/>
      <c r="BC1767" s="279"/>
      <c r="BD1767" s="279"/>
      <c r="BE1767" s="279"/>
      <c r="BF1767" s="279"/>
      <c r="BG1767" s="279"/>
      <c r="BH1767" s="279"/>
      <c r="BI1767" s="279"/>
      <c r="BJ1767" s="279"/>
      <c r="BK1767" s="279"/>
      <c r="BL1767" s="279"/>
      <c r="BM1767" s="279"/>
      <c r="BN1767" s="279"/>
      <c r="BO1767" s="279"/>
      <c r="BP1767" s="279"/>
      <c r="BQ1767" s="279"/>
      <c r="BR1767" s="279"/>
      <c r="BS1767" s="279"/>
      <c r="BT1767" s="279"/>
      <c r="BU1767" s="279"/>
      <c r="BV1767" s="279"/>
      <c r="BW1767" s="279"/>
      <c r="BX1767" s="279"/>
      <c r="BY1767" s="279"/>
      <c r="BZ1767" s="279"/>
      <c r="CA1767" s="279"/>
      <c r="CB1767" s="279"/>
      <c r="CC1767" s="279"/>
      <c r="CD1767" s="279"/>
      <c r="CE1767" s="279"/>
      <c r="CF1767" s="279"/>
      <c r="CG1767" s="279"/>
      <c r="CH1767" s="279"/>
      <c r="CI1767" s="279"/>
      <c r="CJ1767" s="279"/>
      <c r="CK1767" s="279"/>
      <c r="CL1767" s="279"/>
      <c r="CM1767" s="279"/>
      <c r="CN1767" s="279"/>
      <c r="CO1767" s="279"/>
      <c r="CP1767" s="279"/>
      <c r="CQ1767" s="279"/>
      <c r="CR1767" s="279"/>
      <c r="CS1767" s="279"/>
      <c r="CT1767" s="279"/>
      <c r="CU1767" s="279"/>
      <c r="CV1767" s="279"/>
      <c r="CW1767" s="279"/>
      <c r="CX1767" s="279"/>
      <c r="CY1767" s="279"/>
      <c r="CZ1767" s="279"/>
      <c r="DA1767" s="279"/>
      <c r="DB1767" s="279"/>
      <c r="DC1767" s="279"/>
      <c r="DD1767" s="279"/>
      <c r="DE1767" s="279"/>
      <c r="DF1767" s="279"/>
      <c r="DG1767" s="279"/>
      <c r="DH1767" s="279"/>
      <c r="DI1767" s="279"/>
      <c r="DJ1767" s="279"/>
      <c r="DK1767" s="279"/>
      <c r="DL1767" s="279"/>
      <c r="DM1767" s="279"/>
      <c r="DN1767" s="279"/>
      <c r="DO1767" s="279"/>
      <c r="DP1767" s="279"/>
      <c r="DQ1767" s="279"/>
      <c r="DR1767" s="279"/>
      <c r="DS1767" s="279"/>
      <c r="DT1767" s="279"/>
      <c r="DU1767" s="279"/>
    </row>
    <row r="1768" spans="41:125">
      <c r="AO1768" s="279"/>
      <c r="AP1768" s="279"/>
      <c r="AQ1768" s="279"/>
      <c r="AR1768" s="279"/>
      <c r="AS1768" s="279"/>
      <c r="AT1768" s="279"/>
      <c r="AU1768" s="279"/>
      <c r="AV1768" s="279"/>
      <c r="AW1768" s="279"/>
      <c r="AX1768" s="279"/>
      <c r="AY1768" s="279"/>
      <c r="AZ1768" s="279"/>
      <c r="BA1768" s="279"/>
      <c r="BB1768" s="279"/>
      <c r="BC1768" s="279"/>
      <c r="BD1768" s="279"/>
      <c r="BE1768" s="279"/>
      <c r="BF1768" s="279"/>
      <c r="BG1768" s="279"/>
      <c r="BH1768" s="279"/>
      <c r="BI1768" s="279"/>
      <c r="BJ1768" s="279"/>
      <c r="BK1768" s="279"/>
      <c r="BL1768" s="279"/>
      <c r="BM1768" s="279"/>
      <c r="BN1768" s="279"/>
      <c r="BO1768" s="279"/>
      <c r="BP1768" s="279"/>
      <c r="BQ1768" s="279"/>
      <c r="BR1768" s="279"/>
      <c r="BS1768" s="279"/>
      <c r="BT1768" s="279"/>
      <c r="BU1768" s="279"/>
      <c r="BV1768" s="279"/>
      <c r="BW1768" s="279"/>
      <c r="BX1768" s="279"/>
      <c r="BY1768" s="279"/>
      <c r="BZ1768" s="279"/>
      <c r="CA1768" s="279"/>
      <c r="CB1768" s="279"/>
      <c r="CC1768" s="279"/>
      <c r="CD1768" s="279"/>
      <c r="CE1768" s="279"/>
      <c r="CF1768" s="279"/>
      <c r="CG1768" s="279"/>
      <c r="CH1768" s="279"/>
      <c r="CI1768" s="279"/>
      <c r="CJ1768" s="279"/>
      <c r="CK1768" s="279"/>
      <c r="CL1768" s="279"/>
      <c r="CM1768" s="279"/>
      <c r="CN1768" s="279"/>
      <c r="CO1768" s="279"/>
      <c r="CP1768" s="279"/>
      <c r="CQ1768" s="279"/>
      <c r="CR1768" s="279"/>
      <c r="CS1768" s="279"/>
      <c r="CT1768" s="279"/>
      <c r="CU1768" s="279"/>
      <c r="CV1768" s="279"/>
      <c r="CW1768" s="279"/>
      <c r="CX1768" s="279"/>
      <c r="CY1768" s="279"/>
      <c r="CZ1768" s="279"/>
      <c r="DA1768" s="279"/>
      <c r="DB1768" s="279"/>
      <c r="DC1768" s="279"/>
      <c r="DD1768" s="279"/>
      <c r="DE1768" s="279"/>
      <c r="DF1768" s="279"/>
      <c r="DG1768" s="279"/>
      <c r="DH1768" s="279"/>
      <c r="DI1768" s="279"/>
      <c r="DJ1768" s="279"/>
      <c r="DK1768" s="279"/>
      <c r="DL1768" s="279"/>
      <c r="DM1768" s="279"/>
      <c r="DN1768" s="279"/>
      <c r="DO1768" s="279"/>
      <c r="DP1768" s="279"/>
      <c r="DQ1768" s="279"/>
      <c r="DR1768" s="279"/>
      <c r="DS1768" s="279"/>
      <c r="DT1768" s="279"/>
      <c r="DU1768" s="279"/>
    </row>
    <row r="1769" spans="41:125">
      <c r="AO1769" s="279"/>
      <c r="AP1769" s="279"/>
      <c r="AQ1769" s="279"/>
      <c r="AR1769" s="279"/>
      <c r="AS1769" s="279"/>
      <c r="AT1769" s="279"/>
      <c r="AU1769" s="279"/>
      <c r="AV1769" s="279"/>
      <c r="AW1769" s="279"/>
      <c r="AX1769" s="279"/>
      <c r="AY1769" s="279"/>
      <c r="AZ1769" s="279"/>
      <c r="BA1769" s="279"/>
      <c r="BB1769" s="279"/>
      <c r="BC1769" s="279"/>
      <c r="BD1769" s="279"/>
      <c r="BE1769" s="279"/>
      <c r="BF1769" s="279"/>
      <c r="BG1769" s="279"/>
      <c r="BH1769" s="279"/>
      <c r="BI1769" s="279"/>
      <c r="BJ1769" s="279"/>
      <c r="BK1769" s="279"/>
      <c r="BL1769" s="279"/>
      <c r="BM1769" s="279"/>
      <c r="BN1769" s="279"/>
      <c r="BO1769" s="279"/>
      <c r="BP1769" s="279"/>
      <c r="BQ1769" s="279"/>
      <c r="BR1769" s="279"/>
      <c r="BS1769" s="279"/>
      <c r="BT1769" s="279"/>
      <c r="BU1769" s="279"/>
      <c r="BV1769" s="279"/>
      <c r="BW1769" s="279"/>
      <c r="BX1769" s="279"/>
      <c r="BY1769" s="279"/>
      <c r="BZ1769" s="279"/>
      <c r="CA1769" s="279"/>
      <c r="CB1769" s="279"/>
      <c r="CC1769" s="279"/>
      <c r="CD1769" s="279"/>
      <c r="CE1769" s="279"/>
      <c r="CF1769" s="279"/>
      <c r="CG1769" s="279"/>
      <c r="CH1769" s="279"/>
      <c r="CI1769" s="279"/>
      <c r="CJ1769" s="279"/>
      <c r="CK1769" s="279"/>
      <c r="CL1769" s="279"/>
      <c r="CM1769" s="279"/>
      <c r="CN1769" s="279"/>
      <c r="CO1769" s="279"/>
      <c r="CP1769" s="279"/>
      <c r="CQ1769" s="279"/>
      <c r="CR1769" s="279"/>
      <c r="CS1769" s="279"/>
      <c r="CT1769" s="279"/>
      <c r="CU1769" s="279"/>
      <c r="CV1769" s="279"/>
      <c r="CW1769" s="279"/>
      <c r="CX1769" s="279"/>
      <c r="CY1769" s="279"/>
      <c r="CZ1769" s="279"/>
      <c r="DA1769" s="279"/>
      <c r="DB1769" s="279"/>
      <c r="DC1769" s="279"/>
      <c r="DD1769" s="279"/>
      <c r="DE1769" s="279"/>
      <c r="DF1769" s="279"/>
      <c r="DG1769" s="279"/>
      <c r="DH1769" s="279"/>
      <c r="DI1769" s="279"/>
      <c r="DJ1769" s="279"/>
      <c r="DK1769" s="279"/>
      <c r="DL1769" s="279"/>
      <c r="DM1769" s="279"/>
      <c r="DN1769" s="279"/>
      <c r="DO1769" s="279"/>
      <c r="DP1769" s="279"/>
      <c r="DQ1769" s="279"/>
      <c r="DR1769" s="279"/>
      <c r="DS1769" s="279"/>
      <c r="DT1769" s="279"/>
      <c r="DU1769" s="279"/>
    </row>
    <row r="1770" spans="41:125">
      <c r="AO1770" s="279"/>
      <c r="AP1770" s="279"/>
      <c r="AQ1770" s="279"/>
      <c r="AR1770" s="279"/>
      <c r="AS1770" s="279"/>
      <c r="AT1770" s="279"/>
      <c r="AU1770" s="279"/>
      <c r="AV1770" s="279"/>
      <c r="AW1770" s="279"/>
      <c r="AX1770" s="279"/>
      <c r="AY1770" s="279"/>
      <c r="AZ1770" s="279"/>
      <c r="BA1770" s="279"/>
      <c r="BB1770" s="279"/>
      <c r="BC1770" s="279"/>
      <c r="BD1770" s="279"/>
      <c r="BE1770" s="279"/>
      <c r="BF1770" s="279"/>
      <c r="BG1770" s="279"/>
      <c r="BH1770" s="279"/>
      <c r="BI1770" s="279"/>
      <c r="BJ1770" s="279"/>
      <c r="BK1770" s="279"/>
      <c r="BL1770" s="279"/>
      <c r="BM1770" s="279"/>
      <c r="BN1770" s="279"/>
      <c r="BO1770" s="279"/>
      <c r="BP1770" s="279"/>
      <c r="BQ1770" s="279"/>
      <c r="BR1770" s="279"/>
      <c r="BS1770" s="279"/>
      <c r="BT1770" s="279"/>
      <c r="BU1770" s="279"/>
      <c r="BV1770" s="279"/>
      <c r="BW1770" s="279"/>
      <c r="BX1770" s="279"/>
      <c r="BY1770" s="279"/>
      <c r="BZ1770" s="279"/>
      <c r="CA1770" s="279"/>
      <c r="CB1770" s="279"/>
      <c r="CC1770" s="279"/>
      <c r="CD1770" s="279"/>
      <c r="CE1770" s="279"/>
      <c r="CF1770" s="279"/>
      <c r="CG1770" s="279"/>
      <c r="CH1770" s="279"/>
      <c r="CI1770" s="279"/>
      <c r="CJ1770" s="279"/>
      <c r="CK1770" s="279"/>
      <c r="CL1770" s="279"/>
      <c r="CM1770" s="279"/>
      <c r="CN1770" s="279"/>
      <c r="CO1770" s="279"/>
      <c r="CP1770" s="279"/>
      <c r="CQ1770" s="279"/>
      <c r="CR1770" s="279"/>
      <c r="CS1770" s="279"/>
      <c r="CT1770" s="279"/>
      <c r="CU1770" s="279"/>
      <c r="CV1770" s="279"/>
      <c r="CW1770" s="279"/>
      <c r="CX1770" s="279"/>
      <c r="CY1770" s="279"/>
      <c r="CZ1770" s="279"/>
      <c r="DA1770" s="279"/>
      <c r="DB1770" s="279"/>
      <c r="DC1770" s="279"/>
      <c r="DD1770" s="279"/>
      <c r="DE1770" s="279"/>
      <c r="DF1770" s="279"/>
      <c r="DG1770" s="279"/>
      <c r="DH1770" s="279"/>
      <c r="DI1770" s="279"/>
      <c r="DJ1770" s="279"/>
      <c r="DK1770" s="279"/>
      <c r="DL1770" s="279"/>
      <c r="DM1770" s="279"/>
      <c r="DN1770" s="279"/>
      <c r="DO1770" s="279"/>
      <c r="DP1770" s="279"/>
      <c r="DQ1770" s="279"/>
      <c r="DR1770" s="279"/>
      <c r="DS1770" s="279"/>
      <c r="DT1770" s="279"/>
      <c r="DU1770" s="279"/>
    </row>
    <row r="1771" spans="41:125">
      <c r="AO1771" s="279"/>
      <c r="AP1771" s="279"/>
      <c r="AQ1771" s="279"/>
      <c r="AR1771" s="279"/>
      <c r="AS1771" s="279"/>
      <c r="AT1771" s="279"/>
      <c r="AU1771" s="279"/>
      <c r="AV1771" s="279"/>
      <c r="AW1771" s="279"/>
      <c r="AX1771" s="279"/>
      <c r="AY1771" s="279"/>
      <c r="AZ1771" s="279"/>
      <c r="BA1771" s="279"/>
      <c r="BB1771" s="279"/>
      <c r="BC1771" s="279"/>
      <c r="BD1771" s="279"/>
      <c r="BE1771" s="279"/>
      <c r="BF1771" s="279"/>
      <c r="BG1771" s="279"/>
      <c r="BH1771" s="279"/>
      <c r="BI1771" s="279"/>
      <c r="BJ1771" s="279"/>
      <c r="BK1771" s="279"/>
      <c r="BL1771" s="279"/>
      <c r="BM1771" s="279"/>
      <c r="BN1771" s="279"/>
      <c r="BO1771" s="279"/>
      <c r="BP1771" s="279"/>
      <c r="BQ1771" s="279"/>
      <c r="BR1771" s="279"/>
      <c r="BS1771" s="279"/>
      <c r="BT1771" s="279"/>
      <c r="BU1771" s="279"/>
      <c r="BV1771" s="279"/>
      <c r="BW1771" s="279"/>
      <c r="BX1771" s="279"/>
      <c r="BY1771" s="279"/>
      <c r="BZ1771" s="279"/>
      <c r="CA1771" s="279"/>
      <c r="CB1771" s="279"/>
      <c r="CC1771" s="279"/>
      <c r="CD1771" s="279"/>
      <c r="CE1771" s="279"/>
      <c r="CF1771" s="279"/>
      <c r="CG1771" s="279"/>
      <c r="CH1771" s="279"/>
      <c r="CI1771" s="279"/>
      <c r="CJ1771" s="279"/>
      <c r="CK1771" s="279"/>
      <c r="CL1771" s="279"/>
      <c r="CM1771" s="279"/>
      <c r="CN1771" s="279"/>
      <c r="CO1771" s="279"/>
      <c r="CP1771" s="279"/>
      <c r="CQ1771" s="279"/>
      <c r="CR1771" s="279"/>
      <c r="CS1771" s="279"/>
      <c r="CT1771" s="279"/>
      <c r="CU1771" s="279"/>
      <c r="CV1771" s="279"/>
      <c r="CW1771" s="279"/>
      <c r="CX1771" s="279"/>
      <c r="CY1771" s="279"/>
      <c r="CZ1771" s="279"/>
      <c r="DA1771" s="279"/>
      <c r="DB1771" s="279"/>
      <c r="DC1771" s="279"/>
      <c r="DD1771" s="279"/>
      <c r="DE1771" s="279"/>
      <c r="DF1771" s="279"/>
      <c r="DG1771" s="279"/>
      <c r="DH1771" s="279"/>
      <c r="DI1771" s="279"/>
      <c r="DJ1771" s="279"/>
      <c r="DK1771" s="279"/>
      <c r="DL1771" s="279"/>
      <c r="DM1771" s="279"/>
      <c r="DN1771" s="279"/>
      <c r="DO1771" s="279"/>
      <c r="DP1771" s="279"/>
      <c r="DQ1771" s="279"/>
      <c r="DR1771" s="279"/>
      <c r="DS1771" s="279"/>
      <c r="DT1771" s="279"/>
      <c r="DU1771" s="279"/>
    </row>
    <row r="1772" spans="41:125">
      <c r="AO1772" s="279"/>
      <c r="AP1772" s="279"/>
      <c r="AQ1772" s="279"/>
      <c r="AR1772" s="279"/>
      <c r="AS1772" s="279"/>
      <c r="AT1772" s="279"/>
      <c r="AU1772" s="279"/>
      <c r="AV1772" s="279"/>
      <c r="AW1772" s="279"/>
      <c r="AX1772" s="279"/>
      <c r="AY1772" s="279"/>
      <c r="AZ1772" s="279"/>
      <c r="BA1772" s="279"/>
      <c r="BB1772" s="279"/>
      <c r="BC1772" s="279"/>
      <c r="BD1772" s="279"/>
      <c r="BE1772" s="279"/>
      <c r="BF1772" s="279"/>
      <c r="BG1772" s="279"/>
      <c r="BH1772" s="279"/>
      <c r="BI1772" s="279"/>
      <c r="BJ1772" s="279"/>
      <c r="BK1772" s="279"/>
      <c r="BL1772" s="279"/>
      <c r="BM1772" s="279"/>
      <c r="BN1772" s="279"/>
      <c r="BO1772" s="279"/>
      <c r="BP1772" s="279"/>
      <c r="BQ1772" s="279"/>
      <c r="BR1772" s="279"/>
      <c r="BS1772" s="279"/>
      <c r="BT1772" s="279"/>
      <c r="BU1772" s="279"/>
      <c r="BV1772" s="279"/>
      <c r="BW1772" s="279"/>
      <c r="BX1772" s="279"/>
      <c r="BY1772" s="279"/>
      <c r="BZ1772" s="279"/>
      <c r="CA1772" s="279"/>
      <c r="CB1772" s="279"/>
      <c r="CC1772" s="279"/>
      <c r="CD1772" s="279"/>
      <c r="CE1772" s="279"/>
      <c r="CF1772" s="279"/>
      <c r="CG1772" s="279"/>
      <c r="CH1772" s="279"/>
      <c r="CI1772" s="279"/>
      <c r="CJ1772" s="279"/>
      <c r="CK1772" s="279"/>
      <c r="CL1772" s="279"/>
      <c r="CM1772" s="279"/>
      <c r="CN1772" s="279"/>
      <c r="CO1772" s="279"/>
      <c r="CP1772" s="279"/>
      <c r="CQ1772" s="279"/>
      <c r="CR1772" s="279"/>
      <c r="CS1772" s="279"/>
      <c r="CT1772" s="279"/>
      <c r="CU1772" s="279"/>
      <c r="CV1772" s="279"/>
      <c r="CW1772" s="279"/>
      <c r="CX1772" s="279"/>
      <c r="CY1772" s="279"/>
      <c r="CZ1772" s="279"/>
      <c r="DA1772" s="279"/>
      <c r="DB1772" s="279"/>
      <c r="DC1772" s="279"/>
      <c r="DD1772" s="279"/>
      <c r="DE1772" s="279"/>
      <c r="DF1772" s="279"/>
      <c r="DG1772" s="279"/>
      <c r="DH1772" s="279"/>
      <c r="DI1772" s="279"/>
      <c r="DJ1772" s="279"/>
      <c r="DK1772" s="279"/>
      <c r="DL1772" s="279"/>
      <c r="DM1772" s="279"/>
      <c r="DN1772" s="279"/>
      <c r="DO1772" s="279"/>
      <c r="DP1772" s="279"/>
      <c r="DQ1772" s="279"/>
      <c r="DR1772" s="279"/>
      <c r="DS1772" s="279"/>
      <c r="DT1772" s="279"/>
      <c r="DU1772" s="279"/>
    </row>
    <row r="1773" spans="41:125">
      <c r="AO1773" s="279"/>
      <c r="AP1773" s="279"/>
      <c r="AQ1773" s="279"/>
      <c r="AR1773" s="279"/>
      <c r="AS1773" s="279"/>
      <c r="AT1773" s="279"/>
      <c r="AU1773" s="279"/>
      <c r="AV1773" s="279"/>
      <c r="AW1773" s="279"/>
      <c r="AX1773" s="279"/>
      <c r="AY1773" s="279"/>
      <c r="AZ1773" s="279"/>
      <c r="BA1773" s="279"/>
      <c r="BB1773" s="279"/>
      <c r="BC1773" s="279"/>
      <c r="BD1773" s="279"/>
      <c r="BE1773" s="279"/>
      <c r="BF1773" s="279"/>
      <c r="BG1773" s="279"/>
      <c r="BH1773" s="279"/>
      <c r="BI1773" s="279"/>
      <c r="BJ1773" s="279"/>
      <c r="BK1773" s="279"/>
      <c r="BL1773" s="279"/>
      <c r="BM1773" s="279"/>
      <c r="BN1773" s="279"/>
      <c r="BO1773" s="279"/>
      <c r="BP1773" s="279"/>
      <c r="BQ1773" s="279"/>
      <c r="BR1773" s="279"/>
      <c r="BS1773" s="279"/>
      <c r="BT1773" s="279"/>
      <c r="BU1773" s="279"/>
      <c r="BV1773" s="279"/>
      <c r="BW1773" s="279"/>
      <c r="BX1773" s="279"/>
      <c r="BY1773" s="279"/>
      <c r="BZ1773" s="279"/>
      <c r="CA1773" s="279"/>
      <c r="CB1773" s="279"/>
      <c r="CC1773" s="279"/>
      <c r="CD1773" s="279"/>
      <c r="CE1773" s="279"/>
      <c r="CF1773" s="279"/>
      <c r="CG1773" s="279"/>
      <c r="CH1773" s="279"/>
      <c r="CI1773" s="279"/>
      <c r="CJ1773" s="279"/>
      <c r="CK1773" s="279"/>
      <c r="CL1773" s="279"/>
      <c r="CM1773" s="279"/>
      <c r="CN1773" s="279"/>
      <c r="CO1773" s="279"/>
      <c r="CP1773" s="279"/>
      <c r="CQ1773" s="279"/>
      <c r="CR1773" s="279"/>
      <c r="CS1773" s="279"/>
      <c r="CT1773" s="279"/>
      <c r="CU1773" s="279"/>
      <c r="CV1773" s="279"/>
      <c r="CW1773" s="279"/>
      <c r="CX1773" s="279"/>
      <c r="CY1773" s="279"/>
      <c r="CZ1773" s="279"/>
      <c r="DA1773" s="279"/>
      <c r="DB1773" s="279"/>
      <c r="DC1773" s="279"/>
      <c r="DD1773" s="279"/>
      <c r="DE1773" s="279"/>
      <c r="DF1773" s="279"/>
      <c r="DG1773" s="279"/>
      <c r="DH1773" s="279"/>
      <c r="DI1773" s="279"/>
      <c r="DJ1773" s="279"/>
      <c r="DK1773" s="279"/>
      <c r="DL1773" s="279"/>
      <c r="DM1773" s="279"/>
      <c r="DN1773" s="279"/>
      <c r="DO1773" s="279"/>
      <c r="DP1773" s="279"/>
      <c r="DQ1773" s="279"/>
      <c r="DR1773" s="279"/>
      <c r="DS1773" s="279"/>
      <c r="DT1773" s="279"/>
      <c r="DU1773" s="279"/>
    </row>
    <row r="1774" spans="41:125">
      <c r="AO1774" s="279"/>
      <c r="AP1774" s="279"/>
      <c r="AQ1774" s="279"/>
      <c r="AR1774" s="279"/>
      <c r="AS1774" s="279"/>
      <c r="AT1774" s="279"/>
      <c r="AU1774" s="279"/>
      <c r="AV1774" s="279"/>
      <c r="AW1774" s="279"/>
      <c r="AX1774" s="279"/>
      <c r="AY1774" s="279"/>
      <c r="AZ1774" s="279"/>
      <c r="BA1774" s="279"/>
      <c r="BB1774" s="279"/>
      <c r="BC1774" s="279"/>
      <c r="BD1774" s="279"/>
      <c r="BE1774" s="279"/>
      <c r="BF1774" s="279"/>
      <c r="BG1774" s="279"/>
      <c r="BH1774" s="279"/>
      <c r="BI1774" s="279"/>
      <c r="BJ1774" s="279"/>
      <c r="BK1774" s="279"/>
      <c r="BL1774" s="279"/>
      <c r="BM1774" s="279"/>
      <c r="BN1774" s="279"/>
      <c r="BO1774" s="279"/>
      <c r="BP1774" s="279"/>
      <c r="BQ1774" s="279"/>
      <c r="BR1774" s="279"/>
      <c r="BS1774" s="279"/>
      <c r="BT1774" s="279"/>
      <c r="BU1774" s="279"/>
      <c r="BV1774" s="279"/>
      <c r="BW1774" s="279"/>
      <c r="BX1774" s="279"/>
      <c r="BY1774" s="279"/>
      <c r="BZ1774" s="279"/>
      <c r="CA1774" s="279"/>
      <c r="CB1774" s="279"/>
      <c r="CC1774" s="279"/>
      <c r="CD1774" s="279"/>
      <c r="CE1774" s="279"/>
      <c r="CF1774" s="279"/>
      <c r="CG1774" s="279"/>
      <c r="CH1774" s="279"/>
      <c r="CI1774" s="279"/>
      <c r="CJ1774" s="279"/>
      <c r="CK1774" s="279"/>
      <c r="CL1774" s="279"/>
      <c r="CM1774" s="279"/>
      <c r="CN1774" s="279"/>
      <c r="CO1774" s="279"/>
      <c r="CP1774" s="279"/>
      <c r="CQ1774" s="279"/>
      <c r="CR1774" s="279"/>
      <c r="CS1774" s="279"/>
      <c r="CT1774" s="279"/>
      <c r="CU1774" s="279"/>
      <c r="CV1774" s="279"/>
      <c r="CW1774" s="279"/>
      <c r="CX1774" s="279"/>
      <c r="CY1774" s="279"/>
      <c r="CZ1774" s="279"/>
      <c r="DA1774" s="279"/>
      <c r="DB1774" s="279"/>
      <c r="DC1774" s="279"/>
      <c r="DD1774" s="279"/>
      <c r="DE1774" s="279"/>
      <c r="DF1774" s="279"/>
      <c r="DG1774" s="279"/>
      <c r="DH1774" s="279"/>
      <c r="DI1774" s="279"/>
      <c r="DJ1774" s="279"/>
      <c r="DK1774" s="279"/>
      <c r="DL1774" s="279"/>
      <c r="DM1774" s="279"/>
      <c r="DN1774" s="279"/>
      <c r="DO1774" s="279"/>
      <c r="DP1774" s="279"/>
      <c r="DQ1774" s="279"/>
      <c r="DR1774" s="279"/>
      <c r="DS1774" s="279"/>
      <c r="DT1774" s="279"/>
      <c r="DU1774" s="279"/>
    </row>
    <row r="1775" spans="41:125">
      <c r="AO1775" s="279"/>
      <c r="AP1775" s="279"/>
      <c r="AQ1775" s="279"/>
      <c r="AR1775" s="279"/>
      <c r="AS1775" s="279"/>
      <c r="AT1775" s="279"/>
      <c r="AU1775" s="279"/>
      <c r="AV1775" s="279"/>
      <c r="AW1775" s="279"/>
      <c r="AX1775" s="279"/>
      <c r="AY1775" s="279"/>
      <c r="AZ1775" s="279"/>
      <c r="BA1775" s="279"/>
      <c r="BB1775" s="279"/>
      <c r="BC1775" s="279"/>
      <c r="BD1775" s="279"/>
      <c r="BE1775" s="279"/>
      <c r="BF1775" s="279"/>
      <c r="BG1775" s="279"/>
      <c r="BH1775" s="279"/>
      <c r="BI1775" s="279"/>
      <c r="BJ1775" s="279"/>
      <c r="BK1775" s="279"/>
      <c r="BL1775" s="279"/>
      <c r="BM1775" s="279"/>
      <c r="BN1775" s="279"/>
      <c r="BO1775" s="279"/>
      <c r="BP1775" s="279"/>
      <c r="BQ1775" s="279"/>
      <c r="BR1775" s="279"/>
      <c r="BS1775" s="279"/>
      <c r="BT1775" s="279"/>
      <c r="BU1775" s="279"/>
      <c r="BV1775" s="279"/>
      <c r="BW1775" s="279"/>
      <c r="BX1775" s="279"/>
      <c r="BY1775" s="279"/>
      <c r="BZ1775" s="279"/>
      <c r="CA1775" s="279"/>
      <c r="CB1775" s="279"/>
      <c r="CC1775" s="279"/>
      <c r="CD1775" s="279"/>
      <c r="CE1775" s="279"/>
      <c r="CF1775" s="279"/>
      <c r="CG1775" s="279"/>
      <c r="CH1775" s="279"/>
      <c r="CI1775" s="279"/>
      <c r="CJ1775" s="279"/>
      <c r="CK1775" s="279"/>
      <c r="CL1775" s="279"/>
      <c r="CM1775" s="279"/>
      <c r="CN1775" s="279"/>
      <c r="CO1775" s="279"/>
      <c r="CP1775" s="279"/>
      <c r="CQ1775" s="279"/>
      <c r="CR1775" s="279"/>
      <c r="CS1775" s="279"/>
      <c r="CT1775" s="279"/>
      <c r="CU1775" s="279"/>
      <c r="CV1775" s="279"/>
      <c r="CW1775" s="279"/>
      <c r="CX1775" s="279"/>
      <c r="CY1775" s="279"/>
      <c r="CZ1775" s="279"/>
      <c r="DA1775" s="279"/>
      <c r="DB1775" s="279"/>
      <c r="DC1775" s="279"/>
      <c r="DD1775" s="279"/>
      <c r="DE1775" s="279"/>
      <c r="DF1775" s="279"/>
      <c r="DG1775" s="279"/>
      <c r="DH1775" s="279"/>
      <c r="DI1775" s="279"/>
      <c r="DJ1775" s="279"/>
      <c r="DK1775" s="279"/>
      <c r="DL1775" s="279"/>
      <c r="DM1775" s="279"/>
      <c r="DN1775" s="279"/>
      <c r="DO1775" s="279"/>
      <c r="DP1775" s="279"/>
      <c r="DQ1775" s="279"/>
      <c r="DR1775" s="279"/>
      <c r="DS1775" s="279"/>
      <c r="DT1775" s="279"/>
      <c r="DU1775" s="279"/>
    </row>
    <row r="1776" spans="41:125">
      <c r="AO1776" s="279"/>
      <c r="AP1776" s="279"/>
      <c r="AQ1776" s="279"/>
      <c r="AR1776" s="279"/>
      <c r="AS1776" s="279"/>
      <c r="AT1776" s="279"/>
      <c r="AU1776" s="279"/>
      <c r="AV1776" s="279"/>
      <c r="AW1776" s="279"/>
      <c r="AX1776" s="279"/>
      <c r="AY1776" s="279"/>
      <c r="AZ1776" s="279"/>
      <c r="BA1776" s="279"/>
      <c r="BB1776" s="279"/>
      <c r="BC1776" s="279"/>
      <c r="BD1776" s="279"/>
      <c r="BE1776" s="279"/>
      <c r="BF1776" s="279"/>
      <c r="BG1776" s="279"/>
      <c r="BH1776" s="279"/>
      <c r="BI1776" s="279"/>
      <c r="BJ1776" s="279"/>
      <c r="BK1776" s="279"/>
      <c r="BL1776" s="279"/>
      <c r="BM1776" s="279"/>
      <c r="BN1776" s="279"/>
      <c r="BO1776" s="279"/>
      <c r="BP1776" s="279"/>
      <c r="BQ1776" s="279"/>
      <c r="BR1776" s="279"/>
      <c r="BS1776" s="279"/>
      <c r="BT1776" s="279"/>
      <c r="BU1776" s="279"/>
      <c r="BV1776" s="279"/>
      <c r="BW1776" s="279"/>
      <c r="BX1776" s="279"/>
      <c r="BY1776" s="279"/>
      <c r="BZ1776" s="279"/>
      <c r="CA1776" s="279"/>
      <c r="CB1776" s="279"/>
      <c r="CC1776" s="279"/>
      <c r="CD1776" s="279"/>
      <c r="CE1776" s="279"/>
      <c r="CF1776" s="279"/>
      <c r="CG1776" s="279"/>
      <c r="CH1776" s="279"/>
      <c r="CI1776" s="279"/>
      <c r="CJ1776" s="279"/>
      <c r="CK1776" s="279"/>
      <c r="CL1776" s="279"/>
      <c r="CM1776" s="279"/>
      <c r="CN1776" s="279"/>
      <c r="CO1776" s="279"/>
      <c r="CP1776" s="279"/>
      <c r="CQ1776" s="279"/>
      <c r="CR1776" s="279"/>
      <c r="CS1776" s="279"/>
      <c r="CT1776" s="279"/>
      <c r="CU1776" s="279"/>
      <c r="CV1776" s="279"/>
      <c r="CW1776" s="279"/>
      <c r="CX1776" s="279"/>
      <c r="CY1776" s="279"/>
      <c r="CZ1776" s="279"/>
      <c r="DA1776" s="279"/>
      <c r="DB1776" s="279"/>
      <c r="DC1776" s="279"/>
      <c r="DD1776" s="279"/>
      <c r="DE1776" s="279"/>
      <c r="DF1776" s="279"/>
      <c r="DG1776" s="279"/>
      <c r="DH1776" s="279"/>
      <c r="DI1776" s="279"/>
      <c r="DJ1776" s="279"/>
      <c r="DK1776" s="279"/>
      <c r="DL1776" s="279"/>
      <c r="DM1776" s="279"/>
      <c r="DN1776" s="279"/>
      <c r="DO1776" s="279"/>
      <c r="DP1776" s="279"/>
      <c r="DQ1776" s="279"/>
      <c r="DR1776" s="279"/>
      <c r="DS1776" s="279"/>
      <c r="DT1776" s="279"/>
      <c r="DU1776" s="279"/>
    </row>
    <row r="1777" spans="41:125">
      <c r="AO1777" s="279"/>
      <c r="AP1777" s="279"/>
      <c r="AQ1777" s="279"/>
      <c r="AR1777" s="279"/>
      <c r="AS1777" s="279"/>
      <c r="AT1777" s="279"/>
      <c r="AU1777" s="279"/>
      <c r="AV1777" s="279"/>
      <c r="AW1777" s="279"/>
      <c r="AX1777" s="279"/>
      <c r="AY1777" s="279"/>
      <c r="AZ1777" s="279"/>
      <c r="BA1777" s="279"/>
      <c r="BB1777" s="279"/>
      <c r="BC1777" s="279"/>
      <c r="BD1777" s="279"/>
      <c r="BE1777" s="279"/>
      <c r="BF1777" s="279"/>
      <c r="BG1777" s="279"/>
      <c r="BH1777" s="279"/>
      <c r="BI1777" s="279"/>
      <c r="BJ1777" s="279"/>
      <c r="BK1777" s="279"/>
      <c r="BL1777" s="279"/>
      <c r="BM1777" s="279"/>
      <c r="BN1777" s="279"/>
      <c r="BO1777" s="279"/>
      <c r="BP1777" s="279"/>
      <c r="BQ1777" s="279"/>
      <c r="BR1777" s="279"/>
      <c r="BS1777" s="279"/>
      <c r="BT1777" s="279"/>
      <c r="BU1777" s="279"/>
      <c r="BV1777" s="279"/>
      <c r="BW1777" s="279"/>
      <c r="BX1777" s="279"/>
      <c r="BY1777" s="279"/>
      <c r="BZ1777" s="279"/>
      <c r="CA1777" s="279"/>
      <c r="CB1777" s="279"/>
      <c r="CC1777" s="279"/>
      <c r="CD1777" s="279"/>
      <c r="CE1777" s="279"/>
      <c r="CF1777" s="279"/>
      <c r="CG1777" s="279"/>
      <c r="CH1777" s="279"/>
      <c r="CI1777" s="279"/>
      <c r="CJ1777" s="279"/>
      <c r="CK1777" s="279"/>
      <c r="CL1777" s="279"/>
      <c r="CM1777" s="279"/>
      <c r="CN1777" s="279"/>
      <c r="CO1777" s="279"/>
      <c r="CP1777" s="279"/>
      <c r="CQ1777" s="279"/>
      <c r="CR1777" s="279"/>
      <c r="CS1777" s="279"/>
      <c r="CT1777" s="279"/>
      <c r="CU1777" s="279"/>
      <c r="CV1777" s="279"/>
      <c r="CW1777" s="279"/>
      <c r="CX1777" s="279"/>
      <c r="CY1777" s="279"/>
      <c r="CZ1777" s="279"/>
      <c r="DA1777" s="279"/>
      <c r="DB1777" s="279"/>
      <c r="DC1777" s="279"/>
      <c r="DD1777" s="279"/>
      <c r="DE1777" s="279"/>
      <c r="DF1777" s="279"/>
      <c r="DG1777" s="279"/>
      <c r="DH1777" s="279"/>
      <c r="DI1777" s="279"/>
      <c r="DJ1777" s="279"/>
      <c r="DK1777" s="279"/>
      <c r="DL1777" s="279"/>
      <c r="DM1777" s="279"/>
      <c r="DN1777" s="279"/>
      <c r="DO1777" s="279"/>
      <c r="DP1777" s="279"/>
      <c r="DQ1777" s="279"/>
      <c r="DR1777" s="279"/>
      <c r="DS1777" s="279"/>
      <c r="DT1777" s="279"/>
      <c r="DU1777" s="279"/>
    </row>
    <row r="1778" spans="41:125">
      <c r="AO1778" s="279"/>
      <c r="AP1778" s="279"/>
      <c r="AQ1778" s="279"/>
      <c r="AR1778" s="279"/>
      <c r="AS1778" s="279"/>
      <c r="AT1778" s="279"/>
      <c r="AU1778" s="279"/>
      <c r="AV1778" s="279"/>
      <c r="AW1778" s="279"/>
      <c r="AX1778" s="279"/>
      <c r="AY1778" s="279"/>
      <c r="AZ1778" s="279"/>
      <c r="BA1778" s="279"/>
      <c r="BB1778" s="279"/>
      <c r="BC1778" s="279"/>
      <c r="BD1778" s="279"/>
      <c r="BE1778" s="279"/>
      <c r="BF1778" s="279"/>
      <c r="BG1778" s="279"/>
      <c r="BH1778" s="279"/>
      <c r="BI1778" s="279"/>
      <c r="BJ1778" s="279"/>
      <c r="BK1778" s="279"/>
      <c r="BL1778" s="279"/>
      <c r="BM1778" s="279"/>
      <c r="BN1778" s="279"/>
      <c r="BO1778" s="279"/>
      <c r="BP1778" s="279"/>
      <c r="BQ1778" s="279"/>
      <c r="BR1778" s="279"/>
      <c r="BS1778" s="279"/>
      <c r="BT1778" s="279"/>
      <c r="BU1778" s="279"/>
      <c r="BV1778" s="279"/>
      <c r="BW1778" s="279"/>
      <c r="BX1778" s="279"/>
      <c r="BY1778" s="279"/>
      <c r="BZ1778" s="279"/>
      <c r="CA1778" s="279"/>
      <c r="CB1778" s="279"/>
      <c r="CC1778" s="279"/>
      <c r="CD1778" s="279"/>
      <c r="CE1778" s="279"/>
      <c r="CF1778" s="279"/>
      <c r="CG1778" s="279"/>
      <c r="CH1778" s="279"/>
      <c r="CI1778" s="279"/>
      <c r="CJ1778" s="279"/>
      <c r="CK1778" s="279"/>
      <c r="CL1778" s="279"/>
      <c r="CM1778" s="279"/>
      <c r="CN1778" s="279"/>
      <c r="CO1778" s="279"/>
      <c r="CP1778" s="279"/>
      <c r="CQ1778" s="279"/>
      <c r="CR1778" s="279"/>
      <c r="CS1778" s="279"/>
      <c r="CT1778" s="279"/>
      <c r="CU1778" s="279"/>
      <c r="CV1778" s="279"/>
      <c r="CW1778" s="279"/>
      <c r="CX1778" s="279"/>
      <c r="CY1778" s="279"/>
      <c r="CZ1778" s="279"/>
      <c r="DA1778" s="279"/>
      <c r="DB1778" s="279"/>
      <c r="DC1778" s="279"/>
      <c r="DD1778" s="279"/>
      <c r="DE1778" s="279"/>
      <c r="DF1778" s="279"/>
      <c r="DG1778" s="279"/>
      <c r="DH1778" s="279"/>
      <c r="DI1778" s="279"/>
      <c r="DJ1778" s="279"/>
      <c r="DK1778" s="279"/>
      <c r="DL1778" s="279"/>
      <c r="DM1778" s="279"/>
      <c r="DN1778" s="279"/>
      <c r="DO1778" s="279"/>
      <c r="DP1778" s="279"/>
      <c r="DQ1778" s="279"/>
      <c r="DR1778" s="279"/>
      <c r="DS1778" s="279"/>
      <c r="DT1778" s="279"/>
      <c r="DU1778" s="279"/>
    </row>
    <row r="1779" spans="41:125">
      <c r="AO1779" s="279"/>
      <c r="AP1779" s="279"/>
      <c r="AQ1779" s="279"/>
      <c r="AR1779" s="279"/>
      <c r="AS1779" s="279"/>
      <c r="AT1779" s="279"/>
      <c r="AU1779" s="279"/>
      <c r="AV1779" s="279"/>
      <c r="AW1779" s="279"/>
      <c r="AX1779" s="279"/>
      <c r="AY1779" s="279"/>
      <c r="AZ1779" s="279"/>
      <c r="BA1779" s="279"/>
      <c r="BB1779" s="279"/>
      <c r="BC1779" s="279"/>
      <c r="BD1779" s="279"/>
      <c r="BE1779" s="279"/>
      <c r="BF1779" s="279"/>
      <c r="BG1779" s="279"/>
      <c r="BH1779" s="279"/>
      <c r="BI1779" s="279"/>
      <c r="BJ1779" s="279"/>
      <c r="BK1779" s="279"/>
      <c r="BL1779" s="279"/>
      <c r="BM1779" s="279"/>
      <c r="BN1779" s="279"/>
      <c r="BO1779" s="279"/>
      <c r="BP1779" s="279"/>
      <c r="BQ1779" s="279"/>
      <c r="BR1779" s="279"/>
      <c r="BS1779" s="279"/>
      <c r="BT1779" s="279"/>
      <c r="BU1779" s="279"/>
      <c r="BV1779" s="279"/>
      <c r="BW1779" s="279"/>
      <c r="BX1779" s="279"/>
      <c r="BY1779" s="279"/>
      <c r="BZ1779" s="279"/>
      <c r="CA1779" s="279"/>
      <c r="CB1779" s="279"/>
      <c r="CC1779" s="279"/>
      <c r="CD1779" s="279"/>
      <c r="CE1779" s="279"/>
      <c r="CF1779" s="279"/>
      <c r="CG1779" s="279"/>
      <c r="CH1779" s="279"/>
      <c r="CI1779" s="279"/>
      <c r="CJ1779" s="279"/>
      <c r="CK1779" s="279"/>
      <c r="CL1779" s="279"/>
      <c r="CM1779" s="279"/>
      <c r="CN1779" s="279"/>
      <c r="CO1779" s="279"/>
      <c r="CP1779" s="279"/>
      <c r="CQ1779" s="279"/>
      <c r="CR1779" s="279"/>
      <c r="CS1779" s="279"/>
      <c r="CT1779" s="279"/>
      <c r="CU1779" s="279"/>
      <c r="CV1779" s="279"/>
      <c r="CW1779" s="279"/>
      <c r="CX1779" s="279"/>
      <c r="CY1779" s="279"/>
      <c r="CZ1779" s="279"/>
      <c r="DA1779" s="279"/>
      <c r="DB1779" s="279"/>
      <c r="DC1779" s="279"/>
      <c r="DD1779" s="279"/>
      <c r="DE1779" s="279"/>
      <c r="DF1779" s="279"/>
      <c r="DG1779" s="279"/>
      <c r="DH1779" s="279"/>
      <c r="DI1779" s="279"/>
      <c r="DJ1779" s="279"/>
      <c r="DK1779" s="279"/>
      <c r="DL1779" s="279"/>
      <c r="DM1779" s="279"/>
      <c r="DN1779" s="279"/>
      <c r="DO1779" s="279"/>
      <c r="DP1779" s="279"/>
      <c r="DQ1779" s="279"/>
      <c r="DR1779" s="279"/>
      <c r="DS1779" s="279"/>
      <c r="DT1779" s="279"/>
      <c r="DU1779" s="279"/>
    </row>
    <row r="1780" spans="41:125">
      <c r="AO1780" s="279"/>
      <c r="AP1780" s="279"/>
      <c r="AQ1780" s="279"/>
      <c r="AR1780" s="279"/>
      <c r="AS1780" s="279"/>
      <c r="AT1780" s="279"/>
      <c r="AU1780" s="279"/>
      <c r="AV1780" s="279"/>
      <c r="AW1780" s="279"/>
      <c r="AX1780" s="279"/>
      <c r="AY1780" s="279"/>
      <c r="AZ1780" s="279"/>
      <c r="BA1780" s="279"/>
      <c r="BB1780" s="279"/>
      <c r="BC1780" s="279"/>
      <c r="BD1780" s="279"/>
      <c r="BE1780" s="279"/>
      <c r="BF1780" s="279"/>
      <c r="BG1780" s="279"/>
      <c r="BH1780" s="279"/>
      <c r="BI1780" s="279"/>
      <c r="BJ1780" s="279"/>
      <c r="BK1780" s="279"/>
      <c r="BL1780" s="279"/>
      <c r="BM1780" s="279"/>
      <c r="BN1780" s="279"/>
      <c r="BO1780" s="279"/>
      <c r="BP1780" s="279"/>
      <c r="BQ1780" s="279"/>
      <c r="BR1780" s="279"/>
      <c r="BS1780" s="279"/>
      <c r="BT1780" s="279"/>
      <c r="BU1780" s="279"/>
      <c r="BV1780" s="279"/>
      <c r="BW1780" s="279"/>
      <c r="BX1780" s="279"/>
      <c r="BY1780" s="279"/>
      <c r="BZ1780" s="279"/>
      <c r="CA1780" s="279"/>
      <c r="CB1780" s="279"/>
      <c r="CC1780" s="279"/>
      <c r="CD1780" s="279"/>
      <c r="CE1780" s="279"/>
      <c r="CF1780" s="279"/>
      <c r="CG1780" s="279"/>
      <c r="CH1780" s="279"/>
      <c r="CI1780" s="279"/>
      <c r="CJ1780" s="279"/>
      <c r="CK1780" s="279"/>
      <c r="CL1780" s="279"/>
      <c r="CM1780" s="279"/>
      <c r="CN1780" s="279"/>
      <c r="CO1780" s="279"/>
      <c r="CP1780" s="279"/>
      <c r="CQ1780" s="279"/>
      <c r="CR1780" s="279"/>
      <c r="CS1780" s="279"/>
      <c r="CT1780" s="279"/>
      <c r="CU1780" s="279"/>
      <c r="CV1780" s="279"/>
      <c r="CW1780" s="279"/>
      <c r="CX1780" s="279"/>
      <c r="CY1780" s="279"/>
      <c r="CZ1780" s="279"/>
      <c r="DA1780" s="279"/>
      <c r="DB1780" s="279"/>
      <c r="DC1780" s="279"/>
      <c r="DD1780" s="279"/>
      <c r="DE1780" s="279"/>
      <c r="DF1780" s="279"/>
      <c r="DG1780" s="279"/>
      <c r="DH1780" s="279"/>
      <c r="DI1780" s="279"/>
      <c r="DJ1780" s="279"/>
      <c r="DK1780" s="279"/>
      <c r="DL1780" s="279"/>
      <c r="DM1780" s="279"/>
      <c r="DN1780" s="279"/>
      <c r="DO1780" s="279"/>
      <c r="DP1780" s="279"/>
      <c r="DQ1780" s="279"/>
      <c r="DR1780" s="279"/>
      <c r="DS1780" s="279"/>
      <c r="DT1780" s="279"/>
      <c r="DU1780" s="279"/>
    </row>
    <row r="1781" spans="41:125">
      <c r="AO1781" s="279"/>
      <c r="AP1781" s="279"/>
      <c r="AQ1781" s="279"/>
      <c r="AR1781" s="279"/>
      <c r="AS1781" s="279"/>
      <c r="AT1781" s="279"/>
      <c r="AU1781" s="279"/>
      <c r="AV1781" s="279"/>
      <c r="AW1781" s="279"/>
      <c r="AX1781" s="279"/>
      <c r="AY1781" s="279"/>
      <c r="AZ1781" s="279"/>
      <c r="BA1781" s="279"/>
      <c r="BB1781" s="279"/>
      <c r="BC1781" s="279"/>
      <c r="BD1781" s="279"/>
      <c r="BE1781" s="279"/>
      <c r="BF1781" s="279"/>
      <c r="BG1781" s="279"/>
      <c r="BH1781" s="279"/>
      <c r="BI1781" s="279"/>
      <c r="BJ1781" s="279"/>
      <c r="BK1781" s="279"/>
      <c r="BL1781" s="279"/>
      <c r="BM1781" s="279"/>
      <c r="BN1781" s="279"/>
      <c r="BO1781" s="279"/>
      <c r="BP1781" s="279"/>
      <c r="BQ1781" s="279"/>
      <c r="BR1781" s="279"/>
      <c r="BS1781" s="279"/>
      <c r="BT1781" s="279"/>
      <c r="BU1781" s="279"/>
      <c r="BV1781" s="279"/>
      <c r="BW1781" s="279"/>
      <c r="BX1781" s="279"/>
      <c r="BY1781" s="279"/>
      <c r="BZ1781" s="279"/>
      <c r="CA1781" s="279"/>
      <c r="CB1781" s="279"/>
      <c r="CC1781" s="279"/>
      <c r="CD1781" s="279"/>
      <c r="CE1781" s="279"/>
      <c r="CF1781" s="279"/>
      <c r="CG1781" s="279"/>
      <c r="CH1781" s="279"/>
      <c r="CI1781" s="279"/>
      <c r="CJ1781" s="279"/>
      <c r="CK1781" s="279"/>
      <c r="CL1781" s="279"/>
      <c r="CM1781" s="279"/>
      <c r="CN1781" s="279"/>
      <c r="CO1781" s="279"/>
      <c r="CP1781" s="279"/>
      <c r="CQ1781" s="279"/>
      <c r="CR1781" s="279"/>
      <c r="CS1781" s="279"/>
      <c r="CT1781" s="279"/>
      <c r="CU1781" s="279"/>
      <c r="CV1781" s="279"/>
      <c r="CW1781" s="279"/>
      <c r="CX1781" s="279"/>
      <c r="CY1781" s="279"/>
      <c r="CZ1781" s="279"/>
      <c r="DA1781" s="279"/>
      <c r="DB1781" s="279"/>
      <c r="DC1781" s="279"/>
      <c r="DD1781" s="279"/>
      <c r="DE1781" s="279"/>
      <c r="DF1781" s="279"/>
      <c r="DG1781" s="279"/>
      <c r="DH1781" s="279"/>
      <c r="DI1781" s="279"/>
      <c r="DJ1781" s="279"/>
      <c r="DK1781" s="279"/>
      <c r="DL1781" s="279"/>
      <c r="DM1781" s="279"/>
      <c r="DN1781" s="279"/>
      <c r="DO1781" s="279"/>
      <c r="DP1781" s="279"/>
      <c r="DQ1781" s="279"/>
      <c r="DR1781" s="279"/>
      <c r="DS1781" s="279"/>
      <c r="DT1781" s="279"/>
      <c r="DU1781" s="279"/>
    </row>
    <row r="1782" spans="41:125">
      <c r="AO1782" s="279"/>
      <c r="AP1782" s="279"/>
      <c r="AQ1782" s="279"/>
      <c r="AR1782" s="279"/>
      <c r="AS1782" s="279"/>
      <c r="AT1782" s="279"/>
      <c r="AU1782" s="279"/>
      <c r="AV1782" s="279"/>
      <c r="AW1782" s="279"/>
      <c r="AX1782" s="279"/>
      <c r="AY1782" s="279"/>
      <c r="AZ1782" s="279"/>
      <c r="BA1782" s="279"/>
      <c r="BB1782" s="279"/>
      <c r="BC1782" s="279"/>
      <c r="BD1782" s="279"/>
      <c r="BE1782" s="279"/>
      <c r="BF1782" s="279"/>
      <c r="BG1782" s="279"/>
      <c r="BH1782" s="279"/>
      <c r="BI1782" s="279"/>
      <c r="BJ1782" s="279"/>
      <c r="BK1782" s="279"/>
      <c r="BL1782" s="279"/>
      <c r="BM1782" s="279"/>
      <c r="BN1782" s="279"/>
      <c r="BO1782" s="279"/>
      <c r="BP1782" s="279"/>
      <c r="BQ1782" s="279"/>
      <c r="BR1782" s="279"/>
      <c r="BS1782" s="279"/>
      <c r="BT1782" s="279"/>
      <c r="BU1782" s="279"/>
      <c r="BV1782" s="279"/>
      <c r="BW1782" s="279"/>
      <c r="BX1782" s="279"/>
      <c r="BY1782" s="279"/>
      <c r="BZ1782" s="279"/>
      <c r="CA1782" s="279"/>
      <c r="CB1782" s="279"/>
      <c r="CC1782" s="279"/>
      <c r="CD1782" s="279"/>
      <c r="CE1782" s="279"/>
      <c r="CF1782" s="279"/>
      <c r="CG1782" s="279"/>
      <c r="CH1782" s="279"/>
      <c r="CI1782" s="279"/>
      <c r="CJ1782" s="279"/>
      <c r="CK1782" s="279"/>
      <c r="CL1782" s="279"/>
      <c r="CM1782" s="279"/>
      <c r="CN1782" s="279"/>
      <c r="CO1782" s="279"/>
      <c r="CP1782" s="279"/>
      <c r="CQ1782" s="279"/>
      <c r="CR1782" s="279"/>
      <c r="CS1782" s="279"/>
      <c r="CT1782" s="279"/>
      <c r="CU1782" s="279"/>
      <c r="CV1782" s="279"/>
      <c r="CW1782" s="279"/>
      <c r="CX1782" s="279"/>
      <c r="CY1782" s="279"/>
      <c r="CZ1782" s="279"/>
      <c r="DA1782" s="279"/>
      <c r="DB1782" s="279"/>
      <c r="DC1782" s="279"/>
      <c r="DD1782" s="279"/>
      <c r="DE1782" s="279"/>
      <c r="DF1782" s="279"/>
      <c r="DG1782" s="279"/>
      <c r="DH1782" s="279"/>
      <c r="DI1782" s="279"/>
      <c r="DJ1782" s="279"/>
      <c r="DK1782" s="279"/>
      <c r="DL1782" s="279"/>
      <c r="DM1782" s="279"/>
      <c r="DN1782" s="279"/>
      <c r="DO1782" s="279"/>
      <c r="DP1782" s="279"/>
      <c r="DQ1782" s="279"/>
      <c r="DR1782" s="279"/>
      <c r="DS1782" s="279"/>
      <c r="DT1782" s="279"/>
      <c r="DU1782" s="279"/>
    </row>
    <row r="1783" spans="41:125">
      <c r="AO1783" s="279"/>
      <c r="AP1783" s="279"/>
      <c r="AQ1783" s="279"/>
      <c r="AR1783" s="279"/>
      <c r="AS1783" s="279"/>
      <c r="AT1783" s="279"/>
      <c r="AU1783" s="279"/>
      <c r="AV1783" s="279"/>
      <c r="AW1783" s="279"/>
      <c r="AX1783" s="279"/>
      <c r="AY1783" s="279"/>
      <c r="AZ1783" s="279"/>
      <c r="BA1783" s="279"/>
      <c r="BB1783" s="279"/>
      <c r="BC1783" s="279"/>
      <c r="BD1783" s="279"/>
      <c r="BE1783" s="279"/>
      <c r="BF1783" s="279"/>
      <c r="BG1783" s="279"/>
      <c r="BH1783" s="279"/>
      <c r="BI1783" s="279"/>
      <c r="BJ1783" s="279"/>
      <c r="BK1783" s="279"/>
      <c r="BL1783" s="279"/>
      <c r="BM1783" s="279"/>
      <c r="BN1783" s="279"/>
      <c r="BO1783" s="279"/>
      <c r="BP1783" s="279"/>
      <c r="BQ1783" s="279"/>
      <c r="BR1783" s="279"/>
      <c r="BS1783" s="279"/>
      <c r="BT1783" s="279"/>
      <c r="BU1783" s="279"/>
      <c r="BV1783" s="279"/>
      <c r="BW1783" s="279"/>
      <c r="BX1783" s="279"/>
      <c r="BY1783" s="279"/>
      <c r="BZ1783" s="279"/>
      <c r="CA1783" s="279"/>
      <c r="CB1783" s="279"/>
      <c r="CC1783" s="279"/>
      <c r="CD1783" s="279"/>
      <c r="CE1783" s="279"/>
      <c r="CF1783" s="279"/>
      <c r="CG1783" s="279"/>
      <c r="CH1783" s="279"/>
      <c r="CI1783" s="279"/>
      <c r="CJ1783" s="279"/>
      <c r="CK1783" s="279"/>
      <c r="CL1783" s="279"/>
      <c r="CM1783" s="279"/>
      <c r="CN1783" s="279"/>
      <c r="CO1783" s="279"/>
      <c r="CP1783" s="279"/>
      <c r="CQ1783" s="279"/>
      <c r="CR1783" s="279"/>
      <c r="CS1783" s="279"/>
      <c r="CT1783" s="279"/>
      <c r="CU1783" s="279"/>
      <c r="CV1783" s="279"/>
      <c r="CW1783" s="279"/>
      <c r="CX1783" s="279"/>
      <c r="CY1783" s="279"/>
      <c r="CZ1783" s="279"/>
      <c r="DA1783" s="279"/>
      <c r="DB1783" s="279"/>
      <c r="DC1783" s="279"/>
      <c r="DD1783" s="279"/>
      <c r="DE1783" s="279"/>
      <c r="DF1783" s="279"/>
      <c r="DG1783" s="279"/>
      <c r="DH1783" s="279"/>
      <c r="DI1783" s="279"/>
      <c r="DJ1783" s="279"/>
      <c r="DK1783" s="279"/>
      <c r="DL1783" s="279"/>
      <c r="DM1783" s="279"/>
      <c r="DN1783" s="279"/>
      <c r="DO1783" s="279"/>
      <c r="DP1783" s="279"/>
      <c r="DQ1783" s="279"/>
      <c r="DR1783" s="279"/>
      <c r="DS1783" s="279"/>
      <c r="DT1783" s="279"/>
      <c r="DU1783" s="279"/>
    </row>
    <row r="1784" spans="41:125">
      <c r="AO1784" s="279"/>
      <c r="AP1784" s="279"/>
      <c r="AQ1784" s="279"/>
      <c r="AR1784" s="279"/>
      <c r="AS1784" s="279"/>
      <c r="AT1784" s="279"/>
      <c r="AU1784" s="279"/>
      <c r="AV1784" s="279"/>
      <c r="AW1784" s="279"/>
      <c r="AX1784" s="279"/>
      <c r="AY1784" s="279"/>
      <c r="AZ1784" s="279"/>
      <c r="BA1784" s="279"/>
      <c r="BB1784" s="279"/>
      <c r="BC1784" s="279"/>
      <c r="BD1784" s="279"/>
      <c r="BE1784" s="279"/>
      <c r="BF1784" s="279"/>
      <c r="BG1784" s="279"/>
      <c r="BH1784" s="279"/>
      <c r="BI1784" s="279"/>
      <c r="BJ1784" s="279"/>
      <c r="BK1784" s="279"/>
      <c r="BL1784" s="279"/>
      <c r="BM1784" s="279"/>
      <c r="BN1784" s="279"/>
      <c r="BO1784" s="279"/>
      <c r="BP1784" s="279"/>
      <c r="BQ1784" s="279"/>
      <c r="BR1784" s="279"/>
      <c r="BS1784" s="279"/>
      <c r="BT1784" s="279"/>
      <c r="BU1784" s="279"/>
      <c r="BV1784" s="279"/>
      <c r="BW1784" s="279"/>
      <c r="BX1784" s="279"/>
      <c r="BY1784" s="279"/>
      <c r="BZ1784" s="279"/>
      <c r="CA1784" s="279"/>
      <c r="CB1784" s="279"/>
      <c r="CC1784" s="279"/>
      <c r="CD1784" s="279"/>
      <c r="CE1784" s="279"/>
      <c r="CF1784" s="279"/>
      <c r="CG1784" s="279"/>
      <c r="CH1784" s="279"/>
      <c r="CI1784" s="279"/>
      <c r="CJ1784" s="279"/>
      <c r="CK1784" s="279"/>
      <c r="CL1784" s="279"/>
      <c r="CM1784" s="279"/>
      <c r="CN1784" s="279"/>
      <c r="CO1784" s="279"/>
      <c r="CP1784" s="279"/>
      <c r="CQ1784" s="279"/>
      <c r="CR1784" s="279"/>
      <c r="CS1784" s="279"/>
      <c r="CT1784" s="279"/>
      <c r="CU1784" s="279"/>
      <c r="CV1784" s="279"/>
      <c r="CW1784" s="279"/>
      <c r="CX1784" s="279"/>
      <c r="CY1784" s="279"/>
      <c r="CZ1784" s="279"/>
      <c r="DA1784" s="279"/>
      <c r="DB1784" s="279"/>
      <c r="DC1784" s="279"/>
      <c r="DD1784" s="279"/>
      <c r="DE1784" s="279"/>
      <c r="DF1784" s="279"/>
      <c r="DG1784" s="279"/>
      <c r="DH1784" s="279"/>
      <c r="DI1784" s="279"/>
      <c r="DJ1784" s="279"/>
      <c r="DK1784" s="279"/>
      <c r="DL1784" s="279"/>
      <c r="DM1784" s="279"/>
      <c r="DN1784" s="279"/>
      <c r="DO1784" s="279"/>
      <c r="DP1784" s="279"/>
      <c r="DQ1784" s="279"/>
      <c r="DR1784" s="279"/>
      <c r="DS1784" s="279"/>
      <c r="DT1784" s="279"/>
      <c r="DU1784" s="279"/>
    </row>
    <row r="1785" spans="41:125">
      <c r="AO1785" s="279"/>
      <c r="AP1785" s="279"/>
      <c r="AQ1785" s="279"/>
      <c r="AR1785" s="279"/>
      <c r="AS1785" s="279"/>
      <c r="AT1785" s="279"/>
      <c r="AU1785" s="279"/>
      <c r="AV1785" s="279"/>
      <c r="AW1785" s="279"/>
      <c r="AX1785" s="279"/>
      <c r="AY1785" s="279"/>
      <c r="AZ1785" s="279"/>
      <c r="BA1785" s="279"/>
      <c r="BB1785" s="279"/>
      <c r="BC1785" s="279"/>
      <c r="BD1785" s="279"/>
      <c r="BE1785" s="279"/>
      <c r="BF1785" s="279"/>
      <c r="BG1785" s="279"/>
      <c r="BH1785" s="279"/>
      <c r="BI1785" s="279"/>
      <c r="BJ1785" s="279"/>
      <c r="BK1785" s="279"/>
      <c r="BL1785" s="279"/>
      <c r="BM1785" s="279"/>
      <c r="BN1785" s="279"/>
      <c r="BO1785" s="279"/>
      <c r="BP1785" s="279"/>
      <c r="BQ1785" s="279"/>
      <c r="BR1785" s="279"/>
      <c r="BS1785" s="279"/>
      <c r="BT1785" s="279"/>
      <c r="BU1785" s="279"/>
      <c r="BV1785" s="279"/>
      <c r="BW1785" s="279"/>
      <c r="BX1785" s="279"/>
      <c r="BY1785" s="279"/>
      <c r="BZ1785" s="279"/>
      <c r="CA1785" s="279"/>
      <c r="CB1785" s="279"/>
      <c r="CC1785" s="279"/>
      <c r="CD1785" s="279"/>
      <c r="CE1785" s="279"/>
      <c r="CF1785" s="279"/>
      <c r="CG1785" s="279"/>
      <c r="CH1785" s="279"/>
      <c r="CI1785" s="279"/>
      <c r="CJ1785" s="279"/>
      <c r="CK1785" s="279"/>
      <c r="CL1785" s="279"/>
      <c r="CM1785" s="279"/>
      <c r="CN1785" s="279"/>
      <c r="CO1785" s="279"/>
      <c r="CP1785" s="279"/>
      <c r="CQ1785" s="279"/>
      <c r="CR1785" s="279"/>
      <c r="CS1785" s="279"/>
      <c r="CT1785" s="279"/>
      <c r="CU1785" s="279"/>
      <c r="CV1785" s="279"/>
      <c r="CW1785" s="279"/>
      <c r="CX1785" s="279"/>
      <c r="CY1785" s="279"/>
      <c r="CZ1785" s="279"/>
      <c r="DA1785" s="279"/>
      <c r="DB1785" s="279"/>
      <c r="DC1785" s="279"/>
      <c r="DD1785" s="279"/>
      <c r="DE1785" s="279"/>
      <c r="DF1785" s="279"/>
      <c r="DG1785" s="279"/>
      <c r="DH1785" s="279"/>
      <c r="DI1785" s="279"/>
      <c r="DJ1785" s="279"/>
      <c r="DK1785" s="279"/>
      <c r="DL1785" s="279"/>
      <c r="DM1785" s="279"/>
      <c r="DN1785" s="279"/>
      <c r="DO1785" s="279"/>
      <c r="DP1785" s="279"/>
      <c r="DQ1785" s="279"/>
      <c r="DR1785" s="279"/>
      <c r="DS1785" s="279"/>
      <c r="DT1785" s="279"/>
      <c r="DU1785" s="279"/>
    </row>
    <row r="1786" spans="41:125">
      <c r="AO1786" s="279"/>
      <c r="AP1786" s="279"/>
      <c r="AQ1786" s="279"/>
      <c r="AR1786" s="279"/>
      <c r="AS1786" s="279"/>
      <c r="AT1786" s="279"/>
      <c r="AU1786" s="279"/>
      <c r="AV1786" s="279"/>
      <c r="AW1786" s="279"/>
      <c r="AX1786" s="279"/>
      <c r="AY1786" s="279"/>
      <c r="AZ1786" s="279"/>
      <c r="BA1786" s="279"/>
      <c r="BB1786" s="279"/>
      <c r="BC1786" s="279"/>
      <c r="BD1786" s="279"/>
      <c r="BE1786" s="279"/>
      <c r="BF1786" s="279"/>
      <c r="BG1786" s="279"/>
      <c r="BH1786" s="279"/>
      <c r="BI1786" s="279"/>
      <c r="BJ1786" s="279"/>
      <c r="BK1786" s="279"/>
      <c r="BL1786" s="279"/>
      <c r="BM1786" s="279"/>
      <c r="BN1786" s="279"/>
      <c r="BO1786" s="279"/>
      <c r="BP1786" s="279"/>
      <c r="BQ1786" s="279"/>
      <c r="BR1786" s="279"/>
      <c r="BS1786" s="279"/>
      <c r="BT1786" s="279"/>
      <c r="BU1786" s="279"/>
      <c r="BV1786" s="279"/>
      <c r="BW1786" s="279"/>
      <c r="BX1786" s="279"/>
      <c r="BY1786" s="279"/>
      <c r="BZ1786" s="279"/>
      <c r="CA1786" s="279"/>
      <c r="CB1786" s="279"/>
      <c r="CC1786" s="279"/>
      <c r="CD1786" s="279"/>
      <c r="CE1786" s="279"/>
      <c r="CF1786" s="279"/>
      <c r="CG1786" s="279"/>
      <c r="CH1786" s="279"/>
      <c r="CI1786" s="279"/>
      <c r="CJ1786" s="279"/>
      <c r="CK1786" s="279"/>
      <c r="CL1786" s="279"/>
      <c r="CM1786" s="279"/>
      <c r="CN1786" s="279"/>
      <c r="CO1786" s="279"/>
      <c r="CP1786" s="279"/>
      <c r="CQ1786" s="279"/>
      <c r="CR1786" s="279"/>
      <c r="CS1786" s="279"/>
      <c r="CT1786" s="279"/>
      <c r="CU1786" s="279"/>
      <c r="CV1786" s="279"/>
      <c r="CW1786" s="279"/>
      <c r="CX1786" s="279"/>
      <c r="CY1786" s="279"/>
      <c r="CZ1786" s="279"/>
      <c r="DA1786" s="279"/>
      <c r="DB1786" s="279"/>
      <c r="DC1786" s="279"/>
      <c r="DD1786" s="279"/>
      <c r="DE1786" s="279"/>
      <c r="DF1786" s="279"/>
      <c r="DG1786" s="279"/>
      <c r="DH1786" s="279"/>
      <c r="DI1786" s="279"/>
      <c r="DJ1786" s="279"/>
      <c r="DK1786" s="279"/>
      <c r="DL1786" s="279"/>
      <c r="DM1786" s="279"/>
      <c r="DN1786" s="279"/>
      <c r="DO1786" s="279"/>
      <c r="DP1786" s="279"/>
      <c r="DQ1786" s="279"/>
      <c r="DR1786" s="279"/>
      <c r="DS1786" s="279"/>
      <c r="DT1786" s="279"/>
      <c r="DU1786" s="279"/>
    </row>
    <row r="1787" spans="41:125">
      <c r="AO1787" s="279"/>
      <c r="AP1787" s="279"/>
      <c r="AQ1787" s="279"/>
      <c r="AR1787" s="279"/>
      <c r="AS1787" s="279"/>
      <c r="AT1787" s="279"/>
      <c r="AU1787" s="279"/>
      <c r="AV1787" s="279"/>
      <c r="AW1787" s="279"/>
      <c r="AX1787" s="279"/>
      <c r="AY1787" s="279"/>
      <c r="AZ1787" s="279"/>
      <c r="BA1787" s="279"/>
      <c r="BB1787" s="279"/>
      <c r="BC1787" s="279"/>
      <c r="BD1787" s="279"/>
      <c r="BE1787" s="279"/>
      <c r="BF1787" s="279"/>
      <c r="BG1787" s="279"/>
      <c r="BH1787" s="279"/>
      <c r="BI1787" s="279"/>
      <c r="BJ1787" s="279"/>
      <c r="BK1787" s="279"/>
      <c r="BL1787" s="279"/>
      <c r="BM1787" s="279"/>
      <c r="BN1787" s="279"/>
      <c r="BO1787" s="279"/>
      <c r="BP1787" s="279"/>
      <c r="BQ1787" s="279"/>
      <c r="BR1787" s="279"/>
      <c r="BS1787" s="279"/>
      <c r="BT1787" s="279"/>
      <c r="BU1787" s="279"/>
      <c r="BV1787" s="279"/>
      <c r="BW1787" s="279"/>
      <c r="BX1787" s="279"/>
      <c r="BY1787" s="279"/>
      <c r="BZ1787" s="279"/>
      <c r="CA1787" s="279"/>
      <c r="CB1787" s="279"/>
      <c r="CC1787" s="279"/>
      <c r="CD1787" s="279"/>
      <c r="CE1787" s="279"/>
      <c r="CF1787" s="279"/>
      <c r="CG1787" s="279"/>
      <c r="CH1787" s="279"/>
      <c r="CI1787" s="279"/>
      <c r="CJ1787" s="279"/>
      <c r="CK1787" s="279"/>
      <c r="CL1787" s="279"/>
      <c r="CM1787" s="279"/>
      <c r="CN1787" s="279"/>
      <c r="CO1787" s="279"/>
      <c r="CP1787" s="279"/>
      <c r="CQ1787" s="279"/>
      <c r="CR1787" s="279"/>
      <c r="CS1787" s="279"/>
      <c r="CT1787" s="279"/>
      <c r="CU1787" s="279"/>
      <c r="CV1787" s="279"/>
      <c r="CW1787" s="279"/>
      <c r="CX1787" s="279"/>
      <c r="CY1787" s="279"/>
      <c r="CZ1787" s="279"/>
      <c r="DA1787" s="279"/>
      <c r="DB1787" s="279"/>
      <c r="DC1787" s="279"/>
      <c r="DD1787" s="279"/>
      <c r="DE1787" s="279"/>
      <c r="DF1787" s="279"/>
      <c r="DG1787" s="279"/>
      <c r="DH1787" s="279"/>
      <c r="DI1787" s="279"/>
      <c r="DJ1787" s="279"/>
      <c r="DK1787" s="279"/>
      <c r="DL1787" s="279"/>
      <c r="DM1787" s="279"/>
      <c r="DN1787" s="279"/>
      <c r="DO1787" s="279"/>
      <c r="DP1787" s="279"/>
      <c r="DQ1787" s="279"/>
      <c r="DR1787" s="279"/>
      <c r="DS1787" s="279"/>
      <c r="DT1787" s="279"/>
      <c r="DU1787" s="279"/>
    </row>
    <row r="1788" spans="41:125">
      <c r="AO1788" s="279"/>
      <c r="AP1788" s="279"/>
      <c r="AQ1788" s="279"/>
      <c r="AR1788" s="279"/>
      <c r="AS1788" s="279"/>
      <c r="AT1788" s="279"/>
      <c r="AU1788" s="279"/>
      <c r="AV1788" s="279"/>
      <c r="AW1788" s="279"/>
      <c r="AX1788" s="279"/>
      <c r="AY1788" s="279"/>
      <c r="AZ1788" s="279"/>
      <c r="BA1788" s="279"/>
      <c r="BB1788" s="279"/>
      <c r="BC1788" s="279"/>
      <c r="BD1788" s="279"/>
      <c r="BE1788" s="279"/>
      <c r="BF1788" s="279"/>
      <c r="BG1788" s="279"/>
      <c r="BH1788" s="279"/>
      <c r="BI1788" s="279"/>
      <c r="BJ1788" s="279"/>
      <c r="BK1788" s="279"/>
      <c r="BL1788" s="279"/>
      <c r="BM1788" s="279"/>
      <c r="BN1788" s="279"/>
      <c r="BO1788" s="279"/>
      <c r="BP1788" s="279"/>
      <c r="BQ1788" s="279"/>
      <c r="BR1788" s="279"/>
      <c r="BS1788" s="279"/>
      <c r="BT1788" s="279"/>
      <c r="BU1788" s="279"/>
      <c r="BV1788" s="279"/>
      <c r="BW1788" s="279"/>
      <c r="BX1788" s="279"/>
      <c r="BY1788" s="279"/>
      <c r="BZ1788" s="279"/>
      <c r="CA1788" s="279"/>
      <c r="CB1788" s="279"/>
      <c r="CC1788" s="279"/>
      <c r="CD1788" s="279"/>
      <c r="CE1788" s="279"/>
      <c r="CF1788" s="279"/>
      <c r="CG1788" s="279"/>
      <c r="CH1788" s="279"/>
      <c r="CI1788" s="279"/>
      <c r="CJ1788" s="279"/>
      <c r="CK1788" s="279"/>
      <c r="CL1788" s="279"/>
      <c r="CM1788" s="279"/>
      <c r="CN1788" s="279"/>
      <c r="CO1788" s="279"/>
      <c r="CP1788" s="279"/>
      <c r="CQ1788" s="279"/>
      <c r="CR1788" s="279"/>
      <c r="CS1788" s="279"/>
      <c r="CT1788" s="279"/>
      <c r="CU1788" s="279"/>
      <c r="CV1788" s="279"/>
      <c r="CW1788" s="279"/>
      <c r="CX1788" s="279"/>
      <c r="CY1788" s="279"/>
      <c r="CZ1788" s="279"/>
      <c r="DA1788" s="279"/>
      <c r="DB1788" s="279"/>
      <c r="DC1788" s="279"/>
      <c r="DD1788" s="279"/>
      <c r="DE1788" s="279"/>
      <c r="DF1788" s="279"/>
      <c r="DG1788" s="279"/>
      <c r="DH1788" s="279"/>
      <c r="DI1788" s="279"/>
      <c r="DJ1788" s="279"/>
      <c r="DK1788" s="279"/>
      <c r="DL1788" s="279"/>
      <c r="DM1788" s="279"/>
      <c r="DN1788" s="279"/>
      <c r="DO1788" s="279"/>
      <c r="DP1788" s="279"/>
      <c r="DQ1788" s="279"/>
      <c r="DR1788" s="279"/>
      <c r="DS1788" s="279"/>
      <c r="DT1788" s="279"/>
      <c r="DU1788" s="279"/>
    </row>
    <row r="1789" spans="41:125">
      <c r="AO1789" s="279"/>
      <c r="AP1789" s="279"/>
      <c r="AQ1789" s="279"/>
      <c r="AR1789" s="279"/>
      <c r="AS1789" s="279"/>
      <c r="AT1789" s="279"/>
      <c r="AU1789" s="279"/>
      <c r="AV1789" s="279"/>
      <c r="AW1789" s="279"/>
      <c r="AX1789" s="279"/>
      <c r="AY1789" s="279"/>
      <c r="AZ1789" s="279"/>
      <c r="BA1789" s="279"/>
      <c r="BB1789" s="279"/>
      <c r="BC1789" s="279"/>
      <c r="BD1789" s="279"/>
      <c r="BE1789" s="279"/>
      <c r="BF1789" s="279"/>
      <c r="BG1789" s="279"/>
      <c r="BH1789" s="279"/>
      <c r="BI1789" s="279"/>
      <c r="BJ1789" s="279"/>
      <c r="BK1789" s="279"/>
      <c r="BL1789" s="279"/>
      <c r="BM1789" s="279"/>
      <c r="BN1789" s="279"/>
      <c r="BO1789" s="279"/>
      <c r="BP1789" s="279"/>
      <c r="BQ1789" s="279"/>
      <c r="BR1789" s="279"/>
      <c r="BS1789" s="279"/>
      <c r="BT1789" s="279"/>
      <c r="BU1789" s="279"/>
      <c r="BV1789" s="279"/>
      <c r="BW1789" s="279"/>
      <c r="BX1789" s="279"/>
      <c r="BY1789" s="279"/>
      <c r="BZ1789" s="279"/>
      <c r="CA1789" s="279"/>
      <c r="CB1789" s="279"/>
      <c r="CC1789" s="279"/>
      <c r="CD1789" s="279"/>
      <c r="CE1789" s="279"/>
      <c r="CF1789" s="279"/>
      <c r="CG1789" s="279"/>
      <c r="CH1789" s="279"/>
      <c r="CI1789" s="279"/>
      <c r="CJ1789" s="279"/>
      <c r="CK1789" s="279"/>
      <c r="CL1789" s="279"/>
      <c r="CM1789" s="279"/>
      <c r="CN1789" s="279"/>
      <c r="CO1789" s="279"/>
      <c r="CP1789" s="279"/>
      <c r="CQ1789" s="279"/>
      <c r="CR1789" s="279"/>
      <c r="CS1789" s="279"/>
      <c r="CT1789" s="279"/>
      <c r="CU1789" s="279"/>
      <c r="CV1789" s="279"/>
      <c r="CW1789" s="279"/>
      <c r="CX1789" s="279"/>
      <c r="CY1789" s="279"/>
      <c r="CZ1789" s="279"/>
      <c r="DA1789" s="279"/>
      <c r="DB1789" s="279"/>
      <c r="DC1789" s="279"/>
      <c r="DD1789" s="279"/>
      <c r="DE1789" s="279"/>
      <c r="DF1789" s="279"/>
      <c r="DG1789" s="279"/>
      <c r="DH1789" s="279"/>
      <c r="DI1789" s="279"/>
      <c r="DJ1789" s="279"/>
      <c r="DK1789" s="279"/>
      <c r="DL1789" s="279"/>
      <c r="DM1789" s="279"/>
      <c r="DN1789" s="279"/>
      <c r="DO1789" s="279"/>
      <c r="DP1789" s="279"/>
      <c r="DQ1789" s="279"/>
      <c r="DR1789" s="279"/>
      <c r="DS1789" s="279"/>
      <c r="DT1789" s="279"/>
      <c r="DU1789" s="279"/>
    </row>
    <row r="1790" spans="41:125">
      <c r="AO1790" s="279"/>
      <c r="AP1790" s="279"/>
      <c r="AQ1790" s="279"/>
      <c r="AR1790" s="279"/>
      <c r="AS1790" s="279"/>
      <c r="AT1790" s="279"/>
      <c r="AU1790" s="279"/>
      <c r="AV1790" s="279"/>
      <c r="AW1790" s="279"/>
      <c r="AX1790" s="279"/>
      <c r="AY1790" s="279"/>
      <c r="AZ1790" s="279"/>
      <c r="BA1790" s="279"/>
      <c r="BB1790" s="279"/>
      <c r="BC1790" s="279"/>
      <c r="BD1790" s="279"/>
      <c r="BE1790" s="279"/>
      <c r="BF1790" s="279"/>
      <c r="BG1790" s="279"/>
      <c r="BH1790" s="279"/>
      <c r="BI1790" s="279"/>
      <c r="BJ1790" s="279"/>
      <c r="BK1790" s="279"/>
      <c r="BL1790" s="279"/>
      <c r="BM1790" s="279"/>
      <c r="BN1790" s="279"/>
      <c r="BO1790" s="279"/>
      <c r="BP1790" s="279"/>
      <c r="BQ1790" s="279"/>
      <c r="BR1790" s="279"/>
      <c r="BS1790" s="279"/>
      <c r="BT1790" s="279"/>
      <c r="BU1790" s="279"/>
      <c r="BV1790" s="279"/>
      <c r="BW1790" s="279"/>
      <c r="BX1790" s="279"/>
      <c r="BY1790" s="279"/>
      <c r="BZ1790" s="279"/>
      <c r="CA1790" s="279"/>
      <c r="CB1790" s="279"/>
      <c r="CC1790" s="279"/>
      <c r="CD1790" s="279"/>
      <c r="CE1790" s="279"/>
      <c r="CF1790" s="279"/>
      <c r="CG1790" s="279"/>
      <c r="CH1790" s="279"/>
      <c r="CI1790" s="279"/>
      <c r="CJ1790" s="279"/>
      <c r="CK1790" s="279"/>
      <c r="CL1790" s="279"/>
      <c r="CM1790" s="279"/>
      <c r="CN1790" s="279"/>
      <c r="CO1790" s="279"/>
      <c r="CP1790" s="279"/>
      <c r="CQ1790" s="279"/>
      <c r="CR1790" s="279"/>
      <c r="CS1790" s="279"/>
      <c r="CT1790" s="279"/>
      <c r="CU1790" s="279"/>
      <c r="CV1790" s="279"/>
      <c r="CW1790" s="279"/>
      <c r="CX1790" s="279"/>
      <c r="CY1790" s="279"/>
      <c r="CZ1790" s="279"/>
      <c r="DA1790" s="279"/>
      <c r="DB1790" s="279"/>
      <c r="DC1790" s="279"/>
      <c r="DD1790" s="279"/>
      <c r="DE1790" s="279"/>
      <c r="DF1790" s="279"/>
      <c r="DG1790" s="279"/>
      <c r="DH1790" s="279"/>
      <c r="DI1790" s="279"/>
      <c r="DJ1790" s="279"/>
      <c r="DK1790" s="279"/>
      <c r="DL1790" s="279"/>
      <c r="DM1790" s="279"/>
      <c r="DN1790" s="279"/>
      <c r="DO1790" s="279"/>
      <c r="DP1790" s="279"/>
      <c r="DQ1790" s="279"/>
      <c r="DR1790" s="279"/>
      <c r="DS1790" s="279"/>
      <c r="DT1790" s="279"/>
      <c r="DU1790" s="279"/>
    </row>
    <row r="1791" spans="41:125">
      <c r="AO1791" s="279"/>
      <c r="AP1791" s="279"/>
      <c r="AQ1791" s="279"/>
      <c r="AR1791" s="279"/>
      <c r="AS1791" s="279"/>
      <c r="AT1791" s="279"/>
      <c r="AU1791" s="279"/>
      <c r="AV1791" s="279"/>
      <c r="AW1791" s="279"/>
      <c r="AX1791" s="279"/>
      <c r="AY1791" s="279"/>
      <c r="AZ1791" s="279"/>
      <c r="BA1791" s="279"/>
      <c r="BB1791" s="279"/>
      <c r="BC1791" s="279"/>
      <c r="BD1791" s="279"/>
      <c r="BE1791" s="279"/>
      <c r="BF1791" s="279"/>
      <c r="BG1791" s="279"/>
      <c r="BH1791" s="279"/>
      <c r="BI1791" s="279"/>
      <c r="BJ1791" s="279"/>
      <c r="BK1791" s="279"/>
      <c r="BL1791" s="279"/>
      <c r="BM1791" s="279"/>
      <c r="BN1791" s="279"/>
      <c r="BO1791" s="279"/>
      <c r="BP1791" s="279"/>
      <c r="BQ1791" s="279"/>
      <c r="BR1791" s="279"/>
      <c r="BS1791" s="279"/>
      <c r="BT1791" s="279"/>
      <c r="BU1791" s="279"/>
      <c r="BV1791" s="279"/>
      <c r="BW1791" s="279"/>
      <c r="BX1791" s="279"/>
      <c r="BY1791" s="279"/>
      <c r="BZ1791" s="279"/>
      <c r="CA1791" s="279"/>
      <c r="CB1791" s="279"/>
      <c r="CC1791" s="279"/>
      <c r="CD1791" s="279"/>
      <c r="CE1791" s="279"/>
      <c r="CF1791" s="279"/>
      <c r="CG1791" s="279"/>
      <c r="CH1791" s="279"/>
      <c r="CI1791" s="279"/>
      <c r="CJ1791" s="279"/>
      <c r="CK1791" s="279"/>
      <c r="CL1791" s="279"/>
      <c r="CM1791" s="279"/>
      <c r="CN1791" s="279"/>
      <c r="CO1791" s="279"/>
      <c r="CP1791" s="279"/>
      <c r="CQ1791" s="279"/>
      <c r="CR1791" s="279"/>
      <c r="CS1791" s="279"/>
      <c r="CT1791" s="279"/>
      <c r="CU1791" s="279"/>
      <c r="CV1791" s="279"/>
      <c r="CW1791" s="279"/>
      <c r="CX1791" s="279"/>
      <c r="CY1791" s="279"/>
      <c r="CZ1791" s="279"/>
      <c r="DA1791" s="279"/>
      <c r="DB1791" s="279"/>
      <c r="DC1791" s="279"/>
      <c r="DD1791" s="279"/>
      <c r="DE1791" s="279"/>
      <c r="DF1791" s="279"/>
      <c r="DG1791" s="279"/>
      <c r="DH1791" s="279"/>
      <c r="DI1791" s="279"/>
      <c r="DJ1791" s="279"/>
      <c r="DK1791" s="279"/>
      <c r="DL1791" s="279"/>
      <c r="DM1791" s="279"/>
      <c r="DN1791" s="279"/>
      <c r="DO1791" s="279"/>
      <c r="DP1791" s="279"/>
      <c r="DQ1791" s="279"/>
      <c r="DR1791" s="279"/>
      <c r="DS1791" s="279"/>
      <c r="DT1791" s="279"/>
      <c r="DU1791" s="279"/>
    </row>
    <row r="1792" spans="41:125">
      <c r="AO1792" s="279"/>
      <c r="AP1792" s="279"/>
      <c r="AQ1792" s="279"/>
      <c r="AR1792" s="279"/>
      <c r="AS1792" s="279"/>
      <c r="AT1792" s="279"/>
      <c r="AU1792" s="279"/>
      <c r="AV1792" s="279"/>
      <c r="AW1792" s="279"/>
      <c r="AX1792" s="279"/>
      <c r="AY1792" s="279"/>
      <c r="AZ1792" s="279"/>
      <c r="BA1792" s="279"/>
      <c r="BB1792" s="279"/>
      <c r="BC1792" s="279"/>
      <c r="BD1792" s="279"/>
      <c r="BE1792" s="279"/>
      <c r="BF1792" s="279"/>
      <c r="BG1792" s="279"/>
      <c r="BH1792" s="279"/>
      <c r="BI1792" s="279"/>
      <c r="BJ1792" s="279"/>
      <c r="BK1792" s="279"/>
      <c r="BL1792" s="279"/>
      <c r="BM1792" s="279"/>
      <c r="BN1792" s="279"/>
      <c r="BO1792" s="279"/>
      <c r="BP1792" s="279"/>
      <c r="BQ1792" s="279"/>
      <c r="BR1792" s="279"/>
      <c r="BS1792" s="279"/>
      <c r="BT1792" s="279"/>
      <c r="BU1792" s="279"/>
      <c r="BV1792" s="279"/>
      <c r="BW1792" s="279"/>
      <c r="BX1792" s="279"/>
      <c r="BY1792" s="279"/>
      <c r="BZ1792" s="279"/>
      <c r="CA1792" s="279"/>
      <c r="CB1792" s="279"/>
      <c r="CC1792" s="279"/>
      <c r="CD1792" s="279"/>
      <c r="CE1792" s="279"/>
      <c r="CF1792" s="279"/>
      <c r="CG1792" s="279"/>
      <c r="CH1792" s="279"/>
      <c r="CI1792" s="279"/>
      <c r="CJ1792" s="279"/>
      <c r="CK1792" s="279"/>
      <c r="CL1792" s="279"/>
      <c r="CM1792" s="279"/>
      <c r="CN1792" s="279"/>
      <c r="CO1792" s="279"/>
      <c r="CP1792" s="279"/>
      <c r="CQ1792" s="279"/>
      <c r="CR1792" s="279"/>
      <c r="CS1792" s="279"/>
      <c r="CT1792" s="279"/>
      <c r="CU1792" s="279"/>
      <c r="CV1792" s="279"/>
      <c r="CW1792" s="279"/>
      <c r="CX1792" s="279"/>
      <c r="CY1792" s="279"/>
      <c r="CZ1792" s="279"/>
      <c r="DA1792" s="279"/>
      <c r="DB1792" s="279"/>
      <c r="DC1792" s="279"/>
      <c r="DD1792" s="279"/>
      <c r="DE1792" s="279"/>
      <c r="DF1792" s="279"/>
      <c r="DG1792" s="279"/>
      <c r="DH1792" s="279"/>
      <c r="DI1792" s="279"/>
      <c r="DJ1792" s="279"/>
      <c r="DK1792" s="279"/>
      <c r="DL1792" s="279"/>
      <c r="DM1792" s="279"/>
      <c r="DN1792" s="279"/>
      <c r="DO1792" s="279"/>
      <c r="DP1792" s="279"/>
      <c r="DQ1792" s="279"/>
      <c r="DR1792" s="279"/>
      <c r="DS1792" s="279"/>
      <c r="DT1792" s="279"/>
      <c r="DU1792" s="279"/>
    </row>
    <row r="1793" spans="41:125">
      <c r="AO1793" s="279"/>
      <c r="AP1793" s="279"/>
      <c r="AQ1793" s="279"/>
      <c r="AR1793" s="279"/>
      <c r="AS1793" s="279"/>
      <c r="AT1793" s="279"/>
      <c r="AU1793" s="279"/>
      <c r="AV1793" s="279"/>
      <c r="AW1793" s="279"/>
      <c r="AX1793" s="279"/>
      <c r="AY1793" s="279"/>
      <c r="AZ1793" s="279"/>
      <c r="BA1793" s="279"/>
      <c r="BB1793" s="279"/>
      <c r="BC1793" s="279"/>
      <c r="BD1793" s="279"/>
      <c r="BE1793" s="279"/>
      <c r="BF1793" s="279"/>
      <c r="BG1793" s="279"/>
      <c r="BH1793" s="279"/>
      <c r="BI1793" s="279"/>
      <c r="BJ1793" s="279"/>
      <c r="BK1793" s="279"/>
      <c r="BL1793" s="279"/>
      <c r="BM1793" s="279"/>
      <c r="BN1793" s="279"/>
      <c r="BO1793" s="279"/>
      <c r="BP1793" s="279"/>
      <c r="BQ1793" s="279"/>
      <c r="BR1793" s="279"/>
      <c r="BS1793" s="279"/>
      <c r="BT1793" s="279"/>
      <c r="BU1793" s="279"/>
      <c r="BV1793" s="279"/>
      <c r="BW1793" s="279"/>
      <c r="BX1793" s="279"/>
      <c r="BY1793" s="279"/>
      <c r="BZ1793" s="279"/>
      <c r="CA1793" s="279"/>
      <c r="CB1793" s="279"/>
      <c r="CC1793" s="279"/>
      <c r="CD1793" s="279"/>
      <c r="CE1793" s="279"/>
      <c r="CF1793" s="279"/>
      <c r="CG1793" s="279"/>
      <c r="CH1793" s="279"/>
      <c r="CI1793" s="279"/>
      <c r="CJ1793" s="279"/>
      <c r="CK1793" s="279"/>
      <c r="CL1793" s="279"/>
      <c r="CM1793" s="279"/>
      <c r="CN1793" s="279"/>
      <c r="CO1793" s="279"/>
      <c r="CP1793" s="279"/>
      <c r="CQ1793" s="279"/>
      <c r="CR1793" s="279"/>
      <c r="CS1793" s="279"/>
      <c r="CT1793" s="279"/>
      <c r="CU1793" s="279"/>
      <c r="CV1793" s="279"/>
      <c r="CW1793" s="279"/>
      <c r="CX1793" s="279"/>
      <c r="CY1793" s="279"/>
      <c r="CZ1793" s="279"/>
      <c r="DA1793" s="279"/>
      <c r="DB1793" s="279"/>
      <c r="DC1793" s="279"/>
      <c r="DD1793" s="279"/>
      <c r="DE1793" s="279"/>
      <c r="DF1793" s="279"/>
      <c r="DG1793" s="279"/>
      <c r="DH1793" s="279"/>
      <c r="DI1793" s="279"/>
      <c r="DJ1793" s="279"/>
      <c r="DK1793" s="279"/>
      <c r="DL1793" s="279"/>
      <c r="DM1793" s="279"/>
      <c r="DN1793" s="279"/>
      <c r="DO1793" s="279"/>
      <c r="DP1793" s="279"/>
      <c r="DQ1793" s="279"/>
      <c r="DR1793" s="279"/>
      <c r="DS1793" s="279"/>
      <c r="DT1793" s="279"/>
      <c r="DU1793" s="279"/>
    </row>
    <row r="1794" spans="41:125">
      <c r="AO1794" s="279"/>
      <c r="AP1794" s="279"/>
      <c r="AQ1794" s="279"/>
      <c r="AR1794" s="279"/>
      <c r="AS1794" s="279"/>
      <c r="AT1794" s="279"/>
      <c r="AU1794" s="279"/>
      <c r="AV1794" s="279"/>
      <c r="AW1794" s="279"/>
      <c r="AX1794" s="279"/>
      <c r="AY1794" s="279"/>
      <c r="AZ1794" s="279"/>
      <c r="BA1794" s="279"/>
      <c r="BB1794" s="279"/>
      <c r="BC1794" s="279"/>
      <c r="BD1794" s="279"/>
      <c r="BE1794" s="279"/>
      <c r="BF1794" s="279"/>
      <c r="BG1794" s="279"/>
      <c r="BH1794" s="279"/>
      <c r="BI1794" s="279"/>
      <c r="BJ1794" s="279"/>
      <c r="BK1794" s="279"/>
      <c r="BL1794" s="279"/>
      <c r="BM1794" s="279"/>
      <c r="BN1794" s="279"/>
      <c r="BO1794" s="279"/>
      <c r="BP1794" s="279"/>
      <c r="BQ1794" s="279"/>
      <c r="BR1794" s="279"/>
      <c r="BS1794" s="279"/>
      <c r="BT1794" s="279"/>
      <c r="BU1794" s="279"/>
      <c r="BV1794" s="279"/>
      <c r="BW1794" s="279"/>
      <c r="BX1794" s="279"/>
      <c r="BY1794" s="279"/>
      <c r="BZ1794" s="279"/>
      <c r="CA1794" s="279"/>
      <c r="CB1794" s="279"/>
      <c r="CC1794" s="279"/>
      <c r="CD1794" s="279"/>
      <c r="CE1794" s="279"/>
      <c r="CF1794" s="279"/>
      <c r="CG1794" s="279"/>
      <c r="CH1794" s="279"/>
      <c r="CI1794" s="279"/>
      <c r="CJ1794" s="279"/>
      <c r="CK1794" s="279"/>
      <c r="CL1794" s="279"/>
      <c r="CM1794" s="279"/>
      <c r="CN1794" s="279"/>
      <c r="CO1794" s="279"/>
      <c r="CP1794" s="279"/>
      <c r="CQ1794" s="279"/>
      <c r="CR1794" s="279"/>
      <c r="CS1794" s="279"/>
      <c r="CT1794" s="279"/>
      <c r="CU1794" s="279"/>
      <c r="CV1794" s="279"/>
      <c r="CW1794" s="279"/>
      <c r="CX1794" s="279"/>
      <c r="CY1794" s="279"/>
      <c r="CZ1794" s="279"/>
      <c r="DA1794" s="279"/>
      <c r="DB1794" s="279"/>
      <c r="DC1794" s="279"/>
      <c r="DD1794" s="279"/>
      <c r="DE1794" s="279"/>
      <c r="DF1794" s="279"/>
      <c r="DG1794" s="279"/>
      <c r="DH1794" s="279"/>
      <c r="DI1794" s="279"/>
      <c r="DJ1794" s="279"/>
      <c r="DK1794" s="279"/>
      <c r="DL1794" s="279"/>
      <c r="DM1794" s="279"/>
      <c r="DN1794" s="279"/>
      <c r="DO1794" s="279"/>
      <c r="DP1794" s="279"/>
      <c r="DQ1794" s="279"/>
      <c r="DR1794" s="279"/>
      <c r="DS1794" s="279"/>
      <c r="DT1794" s="279"/>
      <c r="DU1794" s="279"/>
    </row>
    <row r="1795" spans="41:125">
      <c r="AO1795" s="279"/>
      <c r="AP1795" s="279"/>
      <c r="AQ1795" s="279"/>
      <c r="AR1795" s="279"/>
      <c r="AS1795" s="279"/>
      <c r="AT1795" s="279"/>
      <c r="AU1795" s="279"/>
      <c r="AV1795" s="279"/>
      <c r="AW1795" s="279"/>
      <c r="AX1795" s="279"/>
      <c r="AY1795" s="279"/>
      <c r="AZ1795" s="279"/>
      <c r="BA1795" s="279"/>
      <c r="BB1795" s="279"/>
      <c r="BC1795" s="279"/>
      <c r="BD1795" s="279"/>
      <c r="BE1795" s="279"/>
      <c r="BF1795" s="279"/>
      <c r="BG1795" s="279"/>
      <c r="BH1795" s="279"/>
      <c r="BI1795" s="279"/>
      <c r="BJ1795" s="279"/>
      <c r="BK1795" s="279"/>
      <c r="BL1795" s="279"/>
      <c r="BM1795" s="279"/>
      <c r="BN1795" s="279"/>
      <c r="BO1795" s="279"/>
      <c r="BP1795" s="279"/>
      <c r="BQ1795" s="279"/>
      <c r="BR1795" s="279"/>
      <c r="BS1795" s="279"/>
      <c r="BT1795" s="279"/>
      <c r="BU1795" s="279"/>
      <c r="BV1795" s="279"/>
      <c r="BW1795" s="279"/>
      <c r="BX1795" s="279"/>
      <c r="BY1795" s="279"/>
      <c r="BZ1795" s="279"/>
      <c r="CA1795" s="279"/>
      <c r="CB1795" s="279"/>
      <c r="CC1795" s="279"/>
      <c r="CD1795" s="279"/>
      <c r="CE1795" s="279"/>
      <c r="CF1795" s="279"/>
      <c r="CG1795" s="279"/>
      <c r="CH1795" s="279"/>
      <c r="CI1795" s="279"/>
      <c r="CJ1795" s="279"/>
      <c r="CK1795" s="279"/>
      <c r="CL1795" s="279"/>
      <c r="CM1795" s="279"/>
      <c r="CN1795" s="279"/>
      <c r="CO1795" s="279"/>
      <c r="CP1795" s="279"/>
      <c r="CQ1795" s="279"/>
      <c r="CR1795" s="279"/>
      <c r="CS1795" s="279"/>
      <c r="CT1795" s="279"/>
      <c r="CU1795" s="279"/>
      <c r="CV1795" s="279"/>
      <c r="CW1795" s="279"/>
      <c r="CX1795" s="279"/>
      <c r="CY1795" s="279"/>
      <c r="CZ1795" s="279"/>
      <c r="DA1795" s="279"/>
      <c r="DB1795" s="279"/>
      <c r="DC1795" s="279"/>
      <c r="DD1795" s="279"/>
      <c r="DE1795" s="279"/>
      <c r="DF1795" s="279"/>
      <c r="DG1795" s="279"/>
      <c r="DH1795" s="279"/>
      <c r="DI1795" s="279"/>
      <c r="DJ1795" s="279"/>
      <c r="DK1795" s="279"/>
      <c r="DL1795" s="279"/>
      <c r="DM1795" s="279"/>
      <c r="DN1795" s="279"/>
      <c r="DO1795" s="279"/>
      <c r="DP1795" s="279"/>
      <c r="DQ1795" s="279"/>
      <c r="DR1795" s="279"/>
      <c r="DS1795" s="279"/>
      <c r="DT1795" s="279"/>
      <c r="DU1795" s="279"/>
    </row>
    <row r="1796" spans="41:125">
      <c r="AO1796" s="279"/>
      <c r="AP1796" s="279"/>
      <c r="AQ1796" s="279"/>
      <c r="AR1796" s="279"/>
      <c r="AS1796" s="279"/>
      <c r="AT1796" s="279"/>
      <c r="AU1796" s="279"/>
      <c r="AV1796" s="279"/>
      <c r="AW1796" s="279"/>
      <c r="AX1796" s="279"/>
      <c r="AY1796" s="279"/>
      <c r="AZ1796" s="279"/>
      <c r="BA1796" s="279"/>
      <c r="BB1796" s="279"/>
      <c r="BC1796" s="279"/>
      <c r="BD1796" s="279"/>
      <c r="BE1796" s="279"/>
      <c r="BF1796" s="279"/>
      <c r="BG1796" s="279"/>
      <c r="BH1796" s="279"/>
      <c r="BI1796" s="279"/>
      <c r="BJ1796" s="279"/>
      <c r="BK1796" s="279"/>
      <c r="BL1796" s="279"/>
      <c r="BM1796" s="279"/>
      <c r="BN1796" s="279"/>
      <c r="BO1796" s="279"/>
      <c r="BP1796" s="279"/>
      <c r="BQ1796" s="279"/>
      <c r="BR1796" s="279"/>
      <c r="BS1796" s="279"/>
      <c r="BT1796" s="279"/>
      <c r="BU1796" s="279"/>
      <c r="BV1796" s="279"/>
      <c r="BW1796" s="279"/>
      <c r="BX1796" s="279"/>
      <c r="BY1796" s="279"/>
      <c r="BZ1796" s="279"/>
      <c r="CA1796" s="279"/>
      <c r="CB1796" s="279"/>
      <c r="CC1796" s="279"/>
      <c r="CD1796" s="279"/>
      <c r="CE1796" s="279"/>
      <c r="CF1796" s="279"/>
      <c r="CG1796" s="279"/>
      <c r="CH1796" s="279"/>
      <c r="CI1796" s="279"/>
      <c r="CJ1796" s="279"/>
      <c r="CK1796" s="279"/>
      <c r="CL1796" s="279"/>
      <c r="CM1796" s="279"/>
      <c r="CN1796" s="279"/>
      <c r="CO1796" s="279"/>
      <c r="CP1796" s="279"/>
      <c r="CQ1796" s="279"/>
      <c r="CR1796" s="279"/>
      <c r="CS1796" s="279"/>
      <c r="CT1796" s="279"/>
      <c r="CU1796" s="279"/>
      <c r="CV1796" s="279"/>
      <c r="CW1796" s="279"/>
      <c r="CX1796" s="279"/>
      <c r="CY1796" s="279"/>
      <c r="CZ1796" s="279"/>
      <c r="DA1796" s="279"/>
      <c r="DB1796" s="279"/>
      <c r="DC1796" s="279"/>
      <c r="DD1796" s="279"/>
      <c r="DE1796" s="279"/>
      <c r="DF1796" s="279"/>
      <c r="DG1796" s="279"/>
      <c r="DH1796" s="279"/>
      <c r="DI1796" s="279"/>
      <c r="DJ1796" s="279"/>
      <c r="DK1796" s="279"/>
      <c r="DL1796" s="279"/>
      <c r="DM1796" s="279"/>
      <c r="DN1796" s="279"/>
      <c r="DO1796" s="279"/>
      <c r="DP1796" s="279"/>
      <c r="DQ1796" s="279"/>
      <c r="DR1796" s="279"/>
      <c r="DS1796" s="279"/>
      <c r="DT1796" s="279"/>
      <c r="DU1796" s="279"/>
    </row>
    <row r="1797" spans="41:125">
      <c r="AO1797" s="279"/>
      <c r="AP1797" s="279"/>
      <c r="AQ1797" s="279"/>
      <c r="AR1797" s="279"/>
      <c r="AS1797" s="279"/>
      <c r="AT1797" s="279"/>
      <c r="AU1797" s="279"/>
      <c r="AV1797" s="279"/>
      <c r="AW1797" s="279"/>
      <c r="AX1797" s="279"/>
      <c r="AY1797" s="279"/>
      <c r="AZ1797" s="279"/>
      <c r="BA1797" s="279"/>
      <c r="BB1797" s="279"/>
      <c r="BC1797" s="279"/>
      <c r="BD1797" s="279"/>
      <c r="BE1797" s="279"/>
      <c r="BF1797" s="279"/>
      <c r="BG1797" s="279"/>
      <c r="BH1797" s="279"/>
      <c r="BI1797" s="279"/>
      <c r="BJ1797" s="279"/>
      <c r="BK1797" s="279"/>
      <c r="BL1797" s="279"/>
      <c r="BM1797" s="279"/>
      <c r="BN1797" s="279"/>
      <c r="BO1797" s="279"/>
      <c r="BP1797" s="279"/>
      <c r="BQ1797" s="279"/>
      <c r="BR1797" s="279"/>
      <c r="BS1797" s="279"/>
      <c r="BT1797" s="279"/>
      <c r="BU1797" s="279"/>
      <c r="BV1797" s="279"/>
      <c r="BW1797" s="279"/>
      <c r="BX1797" s="279"/>
      <c r="BY1797" s="279"/>
      <c r="BZ1797" s="279"/>
      <c r="CA1797" s="279"/>
      <c r="CB1797" s="279"/>
      <c r="CC1797" s="279"/>
      <c r="CD1797" s="279"/>
      <c r="CE1797" s="279"/>
      <c r="CF1797" s="279"/>
      <c r="CG1797" s="279"/>
      <c r="CH1797" s="279"/>
      <c r="CI1797" s="279"/>
      <c r="CJ1797" s="279"/>
      <c r="CK1797" s="279"/>
      <c r="CL1797" s="279"/>
      <c r="CM1797" s="279"/>
      <c r="CN1797" s="279"/>
      <c r="CO1797" s="279"/>
      <c r="CP1797" s="279"/>
      <c r="CQ1797" s="279"/>
      <c r="CR1797" s="279"/>
      <c r="CS1797" s="279"/>
      <c r="CT1797" s="279"/>
      <c r="CU1797" s="279"/>
      <c r="CV1797" s="279"/>
      <c r="CW1797" s="279"/>
      <c r="CX1797" s="279"/>
      <c r="CY1797" s="279"/>
      <c r="CZ1797" s="279"/>
      <c r="DA1797" s="279"/>
      <c r="DB1797" s="279"/>
      <c r="DC1797" s="279"/>
      <c r="DD1797" s="279"/>
      <c r="DE1797" s="279"/>
      <c r="DF1797" s="279"/>
      <c r="DG1797" s="279"/>
      <c r="DH1797" s="279"/>
      <c r="DI1797" s="279"/>
      <c r="DJ1797" s="279"/>
      <c r="DK1797" s="279"/>
      <c r="DL1797" s="279"/>
      <c r="DM1797" s="279"/>
      <c r="DN1797" s="279"/>
      <c r="DO1797" s="279"/>
      <c r="DP1797" s="279"/>
      <c r="DQ1797" s="279"/>
      <c r="DR1797" s="279"/>
      <c r="DS1797" s="279"/>
      <c r="DT1797" s="279"/>
      <c r="DU1797" s="279"/>
    </row>
    <row r="1798" spans="41:125">
      <c r="AO1798" s="279"/>
      <c r="AP1798" s="279"/>
      <c r="AQ1798" s="279"/>
      <c r="AR1798" s="279"/>
      <c r="AS1798" s="279"/>
      <c r="AT1798" s="279"/>
      <c r="AU1798" s="279"/>
      <c r="AV1798" s="279"/>
      <c r="AW1798" s="279"/>
      <c r="AX1798" s="279"/>
      <c r="AY1798" s="279"/>
      <c r="AZ1798" s="279"/>
      <c r="BA1798" s="279"/>
      <c r="BB1798" s="279"/>
      <c r="BC1798" s="279"/>
      <c r="BD1798" s="279"/>
      <c r="BE1798" s="279"/>
      <c r="BF1798" s="279"/>
      <c r="BG1798" s="279"/>
      <c r="BH1798" s="279"/>
      <c r="BI1798" s="279"/>
      <c r="BJ1798" s="279"/>
      <c r="BK1798" s="279"/>
      <c r="BL1798" s="279"/>
      <c r="BM1798" s="279"/>
      <c r="BN1798" s="279"/>
      <c r="BO1798" s="279"/>
      <c r="BP1798" s="279"/>
      <c r="BQ1798" s="279"/>
      <c r="BR1798" s="279"/>
      <c r="BS1798" s="279"/>
      <c r="BT1798" s="279"/>
      <c r="BU1798" s="279"/>
      <c r="BV1798" s="279"/>
      <c r="BW1798" s="279"/>
      <c r="BX1798" s="279"/>
      <c r="BY1798" s="279"/>
      <c r="BZ1798" s="279"/>
      <c r="CA1798" s="279"/>
      <c r="CB1798" s="279"/>
      <c r="CC1798" s="279"/>
      <c r="CD1798" s="279"/>
      <c r="CE1798" s="279"/>
      <c r="CF1798" s="279"/>
      <c r="CG1798" s="279"/>
      <c r="CH1798" s="279"/>
      <c r="CI1798" s="279"/>
      <c r="CJ1798" s="279"/>
      <c r="CK1798" s="279"/>
      <c r="CL1798" s="279"/>
      <c r="CM1798" s="279"/>
      <c r="CN1798" s="279"/>
      <c r="CO1798" s="279"/>
      <c r="CP1798" s="279"/>
      <c r="CQ1798" s="279"/>
      <c r="CR1798" s="279"/>
      <c r="CS1798" s="279"/>
      <c r="CT1798" s="279"/>
      <c r="CU1798" s="279"/>
      <c r="CV1798" s="279"/>
      <c r="CW1798" s="279"/>
      <c r="CX1798" s="279"/>
      <c r="CY1798" s="279"/>
      <c r="CZ1798" s="279"/>
      <c r="DA1798" s="279"/>
      <c r="DB1798" s="279"/>
      <c r="DC1798" s="279"/>
      <c r="DD1798" s="279"/>
      <c r="DE1798" s="279"/>
      <c r="DF1798" s="279"/>
      <c r="DG1798" s="279"/>
      <c r="DH1798" s="279"/>
      <c r="DI1798" s="279"/>
      <c r="DJ1798" s="279"/>
      <c r="DK1798" s="279"/>
      <c r="DL1798" s="279"/>
      <c r="DM1798" s="279"/>
      <c r="DN1798" s="279"/>
      <c r="DO1798" s="279"/>
      <c r="DP1798" s="279"/>
      <c r="DQ1798" s="279"/>
      <c r="DR1798" s="279"/>
      <c r="DS1798" s="279"/>
      <c r="DT1798" s="279"/>
      <c r="DU1798" s="279"/>
    </row>
    <row r="1799" spans="41:125">
      <c r="AO1799" s="279"/>
      <c r="AP1799" s="279"/>
      <c r="AQ1799" s="279"/>
      <c r="AR1799" s="279"/>
      <c r="AS1799" s="279"/>
      <c r="AT1799" s="279"/>
      <c r="AU1799" s="279"/>
      <c r="AV1799" s="279"/>
      <c r="AW1799" s="279"/>
      <c r="AX1799" s="279"/>
      <c r="AY1799" s="279"/>
      <c r="AZ1799" s="279"/>
      <c r="BA1799" s="279"/>
      <c r="BB1799" s="279"/>
      <c r="BC1799" s="279"/>
      <c r="BD1799" s="279"/>
      <c r="BE1799" s="279"/>
      <c r="BF1799" s="279"/>
      <c r="BG1799" s="279"/>
      <c r="BH1799" s="279"/>
      <c r="BI1799" s="279"/>
      <c r="BJ1799" s="279"/>
      <c r="BK1799" s="279"/>
      <c r="BL1799" s="279"/>
      <c r="BM1799" s="279"/>
      <c r="BN1799" s="279"/>
      <c r="BO1799" s="279"/>
      <c r="BP1799" s="279"/>
      <c r="BQ1799" s="279"/>
      <c r="BR1799" s="279"/>
      <c r="BS1799" s="279"/>
      <c r="BT1799" s="279"/>
      <c r="BU1799" s="279"/>
      <c r="BV1799" s="279"/>
      <c r="BW1799" s="279"/>
      <c r="BX1799" s="279"/>
      <c r="BY1799" s="279"/>
      <c r="BZ1799" s="279"/>
      <c r="CA1799" s="279"/>
      <c r="CB1799" s="279"/>
      <c r="CC1799" s="279"/>
      <c r="CD1799" s="279"/>
      <c r="CE1799" s="279"/>
      <c r="CF1799" s="279"/>
      <c r="CG1799" s="279"/>
      <c r="CH1799" s="279"/>
      <c r="CI1799" s="279"/>
      <c r="CJ1799" s="279"/>
      <c r="CK1799" s="279"/>
      <c r="CL1799" s="279"/>
      <c r="CM1799" s="279"/>
      <c r="CN1799" s="279"/>
      <c r="CO1799" s="279"/>
      <c r="CP1799" s="279"/>
      <c r="CQ1799" s="279"/>
      <c r="CR1799" s="279"/>
      <c r="CS1799" s="279"/>
      <c r="CT1799" s="279"/>
      <c r="CU1799" s="279"/>
      <c r="CV1799" s="279"/>
      <c r="CW1799" s="279"/>
      <c r="CX1799" s="279"/>
      <c r="CY1799" s="279"/>
      <c r="CZ1799" s="279"/>
      <c r="DA1799" s="279"/>
      <c r="DB1799" s="279"/>
      <c r="DC1799" s="279"/>
      <c r="DD1799" s="279"/>
      <c r="DE1799" s="279"/>
      <c r="DF1799" s="279"/>
      <c r="DG1799" s="279"/>
      <c r="DH1799" s="279"/>
      <c r="DI1799" s="279"/>
      <c r="DJ1799" s="279"/>
      <c r="DK1799" s="279"/>
      <c r="DL1799" s="279"/>
      <c r="DM1799" s="279"/>
      <c r="DN1799" s="279"/>
      <c r="DO1799" s="279"/>
      <c r="DP1799" s="279"/>
      <c r="DQ1799" s="279"/>
      <c r="DR1799" s="279"/>
      <c r="DS1799" s="279"/>
      <c r="DT1799" s="279"/>
      <c r="DU1799" s="279"/>
    </row>
    <row r="1800" spans="41:125">
      <c r="AO1800" s="279"/>
      <c r="AP1800" s="279"/>
      <c r="AQ1800" s="279"/>
      <c r="AR1800" s="279"/>
      <c r="AS1800" s="279"/>
      <c r="AT1800" s="279"/>
      <c r="AU1800" s="279"/>
      <c r="AV1800" s="279"/>
      <c r="AW1800" s="279"/>
      <c r="AX1800" s="279"/>
      <c r="AY1800" s="279"/>
      <c r="AZ1800" s="279"/>
      <c r="BA1800" s="279"/>
      <c r="BB1800" s="279"/>
      <c r="BC1800" s="279"/>
      <c r="BD1800" s="279"/>
      <c r="BE1800" s="279"/>
      <c r="BF1800" s="279"/>
      <c r="BG1800" s="279"/>
      <c r="BH1800" s="279"/>
      <c r="BI1800" s="279"/>
      <c r="BJ1800" s="279"/>
      <c r="BK1800" s="279"/>
      <c r="BL1800" s="279"/>
      <c r="BM1800" s="279"/>
      <c r="BN1800" s="279"/>
      <c r="BO1800" s="279"/>
      <c r="BP1800" s="279"/>
      <c r="BQ1800" s="279"/>
      <c r="BR1800" s="279"/>
      <c r="BS1800" s="279"/>
      <c r="BT1800" s="279"/>
      <c r="BU1800" s="279"/>
      <c r="BV1800" s="279"/>
      <c r="BW1800" s="279"/>
      <c r="BX1800" s="279"/>
      <c r="BY1800" s="279"/>
      <c r="BZ1800" s="279"/>
      <c r="CA1800" s="279"/>
      <c r="CB1800" s="279"/>
      <c r="CC1800" s="279"/>
      <c r="CD1800" s="279"/>
      <c r="CE1800" s="279"/>
      <c r="CF1800" s="279"/>
      <c r="CG1800" s="279"/>
      <c r="CH1800" s="279"/>
      <c r="CI1800" s="279"/>
      <c r="CJ1800" s="279"/>
      <c r="CK1800" s="279"/>
      <c r="CL1800" s="279"/>
      <c r="CM1800" s="279"/>
      <c r="CN1800" s="279"/>
      <c r="CO1800" s="279"/>
      <c r="CP1800" s="279"/>
      <c r="CQ1800" s="279"/>
      <c r="CR1800" s="279"/>
      <c r="CS1800" s="279"/>
      <c r="CT1800" s="279"/>
      <c r="CU1800" s="279"/>
      <c r="CV1800" s="279"/>
      <c r="CW1800" s="279"/>
      <c r="CX1800" s="279"/>
      <c r="CY1800" s="279"/>
      <c r="CZ1800" s="279"/>
      <c r="DA1800" s="279"/>
      <c r="DB1800" s="279"/>
      <c r="DC1800" s="279"/>
      <c r="DD1800" s="279"/>
      <c r="DE1800" s="279"/>
      <c r="DF1800" s="279"/>
      <c r="DG1800" s="279"/>
      <c r="DH1800" s="279"/>
      <c r="DI1800" s="279"/>
      <c r="DJ1800" s="279"/>
      <c r="DK1800" s="279"/>
      <c r="DL1800" s="279"/>
      <c r="DM1800" s="279"/>
      <c r="DN1800" s="279"/>
      <c r="DO1800" s="279"/>
      <c r="DP1800" s="279"/>
      <c r="DQ1800" s="279"/>
      <c r="DR1800" s="279"/>
      <c r="DS1800" s="279"/>
      <c r="DT1800" s="279"/>
      <c r="DU1800" s="279"/>
    </row>
    <row r="1801" spans="41:125">
      <c r="AO1801" s="279"/>
      <c r="AP1801" s="279"/>
      <c r="AQ1801" s="279"/>
      <c r="AR1801" s="279"/>
      <c r="AS1801" s="279"/>
      <c r="AT1801" s="279"/>
      <c r="AU1801" s="279"/>
      <c r="AV1801" s="279"/>
      <c r="AW1801" s="279"/>
      <c r="AX1801" s="279"/>
      <c r="AY1801" s="279"/>
      <c r="AZ1801" s="279"/>
      <c r="BA1801" s="279"/>
      <c r="BB1801" s="279"/>
      <c r="BC1801" s="279"/>
      <c r="BD1801" s="279"/>
      <c r="BE1801" s="279"/>
      <c r="BF1801" s="279"/>
      <c r="BG1801" s="279"/>
      <c r="BH1801" s="279"/>
      <c r="BI1801" s="279"/>
      <c r="BJ1801" s="279"/>
      <c r="BK1801" s="279"/>
      <c r="BL1801" s="279"/>
      <c r="BM1801" s="279"/>
      <c r="BN1801" s="279"/>
      <c r="BO1801" s="279"/>
      <c r="BP1801" s="279"/>
      <c r="BQ1801" s="279"/>
      <c r="BR1801" s="279"/>
      <c r="BS1801" s="279"/>
      <c r="BT1801" s="279"/>
      <c r="BU1801" s="279"/>
      <c r="BV1801" s="279"/>
      <c r="BW1801" s="279"/>
      <c r="BX1801" s="279"/>
      <c r="BY1801" s="279"/>
      <c r="BZ1801" s="279"/>
      <c r="CA1801" s="279"/>
      <c r="CB1801" s="279"/>
      <c r="CC1801" s="279"/>
      <c r="CD1801" s="279"/>
      <c r="CE1801" s="279"/>
      <c r="CF1801" s="279"/>
      <c r="CG1801" s="279"/>
      <c r="CH1801" s="279"/>
      <c r="CI1801" s="279"/>
      <c r="CJ1801" s="279"/>
      <c r="CK1801" s="279"/>
      <c r="CL1801" s="279"/>
      <c r="CM1801" s="279"/>
      <c r="CN1801" s="279"/>
      <c r="CO1801" s="279"/>
      <c r="CP1801" s="279"/>
      <c r="CQ1801" s="279"/>
      <c r="CR1801" s="279"/>
      <c r="CS1801" s="279"/>
      <c r="CT1801" s="279"/>
      <c r="CU1801" s="279"/>
      <c r="CV1801" s="279"/>
      <c r="CW1801" s="279"/>
      <c r="CX1801" s="279"/>
      <c r="CY1801" s="279"/>
      <c r="CZ1801" s="279"/>
      <c r="DA1801" s="279"/>
      <c r="DB1801" s="279"/>
      <c r="DC1801" s="279"/>
      <c r="DD1801" s="279"/>
      <c r="DE1801" s="279"/>
      <c r="DF1801" s="279"/>
      <c r="DG1801" s="279"/>
      <c r="DH1801" s="279"/>
      <c r="DI1801" s="279"/>
      <c r="DJ1801" s="279"/>
      <c r="DK1801" s="279"/>
      <c r="DL1801" s="279"/>
      <c r="DM1801" s="279"/>
      <c r="DN1801" s="279"/>
      <c r="DO1801" s="279"/>
      <c r="DP1801" s="279"/>
      <c r="DQ1801" s="279"/>
      <c r="DR1801" s="279"/>
      <c r="DS1801" s="279"/>
      <c r="DT1801" s="279"/>
      <c r="DU1801" s="279"/>
    </row>
    <row r="1802" spans="41:125">
      <c r="AO1802" s="279"/>
      <c r="AP1802" s="279"/>
      <c r="AQ1802" s="279"/>
      <c r="AR1802" s="279"/>
      <c r="AS1802" s="279"/>
      <c r="AT1802" s="279"/>
      <c r="AU1802" s="279"/>
      <c r="AV1802" s="279"/>
      <c r="AW1802" s="279"/>
      <c r="AX1802" s="279"/>
      <c r="AY1802" s="279"/>
      <c r="AZ1802" s="279"/>
      <c r="BA1802" s="279"/>
      <c r="BB1802" s="279"/>
      <c r="BC1802" s="279"/>
      <c r="BD1802" s="279"/>
      <c r="BE1802" s="279"/>
      <c r="BF1802" s="279"/>
      <c r="BG1802" s="279"/>
      <c r="BH1802" s="279"/>
      <c r="BI1802" s="279"/>
      <c r="BJ1802" s="279"/>
      <c r="BK1802" s="279"/>
      <c r="BL1802" s="279"/>
      <c r="BM1802" s="279"/>
      <c r="BN1802" s="279"/>
      <c r="BO1802" s="279"/>
      <c r="BP1802" s="279"/>
      <c r="BQ1802" s="279"/>
      <c r="BR1802" s="279"/>
      <c r="BS1802" s="279"/>
      <c r="BT1802" s="279"/>
      <c r="BU1802" s="279"/>
      <c r="BV1802" s="279"/>
      <c r="BW1802" s="279"/>
      <c r="BX1802" s="279"/>
      <c r="BY1802" s="279"/>
      <c r="BZ1802" s="279"/>
      <c r="CA1802" s="279"/>
      <c r="CB1802" s="279"/>
      <c r="CC1802" s="279"/>
      <c r="CD1802" s="279"/>
      <c r="CE1802" s="279"/>
      <c r="CF1802" s="279"/>
      <c r="CG1802" s="279"/>
      <c r="CH1802" s="279"/>
      <c r="CI1802" s="279"/>
      <c r="CJ1802" s="279"/>
      <c r="CK1802" s="279"/>
      <c r="CL1802" s="279"/>
      <c r="CM1802" s="279"/>
      <c r="CN1802" s="279"/>
      <c r="CO1802" s="279"/>
      <c r="CP1802" s="279"/>
      <c r="CQ1802" s="279"/>
      <c r="CR1802" s="279"/>
      <c r="CS1802" s="279"/>
      <c r="CT1802" s="279"/>
      <c r="CU1802" s="279"/>
      <c r="CV1802" s="279"/>
      <c r="CW1802" s="279"/>
      <c r="CX1802" s="279"/>
      <c r="CY1802" s="279"/>
      <c r="CZ1802" s="279"/>
      <c r="DA1802" s="279"/>
      <c r="DB1802" s="279"/>
      <c r="DC1802" s="279"/>
      <c r="DD1802" s="279"/>
      <c r="DE1802" s="279"/>
      <c r="DF1802" s="279"/>
      <c r="DG1802" s="279"/>
      <c r="DH1802" s="279"/>
      <c r="DI1802" s="279"/>
      <c r="DJ1802" s="279"/>
      <c r="DK1802" s="279"/>
      <c r="DL1802" s="279"/>
      <c r="DM1802" s="279"/>
      <c r="DN1802" s="279"/>
      <c r="DO1802" s="279"/>
      <c r="DP1802" s="279"/>
      <c r="DQ1802" s="279"/>
      <c r="DR1802" s="279"/>
      <c r="DS1802" s="279"/>
      <c r="DT1802" s="279"/>
      <c r="DU1802" s="279"/>
    </row>
    <row r="1803" spans="41:125">
      <c r="AO1803" s="279"/>
      <c r="AP1803" s="279"/>
      <c r="AQ1803" s="279"/>
      <c r="AR1803" s="279"/>
      <c r="AS1803" s="279"/>
      <c r="AT1803" s="279"/>
      <c r="AU1803" s="279"/>
      <c r="AV1803" s="279"/>
      <c r="AW1803" s="279"/>
      <c r="AX1803" s="279"/>
      <c r="AY1803" s="279"/>
      <c r="AZ1803" s="279"/>
      <c r="BA1803" s="279"/>
      <c r="BB1803" s="279"/>
      <c r="BC1803" s="279"/>
      <c r="BD1803" s="279"/>
      <c r="BE1803" s="279"/>
      <c r="BF1803" s="279"/>
      <c r="BG1803" s="279"/>
      <c r="BH1803" s="279"/>
      <c r="BI1803" s="279"/>
      <c r="BJ1803" s="279"/>
      <c r="BK1803" s="279"/>
      <c r="BL1803" s="279"/>
      <c r="BM1803" s="279"/>
      <c r="BN1803" s="279"/>
      <c r="BO1803" s="279"/>
      <c r="BP1803" s="279"/>
      <c r="BQ1803" s="279"/>
      <c r="BR1803" s="279"/>
      <c r="BS1803" s="279"/>
      <c r="BT1803" s="279"/>
      <c r="BU1803" s="279"/>
      <c r="BV1803" s="279"/>
      <c r="BW1803" s="279"/>
      <c r="BX1803" s="279"/>
      <c r="BY1803" s="279"/>
      <c r="BZ1803" s="279"/>
      <c r="CA1803" s="279"/>
      <c r="CB1803" s="279"/>
      <c r="CC1803" s="279"/>
      <c r="CD1803" s="279"/>
      <c r="CE1803" s="279"/>
      <c r="CF1803" s="279"/>
      <c r="CG1803" s="279"/>
      <c r="CH1803" s="279"/>
      <c r="CI1803" s="279"/>
      <c r="CJ1803" s="279"/>
      <c r="CK1803" s="279"/>
      <c r="CL1803" s="279"/>
      <c r="CM1803" s="279"/>
      <c r="CN1803" s="279"/>
      <c r="CO1803" s="279"/>
      <c r="CP1803" s="279"/>
      <c r="CQ1803" s="279"/>
      <c r="CR1803" s="279"/>
      <c r="CS1803" s="279"/>
      <c r="CT1803" s="279"/>
      <c r="CU1803" s="279"/>
      <c r="CV1803" s="279"/>
      <c r="CW1803" s="279"/>
      <c r="CX1803" s="279"/>
      <c r="CY1803" s="279"/>
      <c r="CZ1803" s="279"/>
      <c r="DA1803" s="279"/>
      <c r="DB1803" s="279"/>
      <c r="DC1803" s="279"/>
      <c r="DD1803" s="279"/>
      <c r="DE1803" s="279"/>
      <c r="DF1803" s="279"/>
      <c r="DG1803" s="279"/>
      <c r="DH1803" s="279"/>
      <c r="DI1803" s="279"/>
      <c r="DJ1803" s="279"/>
      <c r="DK1803" s="279"/>
      <c r="DL1803" s="279"/>
      <c r="DM1803" s="279"/>
      <c r="DN1803" s="279"/>
      <c r="DO1803" s="279"/>
      <c r="DP1803" s="279"/>
      <c r="DQ1803" s="279"/>
      <c r="DR1803" s="279"/>
      <c r="DS1803" s="279"/>
      <c r="DT1803" s="279"/>
      <c r="DU1803" s="279"/>
    </row>
    <row r="1804" spans="41:125">
      <c r="AO1804" s="279"/>
      <c r="AP1804" s="279"/>
      <c r="AQ1804" s="279"/>
      <c r="AR1804" s="279"/>
      <c r="AS1804" s="279"/>
      <c r="AT1804" s="279"/>
      <c r="AU1804" s="279"/>
      <c r="AV1804" s="279"/>
      <c r="AW1804" s="279"/>
      <c r="AX1804" s="279"/>
      <c r="AY1804" s="279"/>
      <c r="AZ1804" s="279"/>
      <c r="BA1804" s="279"/>
      <c r="BB1804" s="279"/>
      <c r="BC1804" s="279"/>
      <c r="BD1804" s="279"/>
      <c r="BE1804" s="279"/>
      <c r="BF1804" s="279"/>
      <c r="BG1804" s="279"/>
      <c r="BH1804" s="279"/>
      <c r="BI1804" s="279"/>
      <c r="BJ1804" s="279"/>
      <c r="BK1804" s="279"/>
      <c r="BL1804" s="279"/>
      <c r="BM1804" s="279"/>
      <c r="BN1804" s="279"/>
      <c r="BO1804" s="279"/>
      <c r="BP1804" s="279"/>
      <c r="BQ1804" s="279"/>
      <c r="BR1804" s="279"/>
      <c r="BS1804" s="279"/>
      <c r="BT1804" s="279"/>
      <c r="BU1804" s="279"/>
      <c r="BV1804" s="279"/>
      <c r="BW1804" s="279"/>
      <c r="BX1804" s="279"/>
      <c r="BY1804" s="279"/>
      <c r="BZ1804" s="279"/>
      <c r="CA1804" s="279"/>
      <c r="CB1804" s="279"/>
      <c r="CC1804" s="279"/>
      <c r="CD1804" s="279"/>
      <c r="CE1804" s="279"/>
      <c r="CF1804" s="279"/>
      <c r="CG1804" s="279"/>
      <c r="CH1804" s="279"/>
      <c r="CI1804" s="279"/>
      <c r="CJ1804" s="279"/>
      <c r="CK1804" s="279"/>
      <c r="CL1804" s="279"/>
      <c r="CM1804" s="279"/>
      <c r="CN1804" s="279"/>
      <c r="CO1804" s="279"/>
      <c r="CP1804" s="279"/>
      <c r="CQ1804" s="279"/>
      <c r="CR1804" s="279"/>
      <c r="CS1804" s="279"/>
      <c r="CT1804" s="279"/>
      <c r="CU1804" s="279"/>
      <c r="CV1804" s="279"/>
      <c r="CW1804" s="279"/>
      <c r="CX1804" s="279"/>
      <c r="CY1804" s="279"/>
      <c r="CZ1804" s="279"/>
      <c r="DA1804" s="279"/>
      <c r="DB1804" s="279"/>
      <c r="DC1804" s="279"/>
      <c r="DD1804" s="279"/>
      <c r="DE1804" s="279"/>
      <c r="DF1804" s="279"/>
      <c r="DG1804" s="279"/>
      <c r="DH1804" s="279"/>
      <c r="DI1804" s="279"/>
      <c r="DJ1804" s="279"/>
      <c r="DK1804" s="279"/>
      <c r="DL1804" s="279"/>
      <c r="DM1804" s="279"/>
      <c r="DN1804" s="279"/>
      <c r="DO1804" s="279"/>
      <c r="DP1804" s="279"/>
      <c r="DQ1804" s="279"/>
      <c r="DR1804" s="279"/>
      <c r="DS1804" s="279"/>
      <c r="DT1804" s="279"/>
      <c r="DU1804" s="279"/>
    </row>
    <row r="1805" spans="41:125">
      <c r="AO1805" s="279"/>
      <c r="AP1805" s="279"/>
      <c r="AQ1805" s="279"/>
      <c r="AR1805" s="279"/>
      <c r="AS1805" s="279"/>
      <c r="AT1805" s="279"/>
      <c r="AU1805" s="279"/>
      <c r="AV1805" s="279"/>
      <c r="AW1805" s="279"/>
      <c r="AX1805" s="279"/>
      <c r="AY1805" s="279"/>
      <c r="AZ1805" s="279"/>
      <c r="BA1805" s="279"/>
      <c r="BB1805" s="279"/>
      <c r="BC1805" s="279"/>
      <c r="BD1805" s="279"/>
      <c r="BE1805" s="279"/>
      <c r="BF1805" s="279"/>
      <c r="BG1805" s="279"/>
      <c r="BH1805" s="279"/>
      <c r="BI1805" s="279"/>
      <c r="BJ1805" s="279"/>
      <c r="BK1805" s="279"/>
      <c r="BL1805" s="279"/>
      <c r="BM1805" s="279"/>
      <c r="BN1805" s="279"/>
      <c r="BO1805" s="279"/>
      <c r="BP1805" s="279"/>
      <c r="BQ1805" s="279"/>
      <c r="BR1805" s="279"/>
      <c r="BS1805" s="279"/>
      <c r="BT1805" s="279"/>
      <c r="BU1805" s="279"/>
      <c r="BV1805" s="279"/>
      <c r="BW1805" s="279"/>
      <c r="BX1805" s="279"/>
      <c r="BY1805" s="279"/>
      <c r="BZ1805" s="279"/>
      <c r="CA1805" s="279"/>
      <c r="CB1805" s="279"/>
      <c r="CC1805" s="279"/>
      <c r="CD1805" s="279"/>
      <c r="CE1805" s="279"/>
      <c r="CF1805" s="279"/>
      <c r="CG1805" s="279"/>
      <c r="CH1805" s="279"/>
      <c r="CI1805" s="279"/>
      <c r="CJ1805" s="279"/>
      <c r="CK1805" s="279"/>
      <c r="CL1805" s="279"/>
      <c r="CM1805" s="279"/>
      <c r="CN1805" s="279"/>
      <c r="CO1805" s="279"/>
      <c r="CP1805" s="279"/>
      <c r="CQ1805" s="279"/>
      <c r="CR1805" s="279"/>
      <c r="CS1805" s="279"/>
      <c r="CT1805" s="279"/>
      <c r="CU1805" s="279"/>
      <c r="CV1805" s="279"/>
      <c r="CW1805" s="279"/>
      <c r="CX1805" s="279"/>
      <c r="CY1805" s="279"/>
      <c r="CZ1805" s="279"/>
      <c r="DA1805" s="279"/>
      <c r="DB1805" s="279"/>
      <c r="DC1805" s="279"/>
      <c r="DD1805" s="279"/>
      <c r="DE1805" s="279"/>
      <c r="DF1805" s="279"/>
      <c r="DG1805" s="279"/>
      <c r="DH1805" s="279"/>
      <c r="DI1805" s="279"/>
      <c r="DJ1805" s="279"/>
      <c r="DK1805" s="279"/>
      <c r="DL1805" s="279"/>
      <c r="DM1805" s="279"/>
      <c r="DN1805" s="279"/>
      <c r="DO1805" s="279"/>
      <c r="DP1805" s="279"/>
      <c r="DQ1805" s="279"/>
      <c r="DR1805" s="279"/>
      <c r="DS1805" s="279"/>
      <c r="DT1805" s="279"/>
      <c r="DU1805" s="279"/>
    </row>
    <row r="1806" spans="41:125">
      <c r="AO1806" s="279"/>
      <c r="AP1806" s="279"/>
      <c r="AQ1806" s="279"/>
      <c r="AR1806" s="279"/>
      <c r="AS1806" s="279"/>
      <c r="AT1806" s="279"/>
      <c r="AU1806" s="279"/>
      <c r="AV1806" s="279"/>
      <c r="AW1806" s="279"/>
      <c r="AX1806" s="279"/>
      <c r="AY1806" s="279"/>
      <c r="AZ1806" s="279"/>
      <c r="BA1806" s="279"/>
      <c r="BB1806" s="279"/>
      <c r="BC1806" s="279"/>
      <c r="BD1806" s="279"/>
      <c r="BE1806" s="279"/>
      <c r="BF1806" s="279"/>
      <c r="BG1806" s="279"/>
      <c r="BH1806" s="279"/>
      <c r="BI1806" s="279"/>
      <c r="BJ1806" s="279"/>
      <c r="BK1806" s="279"/>
      <c r="BL1806" s="279"/>
      <c r="BM1806" s="279"/>
      <c r="BN1806" s="279"/>
      <c r="BO1806" s="279"/>
      <c r="BP1806" s="279"/>
      <c r="BQ1806" s="279"/>
      <c r="BR1806" s="279"/>
      <c r="BS1806" s="279"/>
      <c r="BT1806" s="279"/>
      <c r="BU1806" s="279"/>
      <c r="BV1806" s="279"/>
      <c r="BW1806" s="279"/>
      <c r="BX1806" s="279"/>
      <c r="BY1806" s="279"/>
      <c r="BZ1806" s="279"/>
      <c r="CA1806" s="279"/>
      <c r="CB1806" s="279"/>
      <c r="CC1806" s="279"/>
      <c r="CD1806" s="279"/>
      <c r="CE1806" s="279"/>
      <c r="CF1806" s="279"/>
      <c r="CG1806" s="279"/>
      <c r="CH1806" s="279"/>
      <c r="CI1806" s="279"/>
      <c r="CJ1806" s="279"/>
      <c r="CK1806" s="279"/>
      <c r="CL1806" s="279"/>
      <c r="CM1806" s="279"/>
      <c r="CN1806" s="279"/>
      <c r="CO1806" s="279"/>
      <c r="CP1806" s="279"/>
      <c r="CQ1806" s="279"/>
      <c r="CR1806" s="279"/>
      <c r="CS1806" s="279"/>
      <c r="CT1806" s="279"/>
      <c r="CU1806" s="279"/>
      <c r="CV1806" s="279"/>
      <c r="CW1806" s="279"/>
      <c r="CX1806" s="279"/>
      <c r="CY1806" s="279"/>
      <c r="CZ1806" s="279"/>
      <c r="DA1806" s="279"/>
      <c r="DB1806" s="279"/>
      <c r="DC1806" s="279"/>
      <c r="DD1806" s="279"/>
      <c r="DE1806" s="279"/>
      <c r="DF1806" s="279"/>
      <c r="DG1806" s="279"/>
      <c r="DH1806" s="279"/>
      <c r="DI1806" s="279"/>
      <c r="DJ1806" s="279"/>
      <c r="DK1806" s="279"/>
      <c r="DL1806" s="279"/>
      <c r="DM1806" s="279"/>
      <c r="DN1806" s="279"/>
      <c r="DO1806" s="279"/>
      <c r="DP1806" s="279"/>
      <c r="DQ1806" s="279"/>
      <c r="DR1806" s="279"/>
      <c r="DS1806" s="279"/>
      <c r="DT1806" s="279"/>
      <c r="DU1806" s="279"/>
    </row>
    <row r="1807" spans="41:125">
      <c r="AO1807" s="279"/>
      <c r="AP1807" s="279"/>
      <c r="AQ1807" s="279"/>
      <c r="AR1807" s="279"/>
      <c r="AS1807" s="279"/>
      <c r="AT1807" s="279"/>
      <c r="AU1807" s="279"/>
      <c r="AV1807" s="279"/>
      <c r="AW1807" s="279"/>
      <c r="AX1807" s="279"/>
      <c r="AY1807" s="279"/>
      <c r="AZ1807" s="279"/>
      <c r="BA1807" s="279"/>
      <c r="BB1807" s="279"/>
      <c r="BC1807" s="279"/>
      <c r="BD1807" s="279"/>
      <c r="BE1807" s="279"/>
      <c r="BF1807" s="279"/>
      <c r="BG1807" s="279"/>
      <c r="BH1807" s="279"/>
      <c r="BI1807" s="279"/>
      <c r="BJ1807" s="279"/>
      <c r="BK1807" s="279"/>
      <c r="BL1807" s="279"/>
      <c r="BM1807" s="279"/>
      <c r="BN1807" s="279"/>
      <c r="BO1807" s="279"/>
      <c r="BP1807" s="279"/>
      <c r="BQ1807" s="279"/>
      <c r="BR1807" s="279"/>
      <c r="BS1807" s="279"/>
      <c r="BT1807" s="279"/>
      <c r="BU1807" s="279"/>
      <c r="BV1807" s="279"/>
      <c r="BW1807" s="279"/>
      <c r="BX1807" s="279"/>
      <c r="BY1807" s="279"/>
      <c r="BZ1807" s="279"/>
      <c r="CA1807" s="279"/>
      <c r="CB1807" s="279"/>
      <c r="CC1807" s="279"/>
      <c r="CD1807" s="279"/>
      <c r="CE1807" s="279"/>
      <c r="CF1807" s="279"/>
      <c r="CG1807" s="279"/>
      <c r="CH1807" s="279"/>
      <c r="CI1807" s="279"/>
      <c r="CJ1807" s="279"/>
      <c r="CK1807" s="279"/>
      <c r="CL1807" s="279"/>
      <c r="CM1807" s="279"/>
      <c r="CN1807" s="279"/>
      <c r="CO1807" s="279"/>
      <c r="CP1807" s="279"/>
      <c r="CQ1807" s="279"/>
      <c r="CR1807" s="279"/>
      <c r="CS1807" s="279"/>
      <c r="CT1807" s="279"/>
      <c r="CU1807" s="279"/>
      <c r="CV1807" s="279"/>
      <c r="CW1807" s="279"/>
      <c r="CX1807" s="279"/>
      <c r="CY1807" s="279"/>
      <c r="CZ1807" s="279"/>
      <c r="DA1807" s="279"/>
      <c r="DB1807" s="279"/>
      <c r="DC1807" s="279"/>
      <c r="DD1807" s="279"/>
      <c r="DE1807" s="279"/>
      <c r="DF1807" s="279"/>
      <c r="DG1807" s="279"/>
      <c r="DH1807" s="279"/>
      <c r="DI1807" s="279"/>
      <c r="DJ1807" s="279"/>
      <c r="DK1807" s="279"/>
      <c r="DL1807" s="279"/>
      <c r="DM1807" s="279"/>
      <c r="DN1807" s="279"/>
      <c r="DO1807" s="279"/>
      <c r="DP1807" s="279"/>
      <c r="DQ1807" s="279"/>
      <c r="DR1807" s="279"/>
      <c r="DS1807" s="279"/>
      <c r="DT1807" s="279"/>
      <c r="DU1807" s="279"/>
    </row>
    <row r="1808" spans="41:125">
      <c r="AO1808" s="279"/>
      <c r="AP1808" s="279"/>
      <c r="AQ1808" s="279"/>
      <c r="AR1808" s="279"/>
      <c r="AS1808" s="279"/>
      <c r="AT1808" s="279"/>
      <c r="AU1808" s="279"/>
      <c r="AV1808" s="279"/>
      <c r="AW1808" s="279"/>
      <c r="AX1808" s="279"/>
      <c r="AY1808" s="279"/>
      <c r="AZ1808" s="279"/>
      <c r="BA1808" s="279"/>
      <c r="BB1808" s="279"/>
      <c r="BC1808" s="279"/>
      <c r="BD1808" s="279"/>
      <c r="BE1808" s="279"/>
      <c r="BF1808" s="279"/>
      <c r="BG1808" s="279"/>
      <c r="BH1808" s="279"/>
      <c r="BI1808" s="279"/>
      <c r="BJ1808" s="279"/>
      <c r="BK1808" s="279"/>
      <c r="BL1808" s="279"/>
      <c r="BM1808" s="279"/>
      <c r="BN1808" s="279"/>
      <c r="BO1808" s="279"/>
      <c r="BP1808" s="279"/>
      <c r="BQ1808" s="279"/>
      <c r="BR1808" s="279"/>
      <c r="BS1808" s="279"/>
      <c r="BT1808" s="279"/>
      <c r="BU1808" s="279"/>
      <c r="BV1808" s="279"/>
      <c r="BW1808" s="279"/>
      <c r="BX1808" s="279"/>
      <c r="BY1808" s="279"/>
      <c r="BZ1808" s="279"/>
      <c r="CA1808" s="279"/>
      <c r="CB1808" s="279"/>
      <c r="CC1808" s="279"/>
      <c r="CD1808" s="279"/>
      <c r="CE1808" s="279"/>
      <c r="CF1808" s="279"/>
      <c r="CG1808" s="279"/>
      <c r="CH1808" s="279"/>
      <c r="CI1808" s="279"/>
      <c r="CJ1808" s="279"/>
      <c r="CK1808" s="279"/>
      <c r="CL1808" s="279"/>
      <c r="CM1808" s="279"/>
      <c r="CN1808" s="279"/>
      <c r="CO1808" s="279"/>
      <c r="CP1808" s="279"/>
      <c r="CQ1808" s="279"/>
      <c r="CR1808" s="279"/>
      <c r="CS1808" s="279"/>
      <c r="CT1808" s="279"/>
      <c r="CU1808" s="279"/>
      <c r="CV1808" s="279"/>
      <c r="CW1808" s="279"/>
      <c r="CX1808" s="279"/>
      <c r="CY1808" s="279"/>
      <c r="CZ1808" s="279"/>
      <c r="DA1808" s="279"/>
      <c r="DB1808" s="279"/>
      <c r="DC1808" s="279"/>
      <c r="DD1808" s="279"/>
      <c r="DE1808" s="279"/>
      <c r="DF1808" s="279"/>
      <c r="DG1808" s="279"/>
      <c r="DH1808" s="279"/>
      <c r="DI1808" s="279"/>
      <c r="DJ1808" s="279"/>
      <c r="DK1808" s="279"/>
      <c r="DL1808" s="279"/>
      <c r="DM1808" s="279"/>
      <c r="DN1808" s="279"/>
      <c r="DO1808" s="279"/>
      <c r="DP1808" s="279"/>
      <c r="DQ1808" s="279"/>
      <c r="DR1808" s="279"/>
      <c r="DS1808" s="279"/>
      <c r="DT1808" s="279"/>
      <c r="DU1808" s="279"/>
    </row>
    <row r="1809" spans="41:125">
      <c r="AO1809" s="279"/>
      <c r="AP1809" s="279"/>
      <c r="AQ1809" s="279"/>
      <c r="AR1809" s="279"/>
      <c r="AS1809" s="279"/>
      <c r="AT1809" s="279"/>
      <c r="AU1809" s="279"/>
      <c r="AV1809" s="279"/>
      <c r="AW1809" s="279"/>
      <c r="AX1809" s="279"/>
      <c r="AY1809" s="279"/>
      <c r="AZ1809" s="279"/>
      <c r="BA1809" s="279"/>
      <c r="BB1809" s="279"/>
      <c r="BC1809" s="279"/>
      <c r="BD1809" s="279"/>
      <c r="BE1809" s="279"/>
      <c r="BF1809" s="279"/>
      <c r="BG1809" s="279"/>
      <c r="BH1809" s="279"/>
      <c r="BI1809" s="279"/>
      <c r="BJ1809" s="279"/>
      <c r="BK1809" s="279"/>
      <c r="BL1809" s="279"/>
      <c r="BM1809" s="279"/>
      <c r="BN1809" s="279"/>
      <c r="BO1809" s="279"/>
      <c r="BP1809" s="279"/>
      <c r="BQ1809" s="279"/>
      <c r="BR1809" s="279"/>
      <c r="BS1809" s="279"/>
      <c r="BT1809" s="279"/>
      <c r="BU1809" s="279"/>
      <c r="BV1809" s="279"/>
      <c r="BW1809" s="279"/>
      <c r="BX1809" s="279"/>
      <c r="BY1809" s="279"/>
      <c r="BZ1809" s="279"/>
      <c r="CA1809" s="279"/>
      <c r="CB1809" s="279"/>
      <c r="CC1809" s="279"/>
      <c r="CD1809" s="279"/>
      <c r="CE1809" s="279"/>
      <c r="CF1809" s="279"/>
      <c r="CG1809" s="279"/>
      <c r="CH1809" s="279"/>
      <c r="CI1809" s="279"/>
      <c r="CJ1809" s="279"/>
      <c r="CK1809" s="279"/>
      <c r="CL1809" s="279"/>
      <c r="CM1809" s="279"/>
      <c r="CN1809" s="279"/>
      <c r="CO1809" s="279"/>
      <c r="CP1809" s="279"/>
      <c r="CQ1809" s="279"/>
      <c r="CR1809" s="279"/>
      <c r="CS1809" s="279"/>
      <c r="CT1809" s="279"/>
      <c r="CU1809" s="279"/>
      <c r="CV1809" s="279"/>
      <c r="CW1809" s="279"/>
      <c r="CX1809" s="279"/>
      <c r="CY1809" s="279"/>
      <c r="CZ1809" s="279"/>
      <c r="DA1809" s="279"/>
      <c r="DB1809" s="279"/>
      <c r="DC1809" s="279"/>
      <c r="DD1809" s="279"/>
      <c r="DE1809" s="279"/>
      <c r="DF1809" s="279"/>
      <c r="DG1809" s="279"/>
      <c r="DH1809" s="279"/>
      <c r="DI1809" s="279"/>
      <c r="DJ1809" s="279"/>
      <c r="DK1809" s="279"/>
      <c r="DL1809" s="279"/>
      <c r="DM1809" s="279"/>
      <c r="DN1809" s="279"/>
      <c r="DO1809" s="279"/>
      <c r="DP1809" s="279"/>
      <c r="DQ1809" s="279"/>
      <c r="DR1809" s="279"/>
      <c r="DS1809" s="279"/>
      <c r="DT1809" s="279"/>
      <c r="DU1809" s="279"/>
    </row>
    <row r="1810" spans="41:125">
      <c r="AO1810" s="279"/>
      <c r="AP1810" s="279"/>
      <c r="AQ1810" s="279"/>
      <c r="AR1810" s="279"/>
      <c r="AS1810" s="279"/>
      <c r="AT1810" s="279"/>
      <c r="AU1810" s="279"/>
      <c r="AV1810" s="279"/>
      <c r="AW1810" s="279"/>
      <c r="AX1810" s="279"/>
      <c r="AY1810" s="279"/>
      <c r="AZ1810" s="279"/>
      <c r="BA1810" s="279"/>
      <c r="BB1810" s="279"/>
      <c r="BC1810" s="279"/>
      <c r="BD1810" s="279"/>
      <c r="BE1810" s="279"/>
      <c r="BF1810" s="279"/>
      <c r="BG1810" s="279"/>
      <c r="BH1810" s="279"/>
      <c r="BI1810" s="279"/>
      <c r="BJ1810" s="279"/>
      <c r="BK1810" s="279"/>
      <c r="BL1810" s="279"/>
      <c r="BM1810" s="279"/>
      <c r="BN1810" s="279"/>
      <c r="BO1810" s="279"/>
      <c r="BP1810" s="279"/>
      <c r="BQ1810" s="279"/>
      <c r="BR1810" s="279"/>
      <c r="BS1810" s="279"/>
      <c r="BT1810" s="279"/>
      <c r="BU1810" s="279"/>
      <c r="BV1810" s="279"/>
      <c r="BW1810" s="279"/>
      <c r="BX1810" s="279"/>
      <c r="BY1810" s="279"/>
      <c r="BZ1810" s="279"/>
      <c r="CA1810" s="279"/>
      <c r="CB1810" s="279"/>
      <c r="CC1810" s="279"/>
      <c r="CD1810" s="279"/>
      <c r="CE1810" s="279"/>
      <c r="CF1810" s="279"/>
      <c r="CG1810" s="279"/>
      <c r="CH1810" s="279"/>
      <c r="CI1810" s="279"/>
      <c r="CJ1810" s="279"/>
      <c r="CK1810" s="279"/>
      <c r="CL1810" s="279"/>
      <c r="CM1810" s="279"/>
      <c r="CN1810" s="279"/>
      <c r="CO1810" s="279"/>
      <c r="CP1810" s="279"/>
      <c r="CQ1810" s="279"/>
      <c r="CR1810" s="279"/>
      <c r="CS1810" s="279"/>
      <c r="CT1810" s="279"/>
      <c r="CU1810" s="279"/>
      <c r="CV1810" s="279"/>
      <c r="CW1810" s="279"/>
      <c r="CX1810" s="279"/>
      <c r="CY1810" s="279"/>
      <c r="CZ1810" s="279"/>
      <c r="DA1810" s="279"/>
      <c r="DB1810" s="279"/>
      <c r="DC1810" s="279"/>
      <c r="DD1810" s="279"/>
      <c r="DE1810" s="279"/>
      <c r="DF1810" s="279"/>
      <c r="DG1810" s="279"/>
      <c r="DH1810" s="279"/>
      <c r="DI1810" s="279"/>
      <c r="DJ1810" s="279"/>
      <c r="DK1810" s="279"/>
      <c r="DL1810" s="279"/>
      <c r="DM1810" s="279"/>
      <c r="DN1810" s="279"/>
      <c r="DO1810" s="279"/>
      <c r="DP1810" s="279"/>
      <c r="DQ1810" s="279"/>
      <c r="DR1810" s="279"/>
      <c r="DS1810" s="279"/>
      <c r="DT1810" s="279"/>
      <c r="DU1810" s="279"/>
    </row>
    <row r="1811" spans="41:125">
      <c r="AO1811" s="279"/>
      <c r="AP1811" s="279"/>
      <c r="AQ1811" s="279"/>
      <c r="AR1811" s="279"/>
      <c r="AS1811" s="279"/>
      <c r="AT1811" s="279"/>
      <c r="AU1811" s="279"/>
      <c r="AV1811" s="279"/>
      <c r="AW1811" s="279"/>
      <c r="AX1811" s="279"/>
      <c r="AY1811" s="279"/>
      <c r="AZ1811" s="279"/>
      <c r="BA1811" s="279"/>
      <c r="BB1811" s="279"/>
      <c r="BC1811" s="279"/>
      <c r="BD1811" s="279"/>
      <c r="BE1811" s="279"/>
      <c r="BF1811" s="279"/>
      <c r="BG1811" s="279"/>
      <c r="BH1811" s="279"/>
      <c r="BI1811" s="279"/>
      <c r="BJ1811" s="279"/>
      <c r="BK1811" s="279"/>
      <c r="BL1811" s="279"/>
      <c r="BM1811" s="279"/>
      <c r="BN1811" s="279"/>
      <c r="BO1811" s="279"/>
      <c r="BP1811" s="279"/>
      <c r="BQ1811" s="279"/>
      <c r="BR1811" s="279"/>
      <c r="BS1811" s="279"/>
      <c r="BT1811" s="279"/>
      <c r="BU1811" s="279"/>
      <c r="BV1811" s="279"/>
      <c r="BW1811" s="279"/>
      <c r="BX1811" s="279"/>
      <c r="BY1811" s="279"/>
      <c r="BZ1811" s="279"/>
      <c r="CA1811" s="279"/>
      <c r="CB1811" s="279"/>
      <c r="CC1811" s="279"/>
      <c r="CD1811" s="279"/>
      <c r="CE1811" s="279"/>
      <c r="CF1811" s="279"/>
      <c r="CG1811" s="279"/>
      <c r="CH1811" s="279"/>
      <c r="CI1811" s="279"/>
      <c r="CJ1811" s="279"/>
      <c r="CK1811" s="279"/>
      <c r="CL1811" s="279"/>
      <c r="CM1811" s="279"/>
      <c r="CN1811" s="279"/>
      <c r="CO1811" s="279"/>
      <c r="CP1811" s="279"/>
      <c r="CQ1811" s="279"/>
      <c r="CR1811" s="279"/>
      <c r="CS1811" s="279"/>
      <c r="CT1811" s="279"/>
      <c r="CU1811" s="279"/>
      <c r="CV1811" s="279"/>
      <c r="CW1811" s="279"/>
      <c r="CX1811" s="279"/>
      <c r="CY1811" s="279"/>
      <c r="CZ1811" s="279"/>
      <c r="DA1811" s="279"/>
      <c r="DB1811" s="279"/>
      <c r="DC1811" s="279"/>
      <c r="DD1811" s="279"/>
      <c r="DE1811" s="279"/>
      <c r="DF1811" s="279"/>
      <c r="DG1811" s="279"/>
      <c r="DH1811" s="279"/>
      <c r="DI1811" s="279"/>
      <c r="DJ1811" s="279"/>
      <c r="DK1811" s="279"/>
      <c r="DL1811" s="279"/>
      <c r="DM1811" s="279"/>
      <c r="DN1811" s="279"/>
      <c r="DO1811" s="279"/>
      <c r="DP1811" s="279"/>
      <c r="DQ1811" s="279"/>
      <c r="DR1811" s="279"/>
      <c r="DS1811" s="279"/>
      <c r="DT1811" s="279"/>
      <c r="DU1811" s="279"/>
    </row>
    <row r="1812" spans="41:125">
      <c r="AO1812" s="279"/>
      <c r="AP1812" s="279"/>
      <c r="AQ1812" s="279"/>
      <c r="AR1812" s="279"/>
      <c r="AS1812" s="279"/>
      <c r="AT1812" s="279"/>
      <c r="AU1812" s="279"/>
      <c r="AV1812" s="279"/>
      <c r="AW1812" s="279"/>
      <c r="AX1812" s="279"/>
      <c r="AY1812" s="279"/>
      <c r="AZ1812" s="279"/>
      <c r="BA1812" s="279"/>
      <c r="BB1812" s="279"/>
      <c r="BC1812" s="279"/>
      <c r="BD1812" s="279"/>
      <c r="BE1812" s="279"/>
      <c r="BF1812" s="279"/>
      <c r="BG1812" s="279"/>
      <c r="BH1812" s="279"/>
      <c r="BI1812" s="279"/>
      <c r="BJ1812" s="279"/>
      <c r="BK1812" s="279"/>
      <c r="BL1812" s="279"/>
      <c r="BM1812" s="279"/>
      <c r="BN1812" s="279"/>
      <c r="BO1812" s="279"/>
      <c r="BP1812" s="279"/>
      <c r="BQ1812" s="279"/>
      <c r="BR1812" s="279"/>
      <c r="BS1812" s="279"/>
      <c r="BT1812" s="279"/>
      <c r="BU1812" s="279"/>
      <c r="BV1812" s="279"/>
      <c r="BW1812" s="279"/>
      <c r="BX1812" s="279"/>
      <c r="BY1812" s="279"/>
      <c r="BZ1812" s="279"/>
      <c r="CA1812" s="279"/>
      <c r="CB1812" s="279"/>
      <c r="CC1812" s="279"/>
      <c r="CD1812" s="279"/>
      <c r="CE1812" s="279"/>
      <c r="CF1812" s="279"/>
      <c r="CG1812" s="279"/>
      <c r="CH1812" s="279"/>
      <c r="CI1812" s="279"/>
      <c r="CJ1812" s="279"/>
      <c r="CK1812" s="279"/>
      <c r="CL1812" s="279"/>
      <c r="CM1812" s="279"/>
      <c r="CN1812" s="279"/>
      <c r="CO1812" s="279"/>
      <c r="CP1812" s="279"/>
      <c r="CQ1812" s="279"/>
      <c r="CR1812" s="279"/>
      <c r="CS1812" s="279"/>
      <c r="CT1812" s="279"/>
      <c r="CU1812" s="279"/>
      <c r="CV1812" s="279"/>
      <c r="CW1812" s="279"/>
      <c r="CX1812" s="279"/>
      <c r="CY1812" s="279"/>
      <c r="CZ1812" s="279"/>
      <c r="DA1812" s="279"/>
      <c r="DB1812" s="279"/>
      <c r="DC1812" s="279"/>
      <c r="DD1812" s="279"/>
      <c r="DE1812" s="279"/>
      <c r="DF1812" s="279"/>
      <c r="DG1812" s="279"/>
      <c r="DH1812" s="279"/>
      <c r="DI1812" s="279"/>
      <c r="DJ1812" s="279"/>
      <c r="DK1812" s="279"/>
      <c r="DL1812" s="279"/>
      <c r="DM1812" s="279"/>
      <c r="DN1812" s="279"/>
      <c r="DO1812" s="279"/>
      <c r="DP1812" s="279"/>
      <c r="DQ1812" s="279"/>
      <c r="DR1812" s="279"/>
      <c r="DS1812" s="279"/>
      <c r="DT1812" s="279"/>
      <c r="DU1812" s="279"/>
    </row>
    <row r="1813" spans="41:125">
      <c r="AO1813" s="279"/>
      <c r="AP1813" s="279"/>
      <c r="AQ1813" s="279"/>
      <c r="AR1813" s="279"/>
      <c r="AS1813" s="279"/>
      <c r="AT1813" s="279"/>
      <c r="AU1813" s="279"/>
      <c r="AV1813" s="279"/>
      <c r="AW1813" s="279"/>
      <c r="AX1813" s="279"/>
      <c r="AY1813" s="279"/>
      <c r="AZ1813" s="279"/>
      <c r="BA1813" s="279"/>
      <c r="BB1813" s="279"/>
      <c r="BC1813" s="279"/>
      <c r="BD1813" s="279"/>
      <c r="BE1813" s="279"/>
      <c r="BF1813" s="279"/>
      <c r="BG1813" s="279"/>
      <c r="BH1813" s="279"/>
      <c r="BI1813" s="279"/>
      <c r="BJ1813" s="279"/>
      <c r="BK1813" s="279"/>
      <c r="BL1813" s="279"/>
      <c r="BM1813" s="279"/>
      <c r="BN1813" s="279"/>
      <c r="BO1813" s="279"/>
      <c r="BP1813" s="279"/>
      <c r="BQ1813" s="279"/>
      <c r="BR1813" s="279"/>
      <c r="BS1813" s="279"/>
      <c r="BT1813" s="279"/>
      <c r="BU1813" s="279"/>
      <c r="BV1813" s="279"/>
      <c r="BW1813" s="279"/>
      <c r="BX1813" s="279"/>
      <c r="BY1813" s="279"/>
      <c r="BZ1813" s="279"/>
      <c r="CA1813" s="279"/>
      <c r="CB1813" s="279"/>
      <c r="CC1813" s="279"/>
      <c r="CD1813" s="279"/>
      <c r="CE1813" s="279"/>
      <c r="CF1813" s="279"/>
      <c r="CG1813" s="279"/>
      <c r="CH1813" s="279"/>
      <c r="CI1813" s="279"/>
      <c r="CJ1813" s="279"/>
      <c r="CK1813" s="279"/>
      <c r="CL1813" s="279"/>
      <c r="CM1813" s="279"/>
      <c r="CN1813" s="279"/>
      <c r="CO1813" s="279"/>
      <c r="CP1813" s="279"/>
      <c r="CQ1813" s="279"/>
      <c r="CR1813" s="279"/>
      <c r="CS1813" s="279"/>
      <c r="CT1813" s="279"/>
      <c r="CU1813" s="279"/>
      <c r="CV1813" s="279"/>
      <c r="CW1813" s="279"/>
      <c r="CX1813" s="279"/>
      <c r="CY1813" s="279"/>
      <c r="CZ1813" s="279"/>
      <c r="DA1813" s="279"/>
      <c r="DB1813" s="279"/>
      <c r="DC1813" s="279"/>
      <c r="DD1813" s="279"/>
      <c r="DE1813" s="279"/>
      <c r="DF1813" s="279"/>
      <c r="DG1813" s="279"/>
      <c r="DH1813" s="279"/>
      <c r="DI1813" s="279"/>
      <c r="DJ1813" s="279"/>
      <c r="DK1813" s="279"/>
      <c r="DL1813" s="279"/>
      <c r="DM1813" s="279"/>
      <c r="DN1813" s="279"/>
      <c r="DO1813" s="279"/>
      <c r="DP1813" s="279"/>
      <c r="DQ1813" s="279"/>
      <c r="DR1813" s="279"/>
      <c r="DS1813" s="279"/>
      <c r="DT1813" s="279"/>
      <c r="DU1813" s="279"/>
    </row>
    <row r="1814" spans="41:125">
      <c r="AO1814" s="279"/>
      <c r="AP1814" s="279"/>
      <c r="AQ1814" s="279"/>
      <c r="AR1814" s="279"/>
      <c r="AS1814" s="279"/>
      <c r="AT1814" s="279"/>
      <c r="AU1814" s="279"/>
      <c r="AV1814" s="279"/>
      <c r="AW1814" s="279"/>
      <c r="AX1814" s="279"/>
      <c r="AY1814" s="279"/>
      <c r="AZ1814" s="279"/>
      <c r="BA1814" s="279"/>
      <c r="BB1814" s="279"/>
      <c r="BC1814" s="279"/>
      <c r="BD1814" s="279"/>
      <c r="BE1814" s="279"/>
      <c r="BF1814" s="279"/>
      <c r="BG1814" s="279"/>
      <c r="BH1814" s="279"/>
      <c r="BI1814" s="279"/>
      <c r="BJ1814" s="279"/>
      <c r="BK1814" s="279"/>
      <c r="BL1814" s="279"/>
      <c r="BM1814" s="279"/>
      <c r="BN1814" s="279"/>
      <c r="BO1814" s="279"/>
      <c r="BP1814" s="279"/>
      <c r="BQ1814" s="279"/>
      <c r="BR1814" s="279"/>
      <c r="BS1814" s="279"/>
      <c r="BT1814" s="279"/>
      <c r="BU1814" s="279"/>
      <c r="BV1814" s="279"/>
      <c r="BW1814" s="279"/>
      <c r="BX1814" s="279"/>
      <c r="BY1814" s="279"/>
      <c r="BZ1814" s="279"/>
      <c r="CA1814" s="279"/>
      <c r="CB1814" s="279"/>
      <c r="CC1814" s="279"/>
      <c r="CD1814" s="279"/>
      <c r="CE1814" s="279"/>
      <c r="CF1814" s="279"/>
      <c r="CG1814" s="279"/>
      <c r="CH1814" s="279"/>
      <c r="CI1814" s="279"/>
      <c r="CJ1814" s="279"/>
      <c r="CK1814" s="279"/>
      <c r="CL1814" s="279"/>
      <c r="CM1814" s="279"/>
      <c r="CN1814" s="279"/>
      <c r="CO1814" s="279"/>
      <c r="CP1814" s="279"/>
      <c r="CQ1814" s="279"/>
      <c r="CR1814" s="279"/>
      <c r="CS1814" s="279"/>
      <c r="CT1814" s="279"/>
      <c r="CU1814" s="279"/>
      <c r="CV1814" s="279"/>
      <c r="CW1814" s="279"/>
      <c r="CX1814" s="279"/>
      <c r="CY1814" s="279"/>
      <c r="CZ1814" s="279"/>
      <c r="DA1814" s="279"/>
      <c r="DB1814" s="279"/>
      <c r="DC1814" s="279"/>
      <c r="DD1814" s="279"/>
      <c r="DE1814" s="279"/>
      <c r="DF1814" s="279"/>
      <c r="DG1814" s="279"/>
      <c r="DH1814" s="279"/>
      <c r="DI1814" s="279"/>
      <c r="DJ1814" s="279"/>
      <c r="DK1814" s="279"/>
      <c r="DL1814" s="279"/>
      <c r="DM1814" s="279"/>
      <c r="DN1814" s="279"/>
      <c r="DO1814" s="279"/>
      <c r="DP1814" s="279"/>
      <c r="DQ1814" s="279"/>
      <c r="DR1814" s="279"/>
      <c r="DS1814" s="279"/>
      <c r="DT1814" s="279"/>
      <c r="DU1814" s="279"/>
    </row>
    <row r="1815" spans="41:125">
      <c r="AO1815" s="279"/>
      <c r="AP1815" s="279"/>
      <c r="AQ1815" s="279"/>
      <c r="AR1815" s="279"/>
      <c r="AS1815" s="279"/>
      <c r="AT1815" s="279"/>
      <c r="AU1815" s="279"/>
      <c r="AV1815" s="279"/>
      <c r="AW1815" s="279"/>
      <c r="AX1815" s="279"/>
      <c r="AY1815" s="279"/>
      <c r="AZ1815" s="279"/>
      <c r="BA1815" s="279"/>
      <c r="BB1815" s="279"/>
      <c r="BC1815" s="279"/>
      <c r="BD1815" s="279"/>
      <c r="BE1815" s="279"/>
      <c r="BF1815" s="279"/>
      <c r="BG1815" s="279"/>
      <c r="BH1815" s="279"/>
      <c r="BI1815" s="279"/>
      <c r="BJ1815" s="279"/>
      <c r="BK1815" s="279"/>
      <c r="BL1815" s="279"/>
      <c r="BM1815" s="279"/>
      <c r="BN1815" s="279"/>
      <c r="BO1815" s="279"/>
      <c r="BP1815" s="279"/>
      <c r="BQ1815" s="279"/>
      <c r="BR1815" s="279"/>
      <c r="BS1815" s="279"/>
      <c r="BT1815" s="279"/>
      <c r="BU1815" s="279"/>
      <c r="BV1815" s="279"/>
      <c r="BW1815" s="279"/>
      <c r="BX1815" s="279"/>
      <c r="BY1815" s="279"/>
      <c r="BZ1815" s="279"/>
      <c r="CA1815" s="279"/>
      <c r="CB1815" s="279"/>
      <c r="CC1815" s="279"/>
      <c r="CD1815" s="279"/>
      <c r="CE1815" s="279"/>
      <c r="CF1815" s="279"/>
      <c r="CG1815" s="279"/>
      <c r="CH1815" s="279"/>
      <c r="CI1815" s="279"/>
      <c r="CJ1815" s="279"/>
      <c r="CK1815" s="279"/>
      <c r="CL1815" s="279"/>
      <c r="CM1815" s="279"/>
      <c r="CN1815" s="279"/>
      <c r="CO1815" s="279"/>
      <c r="CP1815" s="279"/>
      <c r="CQ1815" s="279"/>
      <c r="CR1815" s="279"/>
      <c r="CS1815" s="279"/>
      <c r="CT1815" s="279"/>
      <c r="CU1815" s="279"/>
      <c r="CV1815" s="279"/>
      <c r="CW1815" s="279"/>
      <c r="CX1815" s="279"/>
      <c r="CY1815" s="279"/>
      <c r="CZ1815" s="279"/>
      <c r="DA1815" s="279"/>
      <c r="DB1815" s="279"/>
      <c r="DC1815" s="279"/>
      <c r="DD1815" s="279"/>
      <c r="DE1815" s="279"/>
      <c r="DF1815" s="279"/>
      <c r="DG1815" s="279"/>
      <c r="DH1815" s="279"/>
      <c r="DI1815" s="279"/>
      <c r="DJ1815" s="279"/>
      <c r="DK1815" s="279"/>
      <c r="DL1815" s="279"/>
      <c r="DM1815" s="279"/>
      <c r="DN1815" s="279"/>
      <c r="DO1815" s="279"/>
      <c r="DP1815" s="279"/>
      <c r="DQ1815" s="279"/>
      <c r="DR1815" s="279"/>
      <c r="DS1815" s="279"/>
      <c r="DT1815" s="279"/>
      <c r="DU1815" s="279"/>
    </row>
    <row r="1816" spans="41:125">
      <c r="AO1816" s="279"/>
      <c r="AP1816" s="279"/>
      <c r="AQ1816" s="279"/>
      <c r="AR1816" s="279"/>
      <c r="AS1816" s="279"/>
      <c r="AT1816" s="279"/>
      <c r="AU1816" s="279"/>
      <c r="AV1816" s="279"/>
      <c r="AW1816" s="279"/>
      <c r="AX1816" s="279"/>
      <c r="AY1816" s="279"/>
      <c r="AZ1816" s="279"/>
      <c r="BA1816" s="279"/>
      <c r="BB1816" s="279"/>
      <c r="BC1816" s="279"/>
      <c r="BD1816" s="279"/>
      <c r="BE1816" s="279"/>
      <c r="BF1816" s="279"/>
      <c r="BG1816" s="279"/>
      <c r="BH1816" s="279"/>
      <c r="BI1816" s="279"/>
      <c r="BJ1816" s="279"/>
      <c r="BK1816" s="279"/>
      <c r="BL1816" s="279"/>
      <c r="BM1816" s="279"/>
      <c r="BN1816" s="279"/>
      <c r="BO1816" s="279"/>
      <c r="BP1816" s="279"/>
      <c r="BQ1816" s="279"/>
      <c r="BR1816" s="279"/>
      <c r="BS1816" s="279"/>
      <c r="BT1816" s="279"/>
      <c r="BU1816" s="279"/>
      <c r="BV1816" s="279"/>
      <c r="BW1816" s="279"/>
      <c r="BX1816" s="279"/>
      <c r="BY1816" s="279"/>
      <c r="BZ1816" s="279"/>
      <c r="CA1816" s="279"/>
      <c r="CB1816" s="279"/>
      <c r="CC1816" s="279"/>
      <c r="CD1816" s="279"/>
      <c r="CE1816" s="279"/>
      <c r="CF1816" s="279"/>
      <c r="CG1816" s="279"/>
      <c r="CH1816" s="279"/>
      <c r="CI1816" s="279"/>
      <c r="CJ1816" s="279"/>
      <c r="CK1816" s="279"/>
      <c r="CL1816" s="279"/>
      <c r="CM1816" s="279"/>
      <c r="CN1816" s="279"/>
      <c r="CO1816" s="279"/>
      <c r="CP1816" s="279"/>
      <c r="CQ1816" s="279"/>
      <c r="CR1816" s="279"/>
      <c r="CS1816" s="279"/>
      <c r="CT1816" s="279"/>
      <c r="CU1816" s="279"/>
      <c r="CV1816" s="279"/>
      <c r="CW1816" s="279"/>
      <c r="CX1816" s="279"/>
      <c r="CY1816" s="279"/>
      <c r="CZ1816" s="279"/>
      <c r="DA1816" s="279"/>
      <c r="DB1816" s="279"/>
      <c r="DC1816" s="279"/>
      <c r="DD1816" s="279"/>
      <c r="DE1816" s="279"/>
      <c r="DF1816" s="279"/>
      <c r="DG1816" s="279"/>
      <c r="DH1816" s="279"/>
      <c r="DI1816" s="279"/>
      <c r="DJ1816" s="279"/>
      <c r="DK1816" s="279"/>
      <c r="DL1816" s="279"/>
      <c r="DM1816" s="279"/>
      <c r="DN1816" s="279"/>
      <c r="DO1816" s="279"/>
      <c r="DP1816" s="279"/>
      <c r="DQ1816" s="279"/>
      <c r="DR1816" s="279"/>
      <c r="DS1816" s="279"/>
      <c r="DT1816" s="279"/>
      <c r="DU1816" s="279"/>
    </row>
    <row r="1817" spans="41:125">
      <c r="AO1817" s="279"/>
      <c r="AP1817" s="279"/>
      <c r="AQ1817" s="279"/>
      <c r="AR1817" s="279"/>
      <c r="AS1817" s="279"/>
      <c r="AT1817" s="279"/>
      <c r="AU1817" s="279"/>
      <c r="AV1817" s="279"/>
      <c r="AW1817" s="279"/>
      <c r="AX1817" s="279"/>
      <c r="AY1817" s="279"/>
      <c r="AZ1817" s="279"/>
      <c r="BA1817" s="279"/>
      <c r="BB1817" s="279"/>
      <c r="BC1817" s="279"/>
      <c r="BD1817" s="279"/>
      <c r="BE1817" s="279"/>
      <c r="BF1817" s="279"/>
      <c r="BG1817" s="279"/>
      <c r="BH1817" s="279"/>
      <c r="BI1817" s="279"/>
      <c r="BJ1817" s="279"/>
      <c r="BK1817" s="279"/>
      <c r="BL1817" s="279"/>
      <c r="BM1817" s="279"/>
      <c r="BN1817" s="279"/>
      <c r="BO1817" s="279"/>
      <c r="BP1817" s="279"/>
      <c r="BQ1817" s="279"/>
      <c r="BR1817" s="279"/>
      <c r="BS1817" s="279"/>
      <c r="BT1817" s="279"/>
      <c r="BU1817" s="279"/>
      <c r="BV1817" s="279"/>
      <c r="BW1817" s="279"/>
      <c r="BX1817" s="279"/>
      <c r="BY1817" s="279"/>
      <c r="BZ1817" s="279"/>
      <c r="CA1817" s="279"/>
      <c r="CB1817" s="279"/>
      <c r="CC1817" s="279"/>
      <c r="CD1817" s="279"/>
      <c r="CE1817" s="279"/>
      <c r="CF1817" s="279"/>
      <c r="CG1817" s="279"/>
      <c r="CH1817" s="279"/>
      <c r="CI1817" s="279"/>
      <c r="CJ1817" s="279"/>
      <c r="CK1817" s="279"/>
      <c r="CL1817" s="279"/>
      <c r="CM1817" s="279"/>
      <c r="CN1817" s="279"/>
      <c r="CO1817" s="279"/>
      <c r="CP1817" s="279"/>
      <c r="CQ1817" s="279"/>
      <c r="CR1817" s="279"/>
      <c r="CS1817" s="279"/>
      <c r="CT1817" s="279"/>
      <c r="CU1817" s="279"/>
      <c r="CV1817" s="279"/>
      <c r="CW1817" s="279"/>
      <c r="CX1817" s="279"/>
      <c r="CY1817" s="279"/>
      <c r="CZ1817" s="279"/>
      <c r="DA1817" s="279"/>
      <c r="DB1817" s="279"/>
      <c r="DC1817" s="279"/>
      <c r="DD1817" s="279"/>
      <c r="DE1817" s="279"/>
      <c r="DF1817" s="279"/>
      <c r="DG1817" s="279"/>
      <c r="DH1817" s="279"/>
      <c r="DI1817" s="279"/>
      <c r="DJ1817" s="279"/>
      <c r="DK1817" s="279"/>
      <c r="DL1817" s="279"/>
      <c r="DM1817" s="279"/>
      <c r="DN1817" s="279"/>
      <c r="DO1817" s="279"/>
      <c r="DP1817" s="279"/>
      <c r="DQ1817" s="279"/>
      <c r="DR1817" s="279"/>
      <c r="DS1817" s="279"/>
      <c r="DT1817" s="279"/>
      <c r="DU1817" s="279"/>
    </row>
  </sheetData>
  <sheetProtection algorithmName="SHA-512" hashValue="hphJefsv2yp9gik/xfGxu+aNSLKyiy00IQgnQDRa3EWAO7X+EyC0h/rOGrBAFzWXK+isqH+goFTkkY/jQohRpw==" saltValue="TaNe7iPfl4Q/DkWOHFuZZQ==" spinCount="100000" sheet="1" objects="1" scenarios="1"/>
  <mergeCells count="42">
    <mergeCell ref="A20:A26"/>
    <mergeCell ref="Y8:Y12"/>
    <mergeCell ref="Z8:AA8"/>
    <mergeCell ref="A13:A19"/>
    <mergeCell ref="L8:M8"/>
    <mergeCell ref="A8:A12"/>
    <mergeCell ref="B8:B12"/>
    <mergeCell ref="C8:C12"/>
    <mergeCell ref="D8:D12"/>
    <mergeCell ref="H11:I11"/>
    <mergeCell ref="AB8:AB12"/>
    <mergeCell ref="J9:K9"/>
    <mergeCell ref="L9:M9"/>
    <mergeCell ref="N9:O9"/>
    <mergeCell ref="P9:Q9"/>
    <mergeCell ref="S9:T9"/>
    <mergeCell ref="U9:V9"/>
    <mergeCell ref="W9:X9"/>
    <mergeCell ref="R8:R12"/>
    <mergeCell ref="S8:T8"/>
    <mergeCell ref="U8:V8"/>
    <mergeCell ref="Z9:AA9"/>
    <mergeCell ref="J10:K10"/>
    <mergeCell ref="L10:M10"/>
    <mergeCell ref="N10:O10"/>
    <mergeCell ref="Z10:AA10"/>
    <mergeCell ref="A27:A33"/>
    <mergeCell ref="A34:A40"/>
    <mergeCell ref="Z2:AA2"/>
    <mergeCell ref="R2:S2"/>
    <mergeCell ref="F2:J2"/>
    <mergeCell ref="E8:E12"/>
    <mergeCell ref="F8:F12"/>
    <mergeCell ref="G8:G12"/>
    <mergeCell ref="J8:K8"/>
    <mergeCell ref="N8:O8"/>
    <mergeCell ref="P8:Q8"/>
    <mergeCell ref="W8:X8"/>
    <mergeCell ref="P10:Q10"/>
    <mergeCell ref="S10:T10"/>
    <mergeCell ref="U10:V10"/>
    <mergeCell ref="W10:X10"/>
  </mergeCells>
  <phoneticPr fontId="13" type="noConversion"/>
  <conditionalFormatting sqref="J41:L42 R41:AA42">
    <cfRule type="expression" dxfId="10" priority="2653">
      <formula>_xlfn.XLOOKUP(J$6,$AO$7:$CK$7,_xlfn.XLOOKUP($AM41,$AN$8:$AN108,$AO$8:$CK108))="x"</formula>
    </cfRule>
    <cfRule type="expression" dxfId="9" priority="2654">
      <formula>$F41="$$$"</formula>
    </cfRule>
  </conditionalFormatting>
  <conditionalFormatting sqref="J13:AA40">
    <cfRule type="expression" dxfId="8" priority="2705">
      <formula>_xlfn.XLOOKUP(J$6,$AO$7:$CK$7,_xlfn.XLOOKUP($AM13,$AN$8:$AN90,$AO$8:$CK90))="x"</formula>
    </cfRule>
    <cfRule type="expression" dxfId="7" priority="2706">
      <formula>$F13="$$$"</formula>
    </cfRule>
  </conditionalFormatting>
  <conditionalFormatting sqref="M41:Q42">
    <cfRule type="expression" dxfId="6" priority="2663">
      <formula>_xlfn.XLOOKUP(M$6,$AO$7:$CK$7,_xlfn.XLOOKUP($AM41,$AN$8:$AN114,$AO$8:$CK114))="x"</formula>
    </cfRule>
    <cfRule type="expression" dxfId="5" priority="2664">
      <formula>$F41="$$$"</formula>
    </cfRule>
  </conditionalFormatting>
  <conditionalFormatting sqref="R13:AA13 J13:Q40 S14:X19 Z14:AA40 R20:AA20 S21:X26 R27:AA27 S28:X33 R34:AA34 S35:X40">
    <cfRule type="expression" dxfId="4" priority="4">
      <formula>"if($a$u$13=x)"</formula>
    </cfRule>
  </conditionalFormatting>
  <conditionalFormatting sqref="AO13">
    <cfRule type="expression" dxfId="3" priority="5">
      <formula>$J$13+$K$13</formula>
    </cfRule>
  </conditionalFormatting>
  <conditionalFormatting sqref="AO20">
    <cfRule type="expression" dxfId="2" priority="3">
      <formula>$J$13+$K$13</formula>
    </cfRule>
  </conditionalFormatting>
  <conditionalFormatting sqref="AO27">
    <cfRule type="expression" dxfId="1" priority="2">
      <formula>$J$13+$K$13</formula>
    </cfRule>
  </conditionalFormatting>
  <conditionalFormatting sqref="AO34">
    <cfRule type="expression" dxfId="0" priority="1">
      <formula>$J$13+$K$13</formula>
    </cfRule>
  </conditionalFormatting>
  <pageMargins left="0.25" right="0.25" top="0.75" bottom="0.75" header="0.3" footer="0.3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4"/>
  <sheetViews>
    <sheetView topLeftCell="E1" workbookViewId="0">
      <selection activeCell="L13" sqref="L13"/>
    </sheetView>
  </sheetViews>
  <sheetFormatPr defaultColWidth="9.140625" defaultRowHeight="15.75"/>
  <cols>
    <col min="1" max="1" width="9.140625" style="290"/>
    <col min="2" max="2" width="8.42578125" style="290" bestFit="1" customWidth="1"/>
    <col min="3" max="3" width="16.140625" style="290" customWidth="1"/>
    <col min="4" max="4" width="49.7109375" style="290" bestFit="1" customWidth="1"/>
    <col min="5" max="5" width="13.28515625" style="290" customWidth="1"/>
    <col min="6" max="6" width="33.140625" style="290" customWidth="1"/>
    <col min="7" max="10" width="9.140625" style="290"/>
    <col min="11" max="11" width="30.28515625" style="290" bestFit="1" customWidth="1"/>
    <col min="12" max="13" width="9" style="290" customWidth="1"/>
    <col min="14" max="14" width="43.85546875" style="290" customWidth="1"/>
    <col min="15" max="15" width="6.28515625" style="290" customWidth="1"/>
    <col min="16" max="16" width="5.5703125" style="290" customWidth="1"/>
    <col min="17" max="17" width="6.7109375" style="290" customWidth="1"/>
    <col min="18" max="21" width="9.140625" style="290"/>
    <col min="22" max="22" width="10.140625" style="290" customWidth="1"/>
    <col min="23" max="16384" width="9.140625" style="290"/>
  </cols>
  <sheetData>
    <row r="1" spans="1:24" ht="16.5" thickBot="1">
      <c r="A1" s="451" t="s">
        <v>4</v>
      </c>
      <c r="B1" s="452"/>
      <c r="C1" s="452"/>
      <c r="D1" s="452"/>
      <c r="E1" s="452"/>
      <c r="F1" s="453"/>
      <c r="J1" s="448" t="s">
        <v>5386</v>
      </c>
      <c r="K1" s="449"/>
      <c r="L1" s="449"/>
      <c r="M1" s="449"/>
      <c r="N1" s="449"/>
      <c r="O1" s="448" t="s">
        <v>5428</v>
      </c>
      <c r="P1" s="449"/>
      <c r="Q1" s="450"/>
      <c r="R1" s="449" t="s">
        <v>5552</v>
      </c>
      <c r="S1" s="450"/>
      <c r="T1" s="445" t="s">
        <v>2</v>
      </c>
      <c r="U1" s="446"/>
      <c r="V1" s="446"/>
      <c r="W1" s="446"/>
      <c r="X1" s="447"/>
    </row>
    <row r="2" spans="1:24" ht="16.5" thickBot="1">
      <c r="A2" s="291" t="s">
        <v>5387</v>
      </c>
      <c r="B2" s="292" t="s">
        <v>515</v>
      </c>
      <c r="C2" s="292" t="s">
        <v>1</v>
      </c>
      <c r="D2" s="293" t="s">
        <v>516</v>
      </c>
      <c r="E2" s="291" t="s">
        <v>32</v>
      </c>
      <c r="F2" s="294" t="s">
        <v>34</v>
      </c>
      <c r="J2" s="295" t="s">
        <v>5387</v>
      </c>
      <c r="K2" s="296" t="s">
        <v>70</v>
      </c>
      <c r="L2" s="297" t="s">
        <v>32</v>
      </c>
      <c r="M2" s="296" t="s">
        <v>5388</v>
      </c>
      <c r="N2" s="298" t="s">
        <v>34</v>
      </c>
      <c r="O2" s="299" t="s">
        <v>5430</v>
      </c>
      <c r="P2" s="300" t="s">
        <v>5424</v>
      </c>
      <c r="Q2" s="301" t="s">
        <v>5431</v>
      </c>
      <c r="R2" s="302" t="s">
        <v>5551</v>
      </c>
      <c r="S2" s="303" t="s">
        <v>5550</v>
      </c>
      <c r="T2" s="304" t="s">
        <v>5553</v>
      </c>
      <c r="U2" s="305" t="s">
        <v>5554</v>
      </c>
      <c r="V2" s="305" t="s">
        <v>5557</v>
      </c>
      <c r="W2" s="305" t="s">
        <v>5430</v>
      </c>
      <c r="X2" s="306" t="s">
        <v>5431</v>
      </c>
    </row>
    <row r="3" spans="1:24" ht="16.5" thickBot="1">
      <c r="A3" s="307">
        <v>1</v>
      </c>
      <c r="B3" s="308" t="str">
        <f>VLOOKUP(E3,Terminals!A:E,2,FALSE)</f>
        <v>TRLIK</v>
      </c>
      <c r="C3" s="308" t="str">
        <f>VLOOKUP(E3,Terminals!A:E,4,FALSE)</f>
        <v>Limak</v>
      </c>
      <c r="D3" s="309" t="str">
        <f>VLOOKUP(E3,Terminals!A:E,3,FALSE)</f>
        <v>Limak Port</v>
      </c>
      <c r="E3" s="310" t="s">
        <v>2738</v>
      </c>
      <c r="F3" s="311"/>
      <c r="J3" s="295">
        <v>0</v>
      </c>
      <c r="K3" s="312" t="s">
        <v>68</v>
      </c>
      <c r="L3" s="298" t="str">
        <f>VLOOKUP(K3,Vessels!A:B,2,FALSE)</f>
        <v>$$$</v>
      </c>
      <c r="M3" s="313" t="s">
        <v>64</v>
      </c>
      <c r="N3" s="314" t="s">
        <v>5427</v>
      </c>
      <c r="O3" s="315"/>
      <c r="P3" s="312"/>
      <c r="Q3" s="314"/>
      <c r="R3" s="316">
        <v>1</v>
      </c>
      <c r="S3" s="317">
        <v>0</v>
      </c>
      <c r="T3" s="318">
        <v>0</v>
      </c>
      <c r="U3" s="312">
        <v>1</v>
      </c>
      <c r="V3" s="312">
        <v>2</v>
      </c>
      <c r="W3" s="312" t="s">
        <v>5583</v>
      </c>
      <c r="X3" s="319" t="s">
        <v>5429</v>
      </c>
    </row>
    <row r="4" spans="1:24" ht="16.5" thickBot="1">
      <c r="A4" s="320">
        <v>2</v>
      </c>
      <c r="B4" s="321" t="str">
        <f>VLOOKUP(E4,Terminals!A:E,2,FALSE)</f>
        <v>TRALI</v>
      </c>
      <c r="C4" s="321" t="str">
        <f>VLOOKUP(E4,Terminals!A:E,4,FALSE)</f>
        <v>Aliaga</v>
      </c>
      <c r="D4" s="322" t="str">
        <f>VLOOKUP(E4,Terminals!A:E,3,FALSE)</f>
        <v>NEMPORT CONTAINER TERMINAL</v>
      </c>
      <c r="E4" s="323" t="s">
        <v>640</v>
      </c>
      <c r="F4" s="324"/>
      <c r="J4" s="325">
        <v>1</v>
      </c>
      <c r="K4" s="326" t="s">
        <v>5585</v>
      </c>
      <c r="L4" s="327" t="s">
        <v>5586</v>
      </c>
      <c r="M4" s="328" t="s">
        <v>2</v>
      </c>
      <c r="N4" s="326"/>
      <c r="O4" s="329"/>
      <c r="P4" s="330">
        <v>1</v>
      </c>
      <c r="Q4" s="326"/>
      <c r="R4" s="331">
        <v>17</v>
      </c>
      <c r="S4" s="311"/>
      <c r="T4" s="318"/>
      <c r="U4" s="312"/>
      <c r="V4" s="312"/>
      <c r="W4" s="312"/>
      <c r="X4" s="319"/>
    </row>
    <row r="5" spans="1:24" ht="16.5" thickBot="1">
      <c r="A5" s="320">
        <v>3</v>
      </c>
      <c r="B5" s="321" t="str">
        <f>VLOOKUP(E5,Terminals!A:E,2,FALSE)</f>
        <v>TRIST</v>
      </c>
      <c r="C5" s="321" t="str">
        <f>VLOOKUP(E5,Terminals!A:E,4,FALSE)</f>
        <v>Istanbul</v>
      </c>
      <c r="D5" s="322" t="str">
        <f>VLOOKUP(E5,Terminals!A:E,3,FALSE)</f>
        <v>Kumport Liman Hizmetleri AS</v>
      </c>
      <c r="E5" s="323" t="s">
        <v>2219</v>
      </c>
      <c r="F5" s="324"/>
      <c r="J5" s="320">
        <v>2</v>
      </c>
      <c r="K5" s="337" t="s">
        <v>5591</v>
      </c>
      <c r="L5" s="327" t="s">
        <v>5592</v>
      </c>
      <c r="M5" s="328" t="s">
        <v>24</v>
      </c>
      <c r="N5" s="332"/>
      <c r="O5" s="333"/>
      <c r="P5" s="334">
        <v>1</v>
      </c>
      <c r="Q5" s="332"/>
      <c r="R5" s="335">
        <v>167</v>
      </c>
      <c r="S5" s="324">
        <v>167</v>
      </c>
      <c r="T5" s="318"/>
      <c r="U5" s="312"/>
      <c r="V5" s="312"/>
      <c r="W5" s="312"/>
      <c r="X5" s="319"/>
    </row>
    <row r="6" spans="1:24" ht="16.5" thickBot="1">
      <c r="A6" s="320">
        <v>4</v>
      </c>
      <c r="B6" s="321" t="str">
        <f>VLOOKUP(E6,Terminals!A:E,2,FALSE)</f>
        <v>GRPIR</v>
      </c>
      <c r="C6" s="321" t="str">
        <f>VLOOKUP(E6,Terminals!A:E,4,FALSE)</f>
        <v>Piraeus</v>
      </c>
      <c r="D6" s="322" t="str">
        <f>VLOOKUP(E6,Terminals!A:E,3,FALSE)</f>
        <v>Piraeus Container Terminal</v>
      </c>
      <c r="E6" s="323" t="s">
        <v>3570</v>
      </c>
      <c r="F6" s="324"/>
      <c r="J6" s="320">
        <v>3</v>
      </c>
      <c r="K6" s="332" t="s">
        <v>5593</v>
      </c>
      <c r="L6" s="327" t="s">
        <v>5594</v>
      </c>
      <c r="M6" s="328" t="s">
        <v>5571</v>
      </c>
      <c r="N6" s="332"/>
      <c r="O6" s="333"/>
      <c r="P6" s="334">
        <v>1</v>
      </c>
      <c r="Q6" s="332"/>
      <c r="R6" s="335">
        <v>31</v>
      </c>
      <c r="S6" s="324">
        <v>12</v>
      </c>
      <c r="T6" s="318"/>
      <c r="U6" s="312"/>
      <c r="V6" s="312"/>
      <c r="W6" s="312"/>
      <c r="X6" s="319"/>
    </row>
    <row r="7" spans="1:24" ht="16.5" thickBot="1">
      <c r="A7" s="320">
        <v>5</v>
      </c>
      <c r="B7" s="321" t="e">
        <f>VLOOKUP(E7,Terminals!A:E,2,FALSE)</f>
        <v>#N/A</v>
      </c>
      <c r="C7" s="321" t="e">
        <f>VLOOKUP(E7,Terminals!A:E,4,FALSE)</f>
        <v>#N/A</v>
      </c>
      <c r="D7" s="322" t="e">
        <f>VLOOKUP(E7,Terminals!A:E,3,FALSE)</f>
        <v>#N/A</v>
      </c>
      <c r="E7" s="323"/>
      <c r="F7" s="324"/>
      <c r="G7" s="336"/>
      <c r="J7" s="320">
        <v>4</v>
      </c>
      <c r="K7" s="337" t="s">
        <v>108</v>
      </c>
      <c r="L7" s="327" t="s">
        <v>109</v>
      </c>
      <c r="M7" s="328" t="s">
        <v>22</v>
      </c>
      <c r="N7" s="332"/>
      <c r="O7" s="333"/>
      <c r="P7" s="334">
        <v>1</v>
      </c>
      <c r="Q7" s="332"/>
      <c r="R7" s="335">
        <v>263</v>
      </c>
      <c r="S7" s="324">
        <v>263</v>
      </c>
      <c r="T7" s="318"/>
      <c r="U7" s="312"/>
      <c r="V7" s="312"/>
      <c r="W7" s="312"/>
      <c r="X7" s="319"/>
    </row>
    <row r="8" spans="1:24" ht="16.5" thickBot="1">
      <c r="A8" s="320">
        <v>6</v>
      </c>
      <c r="B8" s="321" t="e">
        <f>VLOOKUP(E8,Terminals!A:E,2,FALSE)</f>
        <v>#N/A</v>
      </c>
      <c r="C8" s="321" t="e">
        <f>VLOOKUP(E8,Terminals!A:E,4,FALSE)</f>
        <v>#N/A</v>
      </c>
      <c r="D8" s="322" t="e">
        <f>VLOOKUP(E8,Terminals!A:E,3,FALSE)</f>
        <v>#N/A</v>
      </c>
      <c r="E8" s="323"/>
      <c r="F8" s="324"/>
      <c r="J8" s="320">
        <v>5</v>
      </c>
      <c r="K8" s="332" t="s">
        <v>5587</v>
      </c>
      <c r="L8" s="327" t="s">
        <v>5584</v>
      </c>
      <c r="M8" s="328" t="s">
        <v>5571</v>
      </c>
      <c r="N8" s="332" t="s">
        <v>5588</v>
      </c>
      <c r="O8" s="333"/>
      <c r="P8" s="334">
        <v>1</v>
      </c>
      <c r="Q8" s="332"/>
      <c r="R8" s="335">
        <v>1</v>
      </c>
      <c r="S8" s="324">
        <v>1</v>
      </c>
      <c r="T8" s="318"/>
      <c r="U8" s="312"/>
      <c r="V8" s="312"/>
      <c r="W8" s="312"/>
      <c r="X8" s="319"/>
    </row>
    <row r="9" spans="1:24" ht="16.5" thickBot="1">
      <c r="A9" s="320">
        <v>7</v>
      </c>
      <c r="B9" s="321" t="e">
        <f>VLOOKUP(E9,Terminals!A:E,2,FALSE)</f>
        <v>#N/A</v>
      </c>
      <c r="C9" s="321" t="e">
        <f>VLOOKUP(E9,Terminals!A:E,4,FALSE)</f>
        <v>#N/A</v>
      </c>
      <c r="D9" s="322" t="e">
        <f>VLOOKUP(E9,Terminals!A:E,3,FALSE)</f>
        <v>#N/A</v>
      </c>
      <c r="E9" s="323"/>
      <c r="F9" s="324"/>
      <c r="J9" s="320">
        <v>6</v>
      </c>
      <c r="K9" s="332" t="s">
        <v>5589</v>
      </c>
      <c r="L9" s="327" t="s">
        <v>5590</v>
      </c>
      <c r="M9" s="328" t="s">
        <v>22</v>
      </c>
      <c r="N9" s="332" t="s">
        <v>5588</v>
      </c>
      <c r="O9" s="333"/>
      <c r="P9" s="334">
        <v>1</v>
      </c>
      <c r="Q9" s="332"/>
      <c r="R9" s="335">
        <v>1</v>
      </c>
      <c r="S9" s="324">
        <v>1</v>
      </c>
      <c r="T9" s="318"/>
      <c r="U9" s="312"/>
      <c r="V9" s="312"/>
      <c r="W9" s="312"/>
      <c r="X9" s="319"/>
    </row>
    <row r="10" spans="1:24" ht="16.5" thickBot="1">
      <c r="A10" s="320">
        <v>8</v>
      </c>
      <c r="B10" s="321" t="e">
        <f>VLOOKUP(E10,Terminals!A:E,2,FALSE)</f>
        <v>#N/A</v>
      </c>
      <c r="C10" s="321" t="e">
        <f>VLOOKUP(E10,Terminals!A:E,4,FALSE)</f>
        <v>#N/A</v>
      </c>
      <c r="D10" s="322" t="e">
        <f>VLOOKUP(E10,Terminals!A:E,3,FALSE)</f>
        <v>#N/A</v>
      </c>
      <c r="E10" s="323"/>
      <c r="F10" s="324"/>
      <c r="J10" s="320">
        <v>7</v>
      </c>
      <c r="K10" s="332" t="s">
        <v>5598</v>
      </c>
      <c r="L10" s="327" t="s">
        <v>5599</v>
      </c>
      <c r="M10" s="328" t="s">
        <v>5571</v>
      </c>
      <c r="N10" s="332"/>
      <c r="O10" s="333"/>
      <c r="P10" s="334">
        <v>1</v>
      </c>
      <c r="Q10" s="332"/>
      <c r="R10" s="335">
        <v>64</v>
      </c>
      <c r="S10" s="324">
        <v>95</v>
      </c>
      <c r="T10" s="318"/>
      <c r="U10" s="312"/>
      <c r="V10" s="312"/>
      <c r="W10" s="312"/>
      <c r="X10" s="319"/>
    </row>
    <row r="11" spans="1:24" ht="16.5" thickBot="1">
      <c r="A11" s="320">
        <v>9</v>
      </c>
      <c r="B11" s="321" t="e">
        <f>VLOOKUP(E11,Terminals!A:E,2,FALSE)</f>
        <v>#N/A</v>
      </c>
      <c r="C11" s="321" t="e">
        <f>VLOOKUP(E11,Terminals!A:E,4,FALSE)</f>
        <v>#N/A</v>
      </c>
      <c r="D11" s="322" t="e">
        <f>VLOOKUP(E11,Terminals!A:E,3,FALSE)</f>
        <v>#N/A</v>
      </c>
      <c r="E11" s="323"/>
      <c r="F11" s="324"/>
      <c r="J11" s="320">
        <v>8</v>
      </c>
      <c r="K11" s="332" t="s">
        <v>5601</v>
      </c>
      <c r="L11" s="327" t="s">
        <v>5600</v>
      </c>
      <c r="M11" s="328" t="s">
        <v>22</v>
      </c>
      <c r="N11" s="332"/>
      <c r="O11" s="333"/>
      <c r="P11" s="334">
        <v>1</v>
      </c>
      <c r="Q11" s="332"/>
      <c r="R11" s="335">
        <v>9</v>
      </c>
      <c r="S11" s="324">
        <v>9</v>
      </c>
      <c r="T11" s="318"/>
      <c r="U11" s="312"/>
      <c r="V11" s="312"/>
      <c r="W11" s="312"/>
      <c r="X11" s="319"/>
    </row>
    <row r="12" spans="1:24" ht="16.5" thickBot="1">
      <c r="A12" s="320">
        <v>10</v>
      </c>
      <c r="B12" s="321" t="e">
        <f>VLOOKUP(E12,Terminals!A:E,2,FALSE)</f>
        <v>#N/A</v>
      </c>
      <c r="C12" s="321" t="e">
        <f>VLOOKUP(E12,Terminals!A:E,4,FALSE)</f>
        <v>#N/A</v>
      </c>
      <c r="D12" s="322" t="e">
        <f>VLOOKUP(E12,Terminals!A:E,3,FALSE)</f>
        <v>#N/A</v>
      </c>
      <c r="E12" s="323"/>
      <c r="F12" s="324"/>
      <c r="J12" s="320">
        <v>9</v>
      </c>
      <c r="K12" s="332" t="s">
        <v>5603</v>
      </c>
      <c r="L12" s="327" t="s">
        <v>5605</v>
      </c>
      <c r="M12" s="328" t="s">
        <v>24</v>
      </c>
      <c r="N12" s="332" t="s">
        <v>5604</v>
      </c>
      <c r="O12" s="333"/>
      <c r="P12" s="334">
        <v>1</v>
      </c>
      <c r="Q12" s="332"/>
      <c r="R12" s="335">
        <v>1</v>
      </c>
      <c r="S12" s="324">
        <v>1</v>
      </c>
      <c r="T12" s="318"/>
      <c r="U12" s="312"/>
      <c r="V12" s="312"/>
      <c r="W12" s="312"/>
      <c r="X12" s="319"/>
    </row>
    <row r="13" spans="1:24" ht="16.5" thickBot="1">
      <c r="A13" s="320">
        <v>11</v>
      </c>
      <c r="B13" s="321" t="e">
        <f>VLOOKUP(E13,Terminals!A:E,2,FALSE)</f>
        <v>#N/A</v>
      </c>
      <c r="C13" s="321" t="e">
        <f>VLOOKUP(E13,Terminals!A:E,4,FALSE)</f>
        <v>#N/A</v>
      </c>
      <c r="D13" s="322" t="e">
        <f>VLOOKUP(E13,Terminals!A:E,3,FALSE)</f>
        <v>#N/A</v>
      </c>
      <c r="E13" s="335"/>
      <c r="F13" s="324"/>
      <c r="J13" s="320">
        <v>10</v>
      </c>
      <c r="K13" s="338"/>
      <c r="L13" s="327"/>
      <c r="M13" s="328"/>
      <c r="N13" s="332"/>
      <c r="O13" s="333"/>
      <c r="P13" s="334"/>
      <c r="Q13" s="332"/>
      <c r="R13" s="335"/>
      <c r="S13" s="324"/>
      <c r="T13" s="318"/>
      <c r="U13" s="312"/>
      <c r="V13" s="312"/>
      <c r="W13" s="312"/>
      <c r="X13" s="319"/>
    </row>
    <row r="14" spans="1:24">
      <c r="A14" s="320">
        <v>12</v>
      </c>
      <c r="B14" s="321" t="e">
        <f>VLOOKUP(E14,Terminals!A:E,2,FALSE)</f>
        <v>#N/A</v>
      </c>
      <c r="C14" s="321" t="e">
        <f>VLOOKUP(E14,Terminals!A:E,4,FALSE)</f>
        <v>#N/A</v>
      </c>
      <c r="D14" s="322" t="e">
        <f>VLOOKUP(E14,Terminals!A:E,3,FALSE)</f>
        <v>#N/A</v>
      </c>
      <c r="E14" s="335"/>
      <c r="F14" s="324"/>
      <c r="J14" s="320">
        <v>11</v>
      </c>
      <c r="K14" s="338"/>
      <c r="L14" s="327"/>
      <c r="M14" s="328"/>
      <c r="N14" s="332"/>
      <c r="O14" s="333"/>
      <c r="P14" s="334"/>
      <c r="Q14" s="332"/>
      <c r="R14" s="335"/>
      <c r="S14" s="324"/>
    </row>
    <row r="15" spans="1:24">
      <c r="A15" s="320">
        <v>13</v>
      </c>
      <c r="B15" s="321" t="e">
        <f>VLOOKUP(E15,Terminals!A:E,2,FALSE)</f>
        <v>#N/A</v>
      </c>
      <c r="C15" s="321" t="e">
        <f>VLOOKUP(E15,Terminals!A:E,4,FALSE)</f>
        <v>#N/A</v>
      </c>
      <c r="D15" s="322" t="e">
        <f>VLOOKUP(E15,Terminals!A:E,3,FALSE)</f>
        <v>#N/A</v>
      </c>
      <c r="E15" s="335"/>
      <c r="F15" s="324"/>
      <c r="J15" s="320">
        <v>12</v>
      </c>
      <c r="K15" s="332"/>
      <c r="L15" s="327"/>
      <c r="M15" s="328"/>
      <c r="N15" s="332"/>
      <c r="O15" s="333"/>
      <c r="P15" s="334"/>
      <c r="Q15" s="332"/>
      <c r="R15" s="335"/>
      <c r="S15" s="324"/>
    </row>
    <row r="16" spans="1:24" ht="16.5" thickBot="1">
      <c r="A16" s="320">
        <v>14</v>
      </c>
      <c r="B16" s="321" t="e">
        <f>VLOOKUP(E16,Terminals!A:E,2,FALSE)</f>
        <v>#N/A</v>
      </c>
      <c r="C16" s="321" t="e">
        <f>VLOOKUP(E16,Terminals!A:E,4,FALSE)</f>
        <v>#N/A</v>
      </c>
      <c r="D16" s="322" t="e">
        <f>VLOOKUP(E16,Terminals!A:E,3,FALSE)</f>
        <v>#N/A</v>
      </c>
      <c r="E16" s="335"/>
      <c r="F16" s="324"/>
      <c r="J16" s="339">
        <v>13</v>
      </c>
      <c r="K16" s="340"/>
      <c r="L16" s="300"/>
      <c r="M16" s="341"/>
      <c r="N16" s="340"/>
      <c r="O16" s="342"/>
      <c r="P16" s="343"/>
      <c r="Q16" s="340"/>
      <c r="R16" s="344"/>
      <c r="S16" s="345"/>
    </row>
    <row r="17" spans="1:19" ht="16.5" thickBot="1">
      <c r="A17" s="339">
        <v>15</v>
      </c>
      <c r="B17" s="346" t="e">
        <f>VLOOKUP(E17,Terminals!A:E,2,FALSE)</f>
        <v>#N/A</v>
      </c>
      <c r="C17" s="346" t="e">
        <f>VLOOKUP(E17,Terminals!A:E,4,FALSE)</f>
        <v>#N/A</v>
      </c>
      <c r="D17" s="347" t="e">
        <f>VLOOKUP(E17,Terminals!A:E,3,FALSE)</f>
        <v>#N/A</v>
      </c>
      <c r="E17" s="344"/>
      <c r="F17" s="345"/>
      <c r="J17" s="339">
        <v>14</v>
      </c>
      <c r="K17" s="340"/>
      <c r="L17" s="300"/>
      <c r="M17" s="341"/>
      <c r="N17" s="340"/>
      <c r="O17" s="342"/>
      <c r="P17" s="343"/>
      <c r="Q17" s="340"/>
      <c r="R17" s="344"/>
      <c r="S17" s="345"/>
    </row>
    <row r="18" spans="1:19">
      <c r="A18" s="325">
        <v>100</v>
      </c>
      <c r="B18" s="327" t="str">
        <f>VLOOKUP(E18,Terminals!A:E,2,FALSE)</f>
        <v>USNYC</v>
      </c>
      <c r="C18" s="327" t="str">
        <f>VLOOKUP(E18,Terminals!A:E,4,FALSE)</f>
        <v>New York</v>
      </c>
      <c r="D18" s="348" t="str">
        <f>VLOOKUP(E18,Terminals!A:E,3,FALSE)</f>
        <v>Maher Terminal, Berth 64</v>
      </c>
      <c r="E18" s="349" t="s">
        <v>25</v>
      </c>
      <c r="F18" s="350"/>
    </row>
    <row r="19" spans="1:19">
      <c r="A19" s="320">
        <v>101</v>
      </c>
      <c r="B19" s="321" t="str">
        <f>VLOOKUP(E19,Terminals!A:E,2,FALSE)</f>
        <v>USORF</v>
      </c>
      <c r="C19" s="321" t="str">
        <f>VLOOKUP(E19,Terminals!A:E,4,FALSE)</f>
        <v>Norfolk</v>
      </c>
      <c r="D19" s="322" t="str">
        <f>VLOOKUP(E19,Terminals!A:E,3,FALSE)</f>
        <v>Norfolk Int'l Terminal (N.I.T.)</v>
      </c>
      <c r="E19" s="323" t="s">
        <v>36</v>
      </c>
      <c r="F19" s="324"/>
    </row>
    <row r="20" spans="1:19">
      <c r="A20" s="320">
        <v>102</v>
      </c>
      <c r="B20" s="321" t="str">
        <f>VLOOKUP(E20,Terminals!A:E,2,FALSE)</f>
        <v>USSAV</v>
      </c>
      <c r="C20" s="321" t="str">
        <f>VLOOKUP(E20,Terminals!A:E,4,FALSE)</f>
        <v>Savannah</v>
      </c>
      <c r="D20" s="322" t="str">
        <f>VLOOKUP(E20,Terminals!A:E,3,FALSE)</f>
        <v>Georgia Ports</v>
      </c>
      <c r="E20" s="323" t="s">
        <v>18</v>
      </c>
      <c r="F20" s="324"/>
    </row>
    <row r="21" spans="1:19">
      <c r="A21" s="320">
        <v>103</v>
      </c>
      <c r="B21" s="321" t="e">
        <f>VLOOKUP(E21,Terminals!A:E,2,FALSE)</f>
        <v>#N/A</v>
      </c>
      <c r="C21" s="321" t="e">
        <f>VLOOKUP(E21,Terminals!A:E,4,FALSE)</f>
        <v>#N/A</v>
      </c>
      <c r="D21" s="322" t="e">
        <f>VLOOKUP(E21,Terminals!A:E,3,FALSE)</f>
        <v>#N/A</v>
      </c>
      <c r="E21" s="323"/>
      <c r="F21" s="324"/>
    </row>
    <row r="22" spans="1:19">
      <c r="A22" s="320">
        <v>104</v>
      </c>
      <c r="B22" s="321" t="e">
        <f>VLOOKUP(E22,Terminals!A:E,2,FALSE)</f>
        <v>#N/A</v>
      </c>
      <c r="C22" s="321" t="e">
        <f>VLOOKUP(E22,Terminals!A:E,4,FALSE)</f>
        <v>#N/A</v>
      </c>
      <c r="D22" s="322" t="e">
        <f>VLOOKUP(E22,Terminals!A:E,3,FALSE)</f>
        <v>#N/A</v>
      </c>
      <c r="E22" s="335"/>
      <c r="F22" s="324"/>
    </row>
    <row r="23" spans="1:19">
      <c r="A23" s="320">
        <v>105</v>
      </c>
      <c r="B23" s="321" t="e">
        <f>VLOOKUP(E23,Terminals!A:E,2,FALSE)</f>
        <v>#N/A</v>
      </c>
      <c r="C23" s="321" t="e">
        <f>VLOOKUP(E23,Terminals!A:E,4,FALSE)</f>
        <v>#N/A</v>
      </c>
      <c r="D23" s="322" t="e">
        <f>VLOOKUP(E23,Terminals!A:E,3,FALSE)</f>
        <v>#N/A</v>
      </c>
      <c r="E23" s="335"/>
      <c r="F23" s="324"/>
    </row>
    <row r="24" spans="1:19">
      <c r="A24" s="320">
        <v>106</v>
      </c>
      <c r="B24" s="321" t="e">
        <f>VLOOKUP(E24,Terminals!A:E,2,FALSE)</f>
        <v>#N/A</v>
      </c>
      <c r="C24" s="321" t="e">
        <f>VLOOKUP(E24,Terminals!A:E,4,FALSE)</f>
        <v>#N/A</v>
      </c>
      <c r="D24" s="322" t="e">
        <f>VLOOKUP(E24,Terminals!A:E,3,FALSE)</f>
        <v>#N/A</v>
      </c>
      <c r="E24" s="335"/>
      <c r="F24" s="324"/>
    </row>
    <row r="25" spans="1:19">
      <c r="A25" s="320">
        <v>107</v>
      </c>
      <c r="B25" s="321" t="e">
        <f>VLOOKUP(E25,Terminals!A:E,2,FALSE)</f>
        <v>#N/A</v>
      </c>
      <c r="C25" s="321" t="e">
        <f>VLOOKUP(E25,Terminals!A:E,4,FALSE)</f>
        <v>#N/A</v>
      </c>
      <c r="D25" s="322" t="e">
        <f>VLOOKUP(E25,Terminals!A:E,3,FALSE)</f>
        <v>#N/A</v>
      </c>
      <c r="E25" s="335"/>
      <c r="F25" s="324"/>
    </row>
    <row r="26" spans="1:19">
      <c r="A26" s="320">
        <v>108</v>
      </c>
      <c r="B26" s="321" t="e">
        <f>VLOOKUP(E26,Terminals!A:E,2,FALSE)</f>
        <v>#N/A</v>
      </c>
      <c r="C26" s="321" t="e">
        <f>VLOOKUP(E26,Terminals!A:E,4,FALSE)</f>
        <v>#N/A</v>
      </c>
      <c r="D26" s="322" t="e">
        <f>VLOOKUP(E26,Terminals!A:E,3,FALSE)</f>
        <v>#N/A</v>
      </c>
      <c r="E26" s="335"/>
      <c r="F26" s="324"/>
    </row>
    <row r="27" spans="1:19">
      <c r="A27" s="320">
        <v>109</v>
      </c>
      <c r="B27" s="321" t="e">
        <f>VLOOKUP(E27,Terminals!A:E,2,FALSE)</f>
        <v>#N/A</v>
      </c>
      <c r="C27" s="321" t="e">
        <f>VLOOKUP(E27,Terminals!A:E,4,FALSE)</f>
        <v>#N/A</v>
      </c>
      <c r="D27" s="322" t="e">
        <f>VLOOKUP(E27,Terminals!A:E,3,FALSE)</f>
        <v>#N/A</v>
      </c>
      <c r="E27" s="335"/>
      <c r="F27" s="324"/>
    </row>
    <row r="28" spans="1:19">
      <c r="A28" s="320">
        <v>110</v>
      </c>
      <c r="B28" s="321" t="e">
        <f>VLOOKUP(E28,Terminals!A:E,2,FALSE)</f>
        <v>#N/A</v>
      </c>
      <c r="C28" s="321" t="e">
        <f>VLOOKUP(E28,Terminals!A:E,4,FALSE)</f>
        <v>#N/A</v>
      </c>
      <c r="D28" s="322" t="e">
        <f>VLOOKUP(E28,Terminals!A:E,3,FALSE)</f>
        <v>#N/A</v>
      </c>
      <c r="E28" s="335"/>
      <c r="F28" s="324"/>
    </row>
    <row r="29" spans="1:19">
      <c r="A29" s="320">
        <v>111</v>
      </c>
      <c r="B29" s="321" t="e">
        <f>VLOOKUP(E29,Terminals!A:E,2,FALSE)</f>
        <v>#N/A</v>
      </c>
      <c r="C29" s="321" t="e">
        <f>VLOOKUP(E29,Terminals!A:E,4,FALSE)</f>
        <v>#N/A</v>
      </c>
      <c r="D29" s="322" t="e">
        <f>VLOOKUP(E29,Terminals!A:E,3,FALSE)</f>
        <v>#N/A</v>
      </c>
      <c r="E29" s="335"/>
      <c r="F29" s="324"/>
    </row>
    <row r="30" spans="1:19">
      <c r="A30" s="320">
        <v>112</v>
      </c>
      <c r="B30" s="321" t="e">
        <f>VLOOKUP(E30,Terminals!A:E,2,FALSE)</f>
        <v>#N/A</v>
      </c>
      <c r="C30" s="321" t="e">
        <f>VLOOKUP(E30,Terminals!A:E,4,FALSE)</f>
        <v>#N/A</v>
      </c>
      <c r="D30" s="322" t="e">
        <f>VLOOKUP(E30,Terminals!A:E,3,FALSE)</f>
        <v>#N/A</v>
      </c>
      <c r="E30" s="335"/>
      <c r="F30" s="324"/>
    </row>
    <row r="31" spans="1:19">
      <c r="A31" s="320">
        <v>113</v>
      </c>
      <c r="B31" s="321" t="e">
        <f>VLOOKUP(E31,Terminals!A:E,2,FALSE)</f>
        <v>#N/A</v>
      </c>
      <c r="C31" s="321" t="e">
        <f>VLOOKUP(E31,Terminals!A:E,4,FALSE)</f>
        <v>#N/A</v>
      </c>
      <c r="D31" s="322" t="e">
        <f>VLOOKUP(E31,Terminals!A:E,3,FALSE)</f>
        <v>#N/A</v>
      </c>
      <c r="E31" s="335"/>
      <c r="F31" s="324"/>
    </row>
    <row r="32" spans="1:19">
      <c r="A32" s="320">
        <v>114</v>
      </c>
      <c r="B32" s="321" t="e">
        <f>VLOOKUP(E32,Terminals!A:E,2,FALSE)</f>
        <v>#N/A</v>
      </c>
      <c r="C32" s="321" t="e">
        <f>VLOOKUP(E32,Terminals!A:E,4,FALSE)</f>
        <v>#N/A</v>
      </c>
      <c r="D32" s="322" t="e">
        <f>VLOOKUP(E32,Terminals!A:E,3,FALSE)</f>
        <v>#N/A</v>
      </c>
      <c r="E32" s="335"/>
      <c r="F32" s="324"/>
    </row>
    <row r="33" spans="1:6" ht="16.5" thickBot="1">
      <c r="A33" s="339">
        <v>115</v>
      </c>
      <c r="B33" s="346" t="e">
        <f>VLOOKUP(E33,Terminals!A:E,2,FALSE)</f>
        <v>#N/A</v>
      </c>
      <c r="C33" s="321" t="e">
        <f>VLOOKUP(E33,Terminals!A:E,4,FALSE)</f>
        <v>#N/A</v>
      </c>
      <c r="D33" s="347" t="e">
        <f>VLOOKUP(E33,Terminals!A:E,3,FALSE)</f>
        <v>#N/A</v>
      </c>
      <c r="E33" s="344"/>
      <c r="F33" s="345"/>
    </row>
    <row r="34" spans="1:6">
      <c r="A34" s="307">
        <v>999</v>
      </c>
      <c r="B34" s="308" t="str">
        <f>VLOOKUP(E34,Terminals!A:E,2,FALSE)</f>
        <v>TRLIK</v>
      </c>
      <c r="C34" s="308" t="str">
        <f>VLOOKUP(E34,Terminals!A:E,4,FALSE)</f>
        <v>Limak</v>
      </c>
      <c r="D34" s="309" t="str">
        <f>VLOOKUP(E34,Terminals!A:E,3,FALSE)</f>
        <v>Limak Port</v>
      </c>
      <c r="E34" s="310" t="s">
        <v>2738</v>
      </c>
      <c r="F34" s="311"/>
    </row>
  </sheetData>
  <mergeCells count="5">
    <mergeCell ref="T1:X1"/>
    <mergeCell ref="O1:Q1"/>
    <mergeCell ref="J1:N1"/>
    <mergeCell ref="A1:F1"/>
    <mergeCell ref="R1:S1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3380-C275-4704-9851-19FFF91B96AD}">
  <sheetPr codeName="Sheet5">
    <tabColor theme="5"/>
  </sheetPr>
  <dimension ref="A1:Y256"/>
  <sheetViews>
    <sheetView topLeftCell="B1" workbookViewId="0">
      <selection activeCell="H21" sqref="H21"/>
    </sheetView>
  </sheetViews>
  <sheetFormatPr defaultColWidth="9.140625" defaultRowHeight="15"/>
  <cols>
    <col min="1" max="1" width="0" style="5" hidden="1" customWidth="1"/>
    <col min="2" max="2" width="3.85546875" style="35" customWidth="1"/>
    <col min="3" max="4" width="9.85546875" style="5" customWidth="1"/>
    <col min="5" max="5" width="10.28515625" style="5" customWidth="1"/>
    <col min="6" max="6" width="10.42578125" style="5" customWidth="1"/>
    <col min="7" max="7" width="35.140625" style="5" bestFit="1" customWidth="1"/>
    <col min="8" max="8" width="7.7109375" style="5" customWidth="1"/>
    <col min="9" max="9" width="7.28515625" style="5" bestFit="1" customWidth="1"/>
    <col min="10" max="10" width="12.5703125" style="5" bestFit="1" customWidth="1"/>
    <col min="11" max="13" width="7.7109375" style="5" customWidth="1"/>
    <col min="14" max="14" width="11.140625" style="5" customWidth="1"/>
    <col min="15" max="16" width="4.7109375" style="5" customWidth="1"/>
    <col min="17" max="17" width="12.5703125" style="5" customWidth="1"/>
    <col min="18" max="18" width="11.28515625" style="5" bestFit="1" customWidth="1"/>
    <col min="19" max="19" width="15.28515625" style="5" bestFit="1" customWidth="1"/>
    <col min="20" max="20" width="16.7109375" style="5" hidden="1" customWidth="1"/>
    <col min="21" max="21" width="16.85546875" style="5" hidden="1" customWidth="1"/>
    <col min="22" max="22" width="20.85546875" style="5" hidden="1" customWidth="1"/>
    <col min="23" max="23" width="7.28515625" style="5" hidden="1" customWidth="1"/>
    <col min="24" max="24" width="3.42578125" style="5" customWidth="1"/>
    <col min="25" max="16384" width="9.140625" style="5"/>
  </cols>
  <sheetData>
    <row r="1" spans="2:25" ht="15.75">
      <c r="B1" s="2"/>
      <c r="C1" s="3" t="s">
        <v>5491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2"/>
    </row>
    <row r="2" spans="2:25" ht="15.75" thickBot="1">
      <c r="B2" s="2"/>
      <c r="C2" s="6" t="s">
        <v>5485</v>
      </c>
      <c r="D2" s="176" t="s">
        <v>5528</v>
      </c>
      <c r="E2" s="4"/>
      <c r="F2" s="7"/>
      <c r="G2" s="7"/>
      <c r="H2" s="7"/>
      <c r="I2" s="454" t="s">
        <v>5568</v>
      </c>
      <c r="J2" s="454"/>
      <c r="K2" s="454"/>
      <c r="L2" s="454"/>
      <c r="M2" s="454"/>
      <c r="N2" s="454"/>
      <c r="O2" s="454"/>
      <c r="P2" s="454"/>
      <c r="Q2" s="454"/>
      <c r="R2" s="7" t="str">
        <f>IFERROR(VLOOKUP(P2,'A_PFS MASTER_DATA'!$F$5:$R$21,5,FALSE),"")</f>
        <v/>
      </c>
      <c r="S2" s="4"/>
      <c r="T2" s="4"/>
      <c r="U2" s="4"/>
      <c r="V2" s="4"/>
      <c r="W2" s="354" t="s">
        <v>5573</v>
      </c>
      <c r="X2" s="2"/>
    </row>
    <row r="3" spans="2:25" ht="15.75" thickBot="1">
      <c r="B3" s="2"/>
      <c r="C3" s="6" t="s">
        <v>5511</v>
      </c>
      <c r="D3" s="7">
        <f>I37-I6</f>
        <v>42</v>
      </c>
      <c r="E3" s="4"/>
      <c r="F3" s="178" t="s">
        <v>514</v>
      </c>
      <c r="G3" s="178" t="s">
        <v>5492</v>
      </c>
      <c r="H3" s="178" t="s">
        <v>515</v>
      </c>
      <c r="I3" s="457" t="s">
        <v>5558</v>
      </c>
      <c r="J3" s="457"/>
      <c r="K3" s="457" t="s">
        <v>5493</v>
      </c>
      <c r="L3" s="457"/>
      <c r="M3" s="165"/>
      <c r="N3" s="178" t="s">
        <v>5494</v>
      </c>
      <c r="O3" s="178" t="s">
        <v>5495</v>
      </c>
      <c r="P3" s="178" t="s">
        <v>5572</v>
      </c>
      <c r="Q3" s="178" t="s">
        <v>5496</v>
      </c>
      <c r="R3" s="178"/>
      <c r="S3" s="178"/>
      <c r="T3" s="165" t="s">
        <v>5497</v>
      </c>
      <c r="U3" s="165"/>
      <c r="V3" s="8"/>
      <c r="W3" s="355" t="e">
        <f>_xlfn.ISOWEEKNUM(T13)</f>
        <v>#VALUE!</v>
      </c>
      <c r="X3" s="9"/>
    </row>
    <row r="4" spans="2:25" ht="15.75" thickBot="1">
      <c r="B4" s="2"/>
      <c r="C4" s="10"/>
      <c r="D4" s="11"/>
      <c r="E4" s="11"/>
      <c r="F4" s="11"/>
      <c r="G4" s="12" t="s">
        <v>5498</v>
      </c>
      <c r="H4" s="12"/>
      <c r="I4" s="13" t="s">
        <v>5499</v>
      </c>
      <c r="J4" s="13" t="s">
        <v>5500</v>
      </c>
      <c r="K4" s="13" t="s">
        <v>5499</v>
      </c>
      <c r="L4" s="13" t="s">
        <v>5500</v>
      </c>
      <c r="M4" s="13"/>
      <c r="N4" s="11"/>
      <c r="O4" s="11"/>
      <c r="P4" s="11" t="s">
        <v>5501</v>
      </c>
      <c r="Q4" s="11"/>
      <c r="R4" s="13" t="s">
        <v>5565</v>
      </c>
      <c r="S4" s="13" t="s">
        <v>5566</v>
      </c>
      <c r="T4" s="4" t="s">
        <v>5567</v>
      </c>
      <c r="U4" s="4" t="s">
        <v>5502</v>
      </c>
      <c r="V4" s="4"/>
      <c r="X4" s="2"/>
      <c r="Y4" s="177"/>
    </row>
    <row r="5" spans="2:25" ht="15.75" thickBot="1">
      <c r="B5" s="2"/>
      <c r="C5" s="14" t="s">
        <v>5503</v>
      </c>
      <c r="D5" s="15"/>
      <c r="E5" s="16">
        <v>0</v>
      </c>
      <c r="F5" s="391" t="s">
        <v>18</v>
      </c>
      <c r="G5" s="205" t="str">
        <f>VLOOKUP(F5,Terminals!A:E,3,FALSE)</f>
        <v>Georgia Ports</v>
      </c>
      <c r="H5" s="206" t="str">
        <f>_xlfn.IFNA(VLOOKUP(F5,Terminals!A:E,2,FALSE),"")</f>
        <v>USSAV</v>
      </c>
      <c r="I5" s="267">
        <v>45658</v>
      </c>
      <c r="J5" s="267">
        <v>45659</v>
      </c>
      <c r="K5" s="207">
        <v>0.29166666666666669</v>
      </c>
      <c r="L5" s="207">
        <v>0.29166666666666669</v>
      </c>
      <c r="M5" s="208"/>
      <c r="N5" s="204">
        <v>-5</v>
      </c>
      <c r="O5" s="208"/>
      <c r="P5" s="17">
        <f>IF(N5="","",IF(O5="x",N5+1,N5))</f>
        <v>-5</v>
      </c>
      <c r="Q5" s="209">
        <v>8.3333333333333329E-2</v>
      </c>
      <c r="R5" s="18"/>
      <c r="S5" s="19">
        <f>(U5-P6/24)-(T5-P5/24)-Q5-Q6</f>
        <v>14.583333333338183</v>
      </c>
      <c r="T5" s="210">
        <f>IF(J5+L5=0,"",J5+L5)</f>
        <v>45659.291666666664</v>
      </c>
      <c r="U5" s="211">
        <f>IF(E5&lt;$W$5,I6+K6,IF(E5&gt;$W$5,"",$I$21+$K$21))</f>
        <v>45674.333333333336</v>
      </c>
      <c r="V5" s="4" t="str">
        <f t="shared" ref="V5:V37" si="0">F5&amp;F6</f>
        <v>SAV01LIK01</v>
      </c>
      <c r="W5" s="20">
        <f>COUNTA(F6:F20)</f>
        <v>4</v>
      </c>
      <c r="X5" s="2"/>
    </row>
    <row r="6" spans="2:25">
      <c r="B6" s="2"/>
      <c r="C6" s="6"/>
      <c r="D6" s="4"/>
      <c r="E6" s="21">
        <v>1</v>
      </c>
      <c r="F6" s="403" t="s">
        <v>2738</v>
      </c>
      <c r="G6" s="213" t="str">
        <f>VLOOKUP(F6,Terminals!A:E,3,FALSE)</f>
        <v>Limak Port</v>
      </c>
      <c r="H6" s="213" t="str">
        <f>_xlfn.IFNA(VLOOKUP(F6,Terminals!A:E,2,FALSE),"")</f>
        <v>TRLIK</v>
      </c>
      <c r="I6" s="268">
        <v>45674</v>
      </c>
      <c r="J6" s="268">
        <v>45675</v>
      </c>
      <c r="K6" s="214">
        <v>0.33333333333333331</v>
      </c>
      <c r="L6" s="214">
        <v>0.58333333333333337</v>
      </c>
      <c r="M6" s="215"/>
      <c r="N6" s="212">
        <v>1</v>
      </c>
      <c r="O6" s="215"/>
      <c r="P6" s="22">
        <f>IF(N6="","",IF(O6="x",N6+1,N6))</f>
        <v>1</v>
      </c>
      <c r="Q6" s="216">
        <v>0.125</v>
      </c>
      <c r="R6" s="23">
        <f>IFERROR(IF(T6-U5=0,"",T6-U5),"")</f>
        <v>1.25</v>
      </c>
      <c r="S6" s="24">
        <f>IF($W$5-E6&gt;0,IFERROR((U6-P7/24)-(T6-P6/24)-Q6-Q7,""),IF($W$5-E6=0,IFERROR((U6-$P$21/24)-(T6-P6/24)-Q6-$Q$21,""),""))</f>
        <v>1.5416666666666667</v>
      </c>
      <c r="T6" s="217">
        <f t="shared" ref="T6:T37" si="1">IF(J6+L6=0,"",J6+L6)</f>
        <v>45675.583333333336</v>
      </c>
      <c r="U6" s="218">
        <f t="shared" ref="U6:U20" si="2">IF(E6&lt;$W$5,I7+K7,IF(E6&gt;$W$5,"",$I$21+$K$21))</f>
        <v>45677.333333333336</v>
      </c>
      <c r="V6" s="4" t="str">
        <f t="shared" si="0"/>
        <v>LIK01ALI02</v>
      </c>
      <c r="X6" s="2"/>
    </row>
    <row r="7" spans="2:25">
      <c r="B7" s="2"/>
      <c r="C7" s="6"/>
      <c r="D7" s="4"/>
      <c r="E7" s="21">
        <v>2</v>
      </c>
      <c r="F7" s="403" t="s">
        <v>640</v>
      </c>
      <c r="G7" s="213" t="str">
        <f>VLOOKUP(F7,Terminals!A:E,3,FALSE)</f>
        <v>NEMPORT CONTAINER TERMINAL</v>
      </c>
      <c r="H7" s="213" t="str">
        <f>_xlfn.IFNA(VLOOKUP(F7,Terminals!A:E,2,FALSE),"")</f>
        <v>TRALI</v>
      </c>
      <c r="I7" s="268">
        <v>45677</v>
      </c>
      <c r="J7" s="371">
        <v>45678</v>
      </c>
      <c r="K7" s="214">
        <v>0.33333333333333331</v>
      </c>
      <c r="L7" s="353">
        <v>0.25</v>
      </c>
      <c r="M7" s="215"/>
      <c r="N7" s="212">
        <v>1</v>
      </c>
      <c r="O7" s="215"/>
      <c r="P7" s="22">
        <f t="shared" ref="P7:P20" si="3">IF(N7="","",IF(O7="x",N7+1,N7))</f>
        <v>1</v>
      </c>
      <c r="Q7" s="351">
        <v>8.3333333333333329E-2</v>
      </c>
      <c r="R7" s="23">
        <f t="shared" ref="R7:R20" si="4">IFERROR(IF(T7-U6=0,"",T7-U6),"")</f>
        <v>0.91666666666424135</v>
      </c>
      <c r="S7" s="24">
        <f t="shared" ref="S7:S20" si="5">IF($W$5-E7&gt;0,IFERROR((U7-P8/24)-(T7-P7/24)-Q7-Q8,""),IF($W$5-E7=0,IFERROR((U7-$P$21/24)-(T7-P7/24)-Q7-$Q$21,""),""))</f>
        <v>0.58333333333333326</v>
      </c>
      <c r="T7" s="217">
        <f t="shared" si="1"/>
        <v>45678.25</v>
      </c>
      <c r="U7" s="218">
        <f t="shared" si="2"/>
        <v>45679</v>
      </c>
      <c r="V7" s="4" t="str">
        <f t="shared" si="0"/>
        <v>ALI02IST04</v>
      </c>
      <c r="X7" s="2"/>
    </row>
    <row r="8" spans="2:25">
      <c r="B8" s="2"/>
      <c r="C8" s="6"/>
      <c r="D8" s="4"/>
      <c r="E8" s="21">
        <v>3</v>
      </c>
      <c r="F8" s="403" t="s">
        <v>2219</v>
      </c>
      <c r="G8" s="213" t="str">
        <f>VLOOKUP(F8,Terminals!A:E,3,FALSE)</f>
        <v>Kumport Liman Hizmetleri AS</v>
      </c>
      <c r="H8" s="213" t="str">
        <f>_xlfn.IFNA(VLOOKUP(F8,Terminals!A:E,2,FALSE),"")</f>
        <v>TRIST</v>
      </c>
      <c r="I8" s="268">
        <v>45679</v>
      </c>
      <c r="J8" s="268">
        <v>45679</v>
      </c>
      <c r="K8" s="214">
        <v>0</v>
      </c>
      <c r="L8" s="214">
        <v>0.91666666666666663</v>
      </c>
      <c r="M8" s="215"/>
      <c r="N8" s="212">
        <v>1</v>
      </c>
      <c r="O8" s="215"/>
      <c r="P8" s="22">
        <f t="shared" si="3"/>
        <v>1</v>
      </c>
      <c r="Q8" s="216">
        <v>8.3333333333333329E-2</v>
      </c>
      <c r="R8" s="23">
        <f t="shared" si="4"/>
        <v>0.91666666666424135</v>
      </c>
      <c r="S8" s="24">
        <f t="shared" si="5"/>
        <v>1.0416666666666667</v>
      </c>
      <c r="T8" s="217">
        <f t="shared" si="1"/>
        <v>45679.916666666664</v>
      </c>
      <c r="U8" s="218">
        <f t="shared" si="2"/>
        <v>45681.291666666664</v>
      </c>
      <c r="V8" s="4" t="str">
        <f t="shared" si="0"/>
        <v>IST04PIR01</v>
      </c>
      <c r="X8" s="2"/>
    </row>
    <row r="9" spans="2:25">
      <c r="B9" s="2"/>
      <c r="C9" s="6"/>
      <c r="D9" s="4"/>
      <c r="E9" s="21">
        <v>4</v>
      </c>
      <c r="F9" s="403" t="s">
        <v>3570</v>
      </c>
      <c r="G9" s="213" t="str">
        <f>VLOOKUP(F9,Terminals!A:E,3,FALSE)</f>
        <v>Piraeus Container Terminal</v>
      </c>
      <c r="H9" s="213" t="str">
        <f>_xlfn.IFNA(VLOOKUP(F9,Terminals!A:E,2,FALSE),"")</f>
        <v>GRPIR</v>
      </c>
      <c r="I9" s="269">
        <v>45681</v>
      </c>
      <c r="J9" s="268">
        <v>45682</v>
      </c>
      <c r="K9" s="214">
        <v>0.29166666666666669</v>
      </c>
      <c r="L9" s="214">
        <v>0.29166666666666669</v>
      </c>
      <c r="M9" s="215"/>
      <c r="N9" s="212">
        <v>1</v>
      </c>
      <c r="O9" s="215"/>
      <c r="P9" s="22">
        <f t="shared" si="3"/>
        <v>1</v>
      </c>
      <c r="Q9" s="216">
        <v>0.25</v>
      </c>
      <c r="R9" s="23">
        <f t="shared" si="4"/>
        <v>1</v>
      </c>
      <c r="S9" s="24">
        <f t="shared" si="5"/>
        <v>12.916666666666666</v>
      </c>
      <c r="T9" s="217">
        <f t="shared" si="1"/>
        <v>45682.291666666664</v>
      </c>
      <c r="U9" s="218">
        <f t="shared" si="2"/>
        <v>45695.291666666664</v>
      </c>
      <c r="V9" s="4" t="str">
        <f t="shared" si="0"/>
        <v>PIR01</v>
      </c>
      <c r="X9" s="2"/>
    </row>
    <row r="10" spans="2:25">
      <c r="B10" s="2"/>
      <c r="C10" s="6"/>
      <c r="D10" s="4"/>
      <c r="E10" s="21">
        <v>5</v>
      </c>
      <c r="F10" s="392"/>
      <c r="G10" s="213" t="e">
        <f>VLOOKUP(F10,Terminals!A:E,3,FALSE)</f>
        <v>#N/A</v>
      </c>
      <c r="H10" s="213" t="str">
        <f>_xlfn.IFNA(VLOOKUP(F10,Terminals!A:E,2,FALSE),"")</f>
        <v/>
      </c>
      <c r="I10" s="268"/>
      <c r="J10" s="268"/>
      <c r="K10" s="214"/>
      <c r="L10" s="214"/>
      <c r="M10" s="215"/>
      <c r="N10" s="212"/>
      <c r="O10" s="215"/>
      <c r="P10" s="22" t="str">
        <f t="shared" si="3"/>
        <v/>
      </c>
      <c r="Q10" s="216"/>
      <c r="R10" s="23" t="str">
        <f t="shared" si="4"/>
        <v/>
      </c>
      <c r="S10" s="24" t="str">
        <f t="shared" si="5"/>
        <v/>
      </c>
      <c r="T10" s="217" t="str">
        <f t="shared" si="1"/>
        <v/>
      </c>
      <c r="U10" s="218" t="str">
        <f t="shared" si="2"/>
        <v/>
      </c>
      <c r="V10" s="4" t="str">
        <f t="shared" si="0"/>
        <v/>
      </c>
      <c r="X10" s="2"/>
    </row>
    <row r="11" spans="2:25">
      <c r="B11" s="2"/>
      <c r="C11" s="6"/>
      <c r="D11" s="4"/>
      <c r="E11" s="21">
        <v>6</v>
      </c>
      <c r="F11" s="352"/>
      <c r="G11" s="213" t="e">
        <f>VLOOKUP(F11,Terminals!A:E,3,FALSE)</f>
        <v>#N/A</v>
      </c>
      <c r="H11" s="213" t="str">
        <f>_xlfn.IFNA(VLOOKUP(F11,Terminals!A:E,2,FALSE),"")</f>
        <v/>
      </c>
      <c r="I11" s="268"/>
      <c r="J11" s="268"/>
      <c r="K11" s="214"/>
      <c r="L11" s="214"/>
      <c r="M11" s="215"/>
      <c r="N11" s="212"/>
      <c r="O11" s="215"/>
      <c r="P11" s="22" t="str">
        <f t="shared" si="3"/>
        <v/>
      </c>
      <c r="Q11" s="216"/>
      <c r="R11" s="23" t="str">
        <f t="shared" si="4"/>
        <v/>
      </c>
      <c r="S11" s="24" t="str">
        <f t="shared" si="5"/>
        <v/>
      </c>
      <c r="T11" s="217" t="str">
        <f t="shared" si="1"/>
        <v/>
      </c>
      <c r="U11" s="218" t="str">
        <f t="shared" si="2"/>
        <v/>
      </c>
      <c r="V11" s="4" t="str">
        <f t="shared" si="0"/>
        <v/>
      </c>
      <c r="X11" s="2"/>
    </row>
    <row r="12" spans="2:25">
      <c r="B12" s="2"/>
      <c r="C12" s="6"/>
      <c r="D12" s="4"/>
      <c r="E12" s="21">
        <v>7</v>
      </c>
      <c r="F12" s="352"/>
      <c r="G12" s="213" t="e">
        <f>VLOOKUP(F12,Terminals!A:E,3,FALSE)</f>
        <v>#N/A</v>
      </c>
      <c r="H12" s="213" t="str">
        <f>_xlfn.IFNA(VLOOKUP(F12,Terminals!A:E,2,FALSE),"")</f>
        <v/>
      </c>
      <c r="I12" s="268"/>
      <c r="J12" s="268"/>
      <c r="K12" s="214"/>
      <c r="L12" s="214"/>
      <c r="M12" s="215"/>
      <c r="N12" s="212"/>
      <c r="O12" s="215"/>
      <c r="P12" s="22" t="str">
        <f t="shared" si="3"/>
        <v/>
      </c>
      <c r="Q12" s="216"/>
      <c r="R12" s="23" t="str">
        <f t="shared" si="4"/>
        <v/>
      </c>
      <c r="S12" s="24" t="str">
        <f t="shared" si="5"/>
        <v/>
      </c>
      <c r="T12" s="217" t="str">
        <f t="shared" si="1"/>
        <v/>
      </c>
      <c r="U12" s="218" t="str">
        <f t="shared" si="2"/>
        <v/>
      </c>
      <c r="V12" s="4" t="str">
        <f t="shared" si="0"/>
        <v/>
      </c>
      <c r="X12" s="2"/>
    </row>
    <row r="13" spans="2:25">
      <c r="B13" s="2"/>
      <c r="C13" s="6"/>
      <c r="D13" s="4"/>
      <c r="E13" s="21">
        <v>8</v>
      </c>
      <c r="F13" s="212"/>
      <c r="G13" s="213" t="e">
        <f>VLOOKUP(F13,Terminals!A:E,3,FALSE)</f>
        <v>#N/A</v>
      </c>
      <c r="H13" s="213" t="str">
        <f>_xlfn.IFNA(VLOOKUP(F13,Terminals!A:E,2,FALSE),"")</f>
        <v/>
      </c>
      <c r="I13" s="268"/>
      <c r="J13" s="268"/>
      <c r="K13" s="214"/>
      <c r="L13" s="214"/>
      <c r="M13" s="215"/>
      <c r="N13" s="212"/>
      <c r="O13" s="215"/>
      <c r="P13" s="22" t="str">
        <f t="shared" si="3"/>
        <v/>
      </c>
      <c r="Q13" s="216"/>
      <c r="R13" s="23" t="str">
        <f t="shared" si="4"/>
        <v/>
      </c>
      <c r="S13" s="24" t="str">
        <f t="shared" si="5"/>
        <v/>
      </c>
      <c r="T13" s="217" t="str">
        <f t="shared" si="1"/>
        <v/>
      </c>
      <c r="U13" s="218" t="str">
        <f t="shared" si="2"/>
        <v/>
      </c>
      <c r="V13" s="4" t="str">
        <f t="shared" si="0"/>
        <v/>
      </c>
      <c r="X13" s="2"/>
    </row>
    <row r="14" spans="2:25">
      <c r="B14" s="2"/>
      <c r="C14" s="6"/>
      <c r="D14" s="4"/>
      <c r="E14" s="21">
        <v>9</v>
      </c>
      <c r="F14" s="212"/>
      <c r="G14" s="213" t="e">
        <f>VLOOKUP(F14,Terminals!A:E,3,FALSE)</f>
        <v>#N/A</v>
      </c>
      <c r="H14" s="213" t="str">
        <f>_xlfn.IFNA(VLOOKUP(F14,Terminals!A:E,2,FALSE),"")</f>
        <v/>
      </c>
      <c r="I14" s="268"/>
      <c r="J14" s="268"/>
      <c r="K14" s="215"/>
      <c r="L14" s="215"/>
      <c r="M14" s="215"/>
      <c r="N14" s="212"/>
      <c r="O14" s="215"/>
      <c r="P14" s="22" t="str">
        <f t="shared" si="3"/>
        <v/>
      </c>
      <c r="Q14" s="216"/>
      <c r="R14" s="23" t="str">
        <f t="shared" si="4"/>
        <v/>
      </c>
      <c r="S14" s="24" t="str">
        <f t="shared" si="5"/>
        <v/>
      </c>
      <c r="T14" s="217" t="str">
        <f t="shared" si="1"/>
        <v/>
      </c>
      <c r="U14" s="218" t="str">
        <f t="shared" si="2"/>
        <v/>
      </c>
      <c r="V14" s="4" t="str">
        <f t="shared" si="0"/>
        <v/>
      </c>
      <c r="X14" s="2"/>
    </row>
    <row r="15" spans="2:25">
      <c r="B15" s="2"/>
      <c r="C15" s="6"/>
      <c r="D15" s="4"/>
      <c r="E15" s="21">
        <v>10</v>
      </c>
      <c r="F15" s="212"/>
      <c r="G15" s="213" t="e">
        <f>VLOOKUP(F15,Terminals!A:E,3,FALSE)</f>
        <v>#N/A</v>
      </c>
      <c r="H15" s="213" t="str">
        <f>_xlfn.IFNA(VLOOKUP(F15,Terminals!A:E,2,FALSE),"")</f>
        <v/>
      </c>
      <c r="I15" s="268"/>
      <c r="J15" s="268"/>
      <c r="K15" s="215"/>
      <c r="L15" s="215"/>
      <c r="M15" s="215"/>
      <c r="N15" s="212"/>
      <c r="O15" s="215"/>
      <c r="P15" s="22" t="str">
        <f t="shared" si="3"/>
        <v/>
      </c>
      <c r="Q15" s="216"/>
      <c r="R15" s="23" t="str">
        <f t="shared" si="4"/>
        <v/>
      </c>
      <c r="S15" s="24" t="str">
        <f t="shared" si="5"/>
        <v/>
      </c>
      <c r="T15" s="217" t="str">
        <f t="shared" si="1"/>
        <v/>
      </c>
      <c r="U15" s="218" t="str">
        <f t="shared" si="2"/>
        <v/>
      </c>
      <c r="V15" s="4" t="str">
        <f t="shared" si="0"/>
        <v/>
      </c>
      <c r="X15" s="2"/>
    </row>
    <row r="16" spans="2:25">
      <c r="B16" s="2"/>
      <c r="C16" s="6"/>
      <c r="D16" s="4"/>
      <c r="E16" s="21">
        <v>11</v>
      </c>
      <c r="F16" s="212"/>
      <c r="G16" s="213" t="e">
        <f>VLOOKUP(F16,Terminals!A:E,3,FALSE)</f>
        <v>#N/A</v>
      </c>
      <c r="H16" s="213" t="str">
        <f>_xlfn.IFNA(VLOOKUP(F16,Terminals!A:E,2,FALSE),"")</f>
        <v/>
      </c>
      <c r="I16" s="268"/>
      <c r="J16" s="268"/>
      <c r="K16" s="215"/>
      <c r="L16" s="215"/>
      <c r="M16" s="215"/>
      <c r="N16" s="212"/>
      <c r="O16" s="215"/>
      <c r="P16" s="22" t="str">
        <f t="shared" si="3"/>
        <v/>
      </c>
      <c r="Q16" s="216"/>
      <c r="R16" s="23" t="str">
        <f t="shared" si="4"/>
        <v/>
      </c>
      <c r="S16" s="24" t="str">
        <f t="shared" si="5"/>
        <v/>
      </c>
      <c r="T16" s="217" t="str">
        <f t="shared" si="1"/>
        <v/>
      </c>
      <c r="U16" s="218" t="str">
        <f t="shared" si="2"/>
        <v/>
      </c>
      <c r="V16" s="4" t="str">
        <f t="shared" si="0"/>
        <v/>
      </c>
      <c r="X16" s="2"/>
    </row>
    <row r="17" spans="2:24">
      <c r="B17" s="2"/>
      <c r="C17" s="6"/>
      <c r="D17" s="4"/>
      <c r="E17" s="21">
        <v>12</v>
      </c>
      <c r="F17" s="212"/>
      <c r="G17" s="213" t="e">
        <f>VLOOKUP(F17,Terminals!A:E,3,FALSE)</f>
        <v>#N/A</v>
      </c>
      <c r="H17" s="213" t="str">
        <f>_xlfn.IFNA(VLOOKUP(F17,Terminals!A:E,2,FALSE),"")</f>
        <v/>
      </c>
      <c r="I17" s="268"/>
      <c r="J17" s="268"/>
      <c r="K17" s="215"/>
      <c r="L17" s="215"/>
      <c r="M17" s="215"/>
      <c r="N17" s="212"/>
      <c r="O17" s="215"/>
      <c r="P17" s="22" t="str">
        <f t="shared" si="3"/>
        <v/>
      </c>
      <c r="Q17" s="216"/>
      <c r="R17" s="23" t="str">
        <f t="shared" si="4"/>
        <v/>
      </c>
      <c r="S17" s="24" t="str">
        <f t="shared" si="5"/>
        <v/>
      </c>
      <c r="T17" s="217" t="str">
        <f t="shared" si="1"/>
        <v/>
      </c>
      <c r="U17" s="218" t="str">
        <f t="shared" si="2"/>
        <v/>
      </c>
      <c r="V17" s="4" t="str">
        <f t="shared" si="0"/>
        <v/>
      </c>
      <c r="X17" s="2"/>
    </row>
    <row r="18" spans="2:24">
      <c r="B18" s="2"/>
      <c r="C18" s="6"/>
      <c r="D18" s="4"/>
      <c r="E18" s="21">
        <v>13</v>
      </c>
      <c r="F18" s="212"/>
      <c r="G18" s="213" t="e">
        <f>VLOOKUP(F18,Terminals!A:E,3,FALSE)</f>
        <v>#N/A</v>
      </c>
      <c r="H18" s="213" t="str">
        <f>_xlfn.IFNA(VLOOKUP(F18,Terminals!A:E,2,FALSE),"")</f>
        <v/>
      </c>
      <c r="I18" s="268"/>
      <c r="J18" s="268"/>
      <c r="K18" s="215"/>
      <c r="L18" s="215"/>
      <c r="M18" s="215"/>
      <c r="N18" s="212"/>
      <c r="O18" s="215"/>
      <c r="P18" s="22" t="str">
        <f t="shared" si="3"/>
        <v/>
      </c>
      <c r="Q18" s="216"/>
      <c r="R18" s="23" t="str">
        <f t="shared" si="4"/>
        <v/>
      </c>
      <c r="S18" s="24" t="str">
        <f t="shared" si="5"/>
        <v/>
      </c>
      <c r="T18" s="217" t="str">
        <f t="shared" si="1"/>
        <v/>
      </c>
      <c r="U18" s="218" t="str">
        <f t="shared" si="2"/>
        <v/>
      </c>
      <c r="V18" s="4" t="str">
        <f t="shared" si="0"/>
        <v/>
      </c>
      <c r="X18" s="2"/>
    </row>
    <row r="19" spans="2:24">
      <c r="B19" s="2"/>
      <c r="C19" s="6"/>
      <c r="D19" s="4"/>
      <c r="E19" s="21">
        <v>14</v>
      </c>
      <c r="F19" s="212"/>
      <c r="G19" s="213" t="e">
        <f>VLOOKUP(F19,Terminals!A:E,3,FALSE)</f>
        <v>#N/A</v>
      </c>
      <c r="H19" s="213" t="str">
        <f>_xlfn.IFNA(VLOOKUP(F19,Terminals!A:E,2,FALSE),"")</f>
        <v/>
      </c>
      <c r="I19" s="268"/>
      <c r="J19" s="268"/>
      <c r="K19" s="215"/>
      <c r="L19" s="215"/>
      <c r="M19" s="215"/>
      <c r="N19" s="212"/>
      <c r="O19" s="215"/>
      <c r="P19" s="22" t="str">
        <f t="shared" si="3"/>
        <v/>
      </c>
      <c r="Q19" s="216"/>
      <c r="R19" s="23" t="str">
        <f t="shared" si="4"/>
        <v/>
      </c>
      <c r="S19" s="24" t="str">
        <f t="shared" si="5"/>
        <v/>
      </c>
      <c r="T19" s="217" t="str">
        <f t="shared" si="1"/>
        <v/>
      </c>
      <c r="U19" s="218" t="str">
        <f t="shared" si="2"/>
        <v/>
      </c>
      <c r="V19" s="4" t="str">
        <f t="shared" si="0"/>
        <v/>
      </c>
      <c r="X19" s="2"/>
    </row>
    <row r="20" spans="2:24" ht="15.75" thickBot="1">
      <c r="B20" s="2"/>
      <c r="C20" s="6"/>
      <c r="D20" s="4"/>
      <c r="E20" s="21">
        <v>15</v>
      </c>
      <c r="F20" s="219"/>
      <c r="G20" s="220" t="e">
        <f>VLOOKUP(F20,Terminals!A:E,3,FALSE)</f>
        <v>#N/A</v>
      </c>
      <c r="H20" s="220" t="str">
        <f>_xlfn.IFNA(VLOOKUP(F20,Terminals!A:E,2,FALSE),"")</f>
        <v/>
      </c>
      <c r="I20" s="270"/>
      <c r="J20" s="270"/>
      <c r="K20" s="221"/>
      <c r="L20" s="221"/>
      <c r="M20" s="221"/>
      <c r="N20" s="219"/>
      <c r="O20" s="221"/>
      <c r="P20" s="25" t="str">
        <f t="shared" si="3"/>
        <v/>
      </c>
      <c r="Q20" s="222"/>
      <c r="R20" s="26" t="str">
        <f t="shared" si="4"/>
        <v/>
      </c>
      <c r="S20" s="27" t="str">
        <f t="shared" si="5"/>
        <v/>
      </c>
      <c r="T20" s="223" t="str">
        <f t="shared" si="1"/>
        <v/>
      </c>
      <c r="U20" s="224" t="str">
        <f t="shared" si="2"/>
        <v/>
      </c>
      <c r="V20" s="4" t="str">
        <f t="shared" si="0"/>
        <v>NYC01</v>
      </c>
      <c r="X20" s="2"/>
    </row>
    <row r="21" spans="2:24" ht="15.75" thickBot="1">
      <c r="B21" s="2"/>
      <c r="C21" s="28" t="s">
        <v>5504</v>
      </c>
      <c r="D21" s="29"/>
      <c r="E21" s="30">
        <v>100</v>
      </c>
      <c r="F21" s="393" t="s">
        <v>25</v>
      </c>
      <c r="G21" s="225" t="str">
        <f>VLOOKUP(F21,Terminals!A:E,3,FALSE)</f>
        <v>Maher Terminal, Berth 64</v>
      </c>
      <c r="H21" s="225" t="str">
        <f>_xlfn.IFNA(VLOOKUP(F21,Terminals!A:E,2,FALSE),"")</f>
        <v>USNYC</v>
      </c>
      <c r="I21" s="271">
        <v>45695</v>
      </c>
      <c r="J21" s="271">
        <v>45696</v>
      </c>
      <c r="K21" s="226">
        <v>0.29166666666666669</v>
      </c>
      <c r="L21" s="226">
        <v>0.29166666666666669</v>
      </c>
      <c r="M21" s="227"/>
      <c r="N21" s="228">
        <v>-5</v>
      </c>
      <c r="O21" s="227"/>
      <c r="P21" s="31">
        <f>IF(N21="","",IF(O21="x",N21+1,N21))</f>
        <v>-5</v>
      </c>
      <c r="Q21" s="229">
        <v>8.3333333333333329E-2</v>
      </c>
      <c r="R21" s="169">
        <f>T21-(MAX(U5:U20))</f>
        <v>1</v>
      </c>
      <c r="S21" s="170">
        <f>IF($W$21-E21&gt;0,IFERROR((U21-P22/24)-(T21-P21/24)-Q21-Q22,""),IF($W$21-E21=0,IFERROR((U21-$P$21/24)-(T21-P21/24)-Q21-$Q$21,""),""))</f>
        <v>0.83333333333333326</v>
      </c>
      <c r="T21" s="230">
        <f t="shared" si="1"/>
        <v>45696.291666666664</v>
      </c>
      <c r="U21" s="231">
        <f>IF(E21&lt;$W$21,I22+K22,IF(E21&gt;$W$21,"",$I$37+$K$37))</f>
        <v>45697.291666666664</v>
      </c>
      <c r="V21" s="4" t="str">
        <f t="shared" si="0"/>
        <v>NYC01ORF01</v>
      </c>
      <c r="W21" s="167">
        <f>COUNTA(F22:F36)+100</f>
        <v>102</v>
      </c>
      <c r="X21" s="2"/>
    </row>
    <row r="22" spans="2:24">
      <c r="B22" s="2"/>
      <c r="C22" s="7"/>
      <c r="D22" s="4"/>
      <c r="E22" s="21">
        <v>101</v>
      </c>
      <c r="F22" s="394" t="s">
        <v>36</v>
      </c>
      <c r="G22" s="233" t="str">
        <f>VLOOKUP(F22,Terminals!A:E,3,FALSE)</f>
        <v>Norfolk Int'l Terminal (N.I.T.)</v>
      </c>
      <c r="H22" s="233" t="str">
        <f>_xlfn.IFNA(VLOOKUP(F22,Terminals!A:E,2,FALSE),"")</f>
        <v>USORF</v>
      </c>
      <c r="I22" s="272">
        <v>45697</v>
      </c>
      <c r="J22" s="272">
        <v>45698</v>
      </c>
      <c r="K22" s="234">
        <v>0.29166666666666669</v>
      </c>
      <c r="L22" s="234">
        <v>0.29166666666666669</v>
      </c>
      <c r="M22" s="235"/>
      <c r="N22" s="232">
        <v>-5</v>
      </c>
      <c r="O22" s="235"/>
      <c r="P22" s="33">
        <f>IF(N22="","",IF(O22="x",N22+1,N22))</f>
        <v>-5</v>
      </c>
      <c r="Q22" s="236">
        <v>8.3333333333333329E-2</v>
      </c>
      <c r="R22" s="166">
        <f>IFERROR(IF(T22-U21=0,"",T22-U21),"")</f>
        <v>1</v>
      </c>
      <c r="S22" s="168">
        <f t="shared" ref="S22:S37" si="6">IF($W$21-E22&gt;0,IFERROR((U22-P23/24)-(T22-P22/24)-Q22-Q23,""),IF($W$21-E22=0,IFERROR((U22-$P$21/24)-(T22-P22/24)-Q22-$Q$21,""),""))</f>
        <v>1.8333333333333335</v>
      </c>
      <c r="T22" s="237">
        <f t="shared" si="1"/>
        <v>45698.291666666664</v>
      </c>
      <c r="U22" s="238">
        <f t="shared" ref="U22:U36" si="7">IF(E22&lt;$W$21,I23+K23,IF(E22&gt;$W$21,"",$I$37+$K$37))</f>
        <v>45700.291666666664</v>
      </c>
      <c r="V22" s="4" t="str">
        <f t="shared" si="0"/>
        <v>ORF01SAV01</v>
      </c>
      <c r="X22" s="2"/>
    </row>
    <row r="23" spans="2:24">
      <c r="B23" s="2"/>
      <c r="C23" s="7"/>
      <c r="D23" s="4"/>
      <c r="E23" s="21">
        <v>102</v>
      </c>
      <c r="F23" s="392" t="s">
        <v>18</v>
      </c>
      <c r="G23" s="213" t="str">
        <f>VLOOKUP(F23,Terminals!A:E,3,FALSE)</f>
        <v>Georgia Ports</v>
      </c>
      <c r="H23" s="213" t="str">
        <f>_xlfn.IFNA(VLOOKUP(F23,Terminals!A:E,2,FALSE),"")</f>
        <v>USSAV</v>
      </c>
      <c r="I23" s="268">
        <v>45700</v>
      </c>
      <c r="J23" s="268">
        <v>45701</v>
      </c>
      <c r="K23" s="353">
        <v>0.29166666666666669</v>
      </c>
      <c r="L23" s="214">
        <v>0.29166666666666669</v>
      </c>
      <c r="M23" s="215"/>
      <c r="N23" s="212">
        <v>-5</v>
      </c>
      <c r="O23" s="215"/>
      <c r="P23" s="22">
        <f>IF(N23="","",IF(O23="x",N23+1,N23))</f>
        <v>-5</v>
      </c>
      <c r="Q23" s="216">
        <v>8.3333333333333329E-2</v>
      </c>
      <c r="R23" s="23">
        <f t="shared" ref="R23:R37" si="8">IFERROR(IF(T23-U22=0,"",T23-U22),"")</f>
        <v>1</v>
      </c>
      <c r="S23" s="24">
        <f t="shared" si="6"/>
        <v>14.875000000004849</v>
      </c>
      <c r="T23" s="217">
        <f t="shared" si="1"/>
        <v>45701.291666666664</v>
      </c>
      <c r="U23" s="218">
        <f t="shared" si="7"/>
        <v>45716.333333333336</v>
      </c>
      <c r="V23" s="4" t="str">
        <f t="shared" si="0"/>
        <v>SAV01</v>
      </c>
      <c r="X23" s="2"/>
    </row>
    <row r="24" spans="2:24">
      <c r="B24" s="2"/>
      <c r="C24" s="7"/>
      <c r="D24" s="4"/>
      <c r="E24" s="21">
        <v>103</v>
      </c>
      <c r="F24" s="377"/>
      <c r="G24" s="213" t="e">
        <f>VLOOKUP(F24,Terminals!A:E,3,FALSE)</f>
        <v>#N/A</v>
      </c>
      <c r="H24" s="213" t="str">
        <f>_xlfn.IFNA(VLOOKUP(F24,Terminals!A:E,2,FALSE),"")</f>
        <v/>
      </c>
      <c r="I24" s="268"/>
      <c r="J24" s="268"/>
      <c r="K24" s="214"/>
      <c r="L24" s="214"/>
      <c r="M24" s="215"/>
      <c r="N24" s="212"/>
      <c r="O24" s="215"/>
      <c r="P24" s="22" t="str">
        <f t="shared" ref="P24:P37" si="9">IF(N24="","",IF(O24="x",N24+1,N24))</f>
        <v/>
      </c>
      <c r="Q24" s="216"/>
      <c r="R24" s="23" t="str">
        <f t="shared" si="8"/>
        <v/>
      </c>
      <c r="S24" s="24" t="str">
        <f t="shared" si="6"/>
        <v/>
      </c>
      <c r="T24" s="217" t="str">
        <f t="shared" si="1"/>
        <v/>
      </c>
      <c r="U24" s="218" t="str">
        <f t="shared" si="7"/>
        <v/>
      </c>
      <c r="V24" s="4" t="str">
        <f t="shared" si="0"/>
        <v/>
      </c>
      <c r="X24" s="2"/>
    </row>
    <row r="25" spans="2:24">
      <c r="B25" s="2"/>
      <c r="C25" s="7"/>
      <c r="D25" s="4"/>
      <c r="E25" s="21">
        <v>104</v>
      </c>
      <c r="F25" s="377"/>
      <c r="G25" s="213" t="e">
        <f>VLOOKUP(F25,Terminals!A:E,3,FALSE)</f>
        <v>#N/A</v>
      </c>
      <c r="H25" s="213" t="str">
        <f>_xlfn.IFNA(VLOOKUP(F25,Terminals!A:E,2,FALSE),"")</f>
        <v/>
      </c>
      <c r="I25" s="268"/>
      <c r="J25" s="268"/>
      <c r="K25" s="214"/>
      <c r="L25" s="214"/>
      <c r="M25" s="215"/>
      <c r="N25" s="212"/>
      <c r="O25" s="215"/>
      <c r="P25" s="22" t="str">
        <f t="shared" si="9"/>
        <v/>
      </c>
      <c r="Q25" s="216"/>
      <c r="R25" s="23" t="str">
        <f t="shared" si="8"/>
        <v/>
      </c>
      <c r="S25" s="24" t="str">
        <f t="shared" si="6"/>
        <v/>
      </c>
      <c r="T25" s="174" t="str">
        <f t="shared" si="1"/>
        <v/>
      </c>
      <c r="U25" s="239" t="str">
        <f t="shared" si="7"/>
        <v/>
      </c>
      <c r="V25" s="4" t="str">
        <f t="shared" si="0"/>
        <v/>
      </c>
      <c r="X25" s="2"/>
    </row>
    <row r="26" spans="2:24">
      <c r="B26" s="2"/>
      <c r="C26" s="7"/>
      <c r="D26" s="4"/>
      <c r="E26" s="21">
        <v>105</v>
      </c>
      <c r="F26" s="212"/>
      <c r="G26" s="213" t="e">
        <f>VLOOKUP(F26,Terminals!A:E,3,FALSE)</f>
        <v>#N/A</v>
      </c>
      <c r="H26" s="213" t="str">
        <f>_xlfn.IFNA(VLOOKUP(F26,Terminals!A:E,2,FALSE),"")</f>
        <v/>
      </c>
      <c r="I26" s="268"/>
      <c r="J26" s="268"/>
      <c r="K26" s="215"/>
      <c r="L26" s="215"/>
      <c r="M26" s="215"/>
      <c r="N26" s="212"/>
      <c r="O26" s="215"/>
      <c r="P26" s="22" t="str">
        <f t="shared" si="9"/>
        <v/>
      </c>
      <c r="Q26" s="216"/>
      <c r="R26" s="23" t="str">
        <f t="shared" si="8"/>
        <v/>
      </c>
      <c r="S26" s="24" t="str">
        <f t="shared" si="6"/>
        <v/>
      </c>
      <c r="T26" s="174" t="str">
        <f t="shared" si="1"/>
        <v/>
      </c>
      <c r="U26" s="239" t="str">
        <f t="shared" si="7"/>
        <v/>
      </c>
      <c r="V26" s="4" t="str">
        <f t="shared" si="0"/>
        <v/>
      </c>
      <c r="X26" s="2"/>
    </row>
    <row r="27" spans="2:24">
      <c r="B27" s="2"/>
      <c r="C27" s="7"/>
      <c r="D27" s="4"/>
      <c r="E27" s="21">
        <v>106</v>
      </c>
      <c r="F27" s="212"/>
      <c r="G27" s="213" t="e">
        <f>VLOOKUP(F27,Terminals!A:E,3,FALSE)</f>
        <v>#N/A</v>
      </c>
      <c r="H27" s="213" t="str">
        <f>_xlfn.IFNA(VLOOKUP(F27,Terminals!A:E,2,FALSE),"")</f>
        <v/>
      </c>
      <c r="I27" s="268"/>
      <c r="J27" s="268"/>
      <c r="K27" s="215"/>
      <c r="L27" s="215"/>
      <c r="M27" s="215"/>
      <c r="N27" s="212"/>
      <c r="O27" s="215"/>
      <c r="P27" s="22" t="str">
        <f t="shared" si="9"/>
        <v/>
      </c>
      <c r="Q27" s="216"/>
      <c r="R27" s="23" t="str">
        <f t="shared" si="8"/>
        <v/>
      </c>
      <c r="S27" s="24" t="str">
        <f t="shared" si="6"/>
        <v/>
      </c>
      <c r="T27" s="174" t="str">
        <f t="shared" si="1"/>
        <v/>
      </c>
      <c r="U27" s="239" t="str">
        <f t="shared" si="7"/>
        <v/>
      </c>
      <c r="V27" s="4" t="str">
        <f t="shared" si="0"/>
        <v/>
      </c>
      <c r="X27" s="2"/>
    </row>
    <row r="28" spans="2:24">
      <c r="B28" s="2"/>
      <c r="C28" s="7"/>
      <c r="D28" s="4"/>
      <c r="E28" s="21">
        <v>107</v>
      </c>
      <c r="F28" s="212"/>
      <c r="G28" s="213" t="e">
        <f>VLOOKUP(F28,Terminals!A:E,3,FALSE)</f>
        <v>#N/A</v>
      </c>
      <c r="H28" s="213" t="str">
        <f>_xlfn.IFNA(VLOOKUP(F28,Terminals!A:E,2,FALSE),"")</f>
        <v/>
      </c>
      <c r="I28" s="268"/>
      <c r="J28" s="268"/>
      <c r="K28" s="215"/>
      <c r="L28" s="215"/>
      <c r="M28" s="215"/>
      <c r="N28" s="212"/>
      <c r="O28" s="215"/>
      <c r="P28" s="22" t="str">
        <f t="shared" si="9"/>
        <v/>
      </c>
      <c r="Q28" s="216"/>
      <c r="R28" s="23" t="str">
        <f t="shared" si="8"/>
        <v/>
      </c>
      <c r="S28" s="24" t="str">
        <f t="shared" si="6"/>
        <v/>
      </c>
      <c r="T28" s="174" t="str">
        <f t="shared" si="1"/>
        <v/>
      </c>
      <c r="U28" s="239" t="str">
        <f t="shared" si="7"/>
        <v/>
      </c>
      <c r="V28" s="4" t="str">
        <f t="shared" si="0"/>
        <v/>
      </c>
      <c r="X28" s="2"/>
    </row>
    <row r="29" spans="2:24">
      <c r="B29" s="2"/>
      <c r="C29" s="7"/>
      <c r="D29" s="4"/>
      <c r="E29" s="21">
        <v>108</v>
      </c>
      <c r="F29" s="212"/>
      <c r="G29" s="213" t="e">
        <f>VLOOKUP(F29,Terminals!A:E,3,FALSE)</f>
        <v>#N/A</v>
      </c>
      <c r="H29" s="213" t="str">
        <f>_xlfn.IFNA(VLOOKUP(F29,Terminals!A:E,2,FALSE),"")</f>
        <v/>
      </c>
      <c r="I29" s="268"/>
      <c r="J29" s="268"/>
      <c r="K29" s="215"/>
      <c r="L29" s="215"/>
      <c r="M29" s="215"/>
      <c r="N29" s="212"/>
      <c r="O29" s="215"/>
      <c r="P29" s="22" t="str">
        <f t="shared" si="9"/>
        <v/>
      </c>
      <c r="Q29" s="216"/>
      <c r="R29" s="23" t="str">
        <f t="shared" si="8"/>
        <v/>
      </c>
      <c r="S29" s="24" t="str">
        <f t="shared" si="6"/>
        <v/>
      </c>
      <c r="T29" s="174" t="str">
        <f t="shared" si="1"/>
        <v/>
      </c>
      <c r="U29" s="239" t="str">
        <f t="shared" si="7"/>
        <v/>
      </c>
      <c r="V29" s="4" t="str">
        <f t="shared" si="0"/>
        <v/>
      </c>
      <c r="X29" s="2"/>
    </row>
    <row r="30" spans="2:24">
      <c r="B30" s="2"/>
      <c r="C30" s="7"/>
      <c r="D30" s="4"/>
      <c r="E30" s="21">
        <v>109</v>
      </c>
      <c r="F30" s="212"/>
      <c r="G30" s="213" t="e">
        <f>VLOOKUP(F30,Terminals!A:E,3,FALSE)</f>
        <v>#N/A</v>
      </c>
      <c r="H30" s="213" t="str">
        <f>_xlfn.IFNA(VLOOKUP(F30,Terminals!A:E,2,FALSE),"")</f>
        <v/>
      </c>
      <c r="I30" s="268"/>
      <c r="J30" s="268"/>
      <c r="K30" s="215"/>
      <c r="L30" s="215"/>
      <c r="M30" s="215"/>
      <c r="N30" s="212"/>
      <c r="O30" s="215"/>
      <c r="P30" s="22" t="str">
        <f t="shared" si="9"/>
        <v/>
      </c>
      <c r="Q30" s="216"/>
      <c r="R30" s="23" t="str">
        <f t="shared" si="8"/>
        <v/>
      </c>
      <c r="S30" s="24" t="str">
        <f t="shared" si="6"/>
        <v/>
      </c>
      <c r="T30" s="174" t="str">
        <f t="shared" si="1"/>
        <v/>
      </c>
      <c r="U30" s="239" t="str">
        <f t="shared" si="7"/>
        <v/>
      </c>
      <c r="V30" s="4" t="str">
        <f t="shared" si="0"/>
        <v/>
      </c>
      <c r="X30" s="2"/>
    </row>
    <row r="31" spans="2:24">
      <c r="B31" s="2"/>
      <c r="C31" s="7"/>
      <c r="D31" s="4"/>
      <c r="E31" s="21">
        <v>110</v>
      </c>
      <c r="F31" s="212"/>
      <c r="G31" s="213" t="e">
        <f>VLOOKUP(F31,Terminals!A:E,3,FALSE)</f>
        <v>#N/A</v>
      </c>
      <c r="H31" s="213" t="str">
        <f>_xlfn.IFNA(VLOOKUP(F31,Terminals!A:E,2,FALSE),"")</f>
        <v/>
      </c>
      <c r="I31" s="268"/>
      <c r="J31" s="268"/>
      <c r="K31" s="215"/>
      <c r="L31" s="215"/>
      <c r="M31" s="215"/>
      <c r="N31" s="212"/>
      <c r="O31" s="215"/>
      <c r="P31" s="22" t="str">
        <f t="shared" si="9"/>
        <v/>
      </c>
      <c r="Q31" s="216"/>
      <c r="R31" s="23" t="str">
        <f t="shared" si="8"/>
        <v/>
      </c>
      <c r="S31" s="24" t="str">
        <f t="shared" si="6"/>
        <v/>
      </c>
      <c r="T31" s="174" t="str">
        <f t="shared" si="1"/>
        <v/>
      </c>
      <c r="U31" s="239" t="str">
        <f t="shared" si="7"/>
        <v/>
      </c>
      <c r="V31" s="4" t="str">
        <f t="shared" si="0"/>
        <v/>
      </c>
      <c r="X31" s="2"/>
    </row>
    <row r="32" spans="2:24">
      <c r="B32" s="2"/>
      <c r="C32" s="7"/>
      <c r="D32" s="4"/>
      <c r="E32" s="21">
        <v>111</v>
      </c>
      <c r="F32" s="212"/>
      <c r="G32" s="213" t="e">
        <f>VLOOKUP(F32,Terminals!A:E,3,FALSE)</f>
        <v>#N/A</v>
      </c>
      <c r="H32" s="213" t="str">
        <f>_xlfn.IFNA(VLOOKUP(F32,Terminals!A:E,2,FALSE),"")</f>
        <v/>
      </c>
      <c r="I32" s="268"/>
      <c r="J32" s="268"/>
      <c r="K32" s="215"/>
      <c r="L32" s="215"/>
      <c r="M32" s="215"/>
      <c r="N32" s="212"/>
      <c r="O32" s="215"/>
      <c r="P32" s="22" t="str">
        <f t="shared" si="9"/>
        <v/>
      </c>
      <c r="Q32" s="216"/>
      <c r="R32" s="23" t="str">
        <f t="shared" si="8"/>
        <v/>
      </c>
      <c r="S32" s="24" t="str">
        <f t="shared" si="6"/>
        <v/>
      </c>
      <c r="T32" s="174" t="str">
        <f t="shared" si="1"/>
        <v/>
      </c>
      <c r="U32" s="239" t="str">
        <f t="shared" si="7"/>
        <v/>
      </c>
      <c r="V32" s="4" t="str">
        <f t="shared" si="0"/>
        <v/>
      </c>
      <c r="X32" s="2"/>
    </row>
    <row r="33" spans="2:24">
      <c r="B33" s="2"/>
      <c r="C33" s="7"/>
      <c r="D33" s="4"/>
      <c r="E33" s="21">
        <v>112</v>
      </c>
      <c r="F33" s="212"/>
      <c r="G33" s="213" t="e">
        <f>VLOOKUP(F33,Terminals!A:E,3,FALSE)</f>
        <v>#N/A</v>
      </c>
      <c r="H33" s="213" t="str">
        <f>_xlfn.IFNA(VLOOKUP(F33,Terminals!A:E,2,FALSE),"")</f>
        <v/>
      </c>
      <c r="I33" s="268"/>
      <c r="J33" s="268"/>
      <c r="K33" s="215"/>
      <c r="L33" s="215"/>
      <c r="M33" s="215"/>
      <c r="N33" s="212"/>
      <c r="O33" s="215"/>
      <c r="P33" s="22" t="str">
        <f t="shared" si="9"/>
        <v/>
      </c>
      <c r="Q33" s="216"/>
      <c r="R33" s="23" t="str">
        <f t="shared" si="8"/>
        <v/>
      </c>
      <c r="S33" s="24" t="str">
        <f t="shared" si="6"/>
        <v/>
      </c>
      <c r="T33" s="174" t="str">
        <f t="shared" si="1"/>
        <v/>
      </c>
      <c r="U33" s="239" t="str">
        <f t="shared" si="7"/>
        <v/>
      </c>
      <c r="V33" s="4" t="str">
        <f t="shared" si="0"/>
        <v/>
      </c>
      <c r="X33" s="2"/>
    </row>
    <row r="34" spans="2:24">
      <c r="B34" s="2"/>
      <c r="C34" s="7"/>
      <c r="D34" s="4"/>
      <c r="E34" s="21">
        <v>113</v>
      </c>
      <c r="F34" s="212"/>
      <c r="G34" s="213" t="e">
        <f>VLOOKUP(F34,Terminals!A:E,3,FALSE)</f>
        <v>#N/A</v>
      </c>
      <c r="H34" s="213" t="str">
        <f>_xlfn.IFNA(VLOOKUP(F34,Terminals!A:E,2,FALSE),"")</f>
        <v/>
      </c>
      <c r="I34" s="268"/>
      <c r="J34" s="268"/>
      <c r="K34" s="215"/>
      <c r="L34" s="215"/>
      <c r="M34" s="215"/>
      <c r="N34" s="212"/>
      <c r="O34" s="215"/>
      <c r="P34" s="22" t="str">
        <f t="shared" si="9"/>
        <v/>
      </c>
      <c r="Q34" s="216"/>
      <c r="R34" s="23" t="str">
        <f t="shared" si="8"/>
        <v/>
      </c>
      <c r="S34" s="24" t="str">
        <f t="shared" si="6"/>
        <v/>
      </c>
      <c r="T34" s="174" t="str">
        <f t="shared" si="1"/>
        <v/>
      </c>
      <c r="U34" s="239" t="str">
        <f t="shared" si="7"/>
        <v/>
      </c>
      <c r="V34" s="4" t="str">
        <f t="shared" si="0"/>
        <v/>
      </c>
      <c r="X34" s="2"/>
    </row>
    <row r="35" spans="2:24">
      <c r="B35" s="2"/>
      <c r="C35" s="7"/>
      <c r="D35" s="4"/>
      <c r="E35" s="21">
        <v>114</v>
      </c>
      <c r="F35" s="212"/>
      <c r="G35" s="213" t="e">
        <f>VLOOKUP(F35,Terminals!A:E,3,FALSE)</f>
        <v>#N/A</v>
      </c>
      <c r="H35" s="213" t="str">
        <f>_xlfn.IFNA(VLOOKUP(F35,Terminals!A:E,2,FALSE),"")</f>
        <v/>
      </c>
      <c r="I35" s="268"/>
      <c r="J35" s="268"/>
      <c r="K35" s="215"/>
      <c r="L35" s="215"/>
      <c r="M35" s="215"/>
      <c r="N35" s="212"/>
      <c r="O35" s="215"/>
      <c r="P35" s="22" t="str">
        <f t="shared" si="9"/>
        <v/>
      </c>
      <c r="Q35" s="216"/>
      <c r="R35" s="23" t="str">
        <f t="shared" si="8"/>
        <v/>
      </c>
      <c r="S35" s="24" t="str">
        <f t="shared" si="6"/>
        <v/>
      </c>
      <c r="T35" s="174" t="str">
        <f t="shared" si="1"/>
        <v/>
      </c>
      <c r="U35" s="239" t="str">
        <f t="shared" si="7"/>
        <v/>
      </c>
      <c r="V35" s="4" t="str">
        <f t="shared" si="0"/>
        <v/>
      </c>
      <c r="X35" s="2"/>
    </row>
    <row r="36" spans="2:24">
      <c r="B36" s="2"/>
      <c r="C36" s="7"/>
      <c r="D36" s="4"/>
      <c r="E36" s="21">
        <v>115</v>
      </c>
      <c r="F36" s="212"/>
      <c r="G36" s="213" t="e">
        <f>VLOOKUP(F36,Terminals!A:E,3,FALSE)</f>
        <v>#N/A</v>
      </c>
      <c r="H36" s="213" t="str">
        <f>_xlfn.IFNA(VLOOKUP(F36,Terminals!A:E,2,FALSE),"")</f>
        <v/>
      </c>
      <c r="I36" s="268"/>
      <c r="J36" s="268"/>
      <c r="K36" s="215"/>
      <c r="L36" s="215"/>
      <c r="M36" s="215"/>
      <c r="N36" s="212"/>
      <c r="O36" s="215"/>
      <c r="P36" s="22" t="str">
        <f t="shared" si="9"/>
        <v/>
      </c>
      <c r="Q36" s="216"/>
      <c r="R36" s="23" t="str">
        <f t="shared" si="8"/>
        <v/>
      </c>
      <c r="S36" s="24" t="str">
        <f t="shared" si="6"/>
        <v/>
      </c>
      <c r="T36" s="174" t="str">
        <f t="shared" si="1"/>
        <v/>
      </c>
      <c r="U36" s="239" t="str">
        <f t="shared" si="7"/>
        <v/>
      </c>
      <c r="V36" s="4" t="str">
        <f t="shared" si="0"/>
        <v>LIK01</v>
      </c>
      <c r="X36" s="2"/>
    </row>
    <row r="37" spans="2:24">
      <c r="B37" s="2"/>
      <c r="C37" s="7"/>
      <c r="D37" s="4"/>
      <c r="E37" s="21">
        <v>999</v>
      </c>
      <c r="F37" s="392" t="s">
        <v>2738</v>
      </c>
      <c r="G37" s="213" t="str">
        <f>VLOOKUP(F37,Terminals!A:E,3,FALSE)</f>
        <v>Limak Port</v>
      </c>
      <c r="H37" s="213" t="str">
        <f>_xlfn.IFNA(VLOOKUP(F37,Terminals!A:E,2,FALSE),"")</f>
        <v>TRLIK</v>
      </c>
      <c r="I37" s="268">
        <v>45716</v>
      </c>
      <c r="J37" s="268">
        <v>45717</v>
      </c>
      <c r="K37" s="214">
        <v>0.33333333333333331</v>
      </c>
      <c r="L37" s="214">
        <v>0.58333333333333337</v>
      </c>
      <c r="M37" s="215"/>
      <c r="N37" s="212">
        <v>1</v>
      </c>
      <c r="O37" s="240"/>
      <c r="P37" s="22">
        <f t="shared" si="9"/>
        <v>1</v>
      </c>
      <c r="Q37" s="216">
        <v>0.125</v>
      </c>
      <c r="R37" s="23" t="str">
        <f t="shared" si="8"/>
        <v/>
      </c>
      <c r="S37" s="24" t="str">
        <f t="shared" si="6"/>
        <v/>
      </c>
      <c r="T37" s="175">
        <f t="shared" si="1"/>
        <v>45717.583333333336</v>
      </c>
      <c r="U37" s="239"/>
      <c r="V37" s="4" t="str">
        <f t="shared" si="0"/>
        <v>LIK01</v>
      </c>
      <c r="X37" s="2"/>
    </row>
    <row r="38" spans="2:24" ht="15.75" customHeight="1">
      <c r="B38" s="2"/>
      <c r="C38" s="2"/>
      <c r="D38" s="2"/>
      <c r="E38" s="2" t="str">
        <f>IFERROR(VLOOKUP(B38,'A_PFS MASTER_DATA'!$F$5:$R$21,2,FALSE),"")</f>
        <v/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5.75">
      <c r="B39" s="2"/>
      <c r="C39" s="3" t="s">
        <v>5505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X39" s="2"/>
    </row>
    <row r="40" spans="2:24">
      <c r="B40" s="2"/>
      <c r="C40" s="6"/>
      <c r="D40" s="7"/>
      <c r="E40" s="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str">
        <f>IFERROR(VLOOKUP(O40,'A_PFS MASTER_DATA'!$F$5:$R$21,5,FALSE),"")</f>
        <v/>
      </c>
      <c r="R40" s="7" t="str">
        <f>IFERROR(VLOOKUP(P40,'A_PFS MASTER_DATA'!$F$5:$R$21,5,FALSE),"")</f>
        <v/>
      </c>
      <c r="S40" s="4"/>
      <c r="T40" s="4"/>
      <c r="U40" s="4"/>
      <c r="X40" s="2"/>
    </row>
    <row r="41" spans="2:24">
      <c r="B41" s="2"/>
      <c r="C41" s="6"/>
      <c r="D41" s="7"/>
      <c r="E41" s="4"/>
      <c r="F41" s="178" t="s">
        <v>5506</v>
      </c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457" t="s">
        <v>5559</v>
      </c>
      <c r="T41" s="457"/>
      <c r="U41" s="457"/>
      <c r="X41" s="2"/>
    </row>
    <row r="42" spans="2:24" ht="15.75" thickBot="1">
      <c r="B42" s="2"/>
      <c r="C42" s="10"/>
      <c r="D42" s="11"/>
      <c r="E42" s="11"/>
      <c r="F42" s="11" t="s">
        <v>5507</v>
      </c>
      <c r="G42" s="12" t="s">
        <v>5508</v>
      </c>
      <c r="H42" s="12" t="s">
        <v>5509</v>
      </c>
      <c r="I42" s="12"/>
      <c r="J42" s="12" t="s">
        <v>5513</v>
      </c>
      <c r="K42" s="12"/>
      <c r="L42" s="12" t="s">
        <v>5514</v>
      </c>
      <c r="M42" s="12" t="s">
        <v>5515</v>
      </c>
      <c r="N42" s="11"/>
      <c r="O42" s="11"/>
      <c r="P42" s="11"/>
      <c r="Q42" s="11"/>
      <c r="R42" s="13"/>
      <c r="S42" s="13" t="s">
        <v>5545</v>
      </c>
      <c r="T42" s="7" t="s">
        <v>5388</v>
      </c>
      <c r="U42" s="7" t="s">
        <v>5547</v>
      </c>
      <c r="X42" s="2"/>
    </row>
    <row r="43" spans="2:24">
      <c r="B43" s="2"/>
      <c r="C43" s="14" t="s">
        <v>5510</v>
      </c>
      <c r="D43" s="15"/>
      <c r="E43" s="16">
        <v>0</v>
      </c>
      <c r="F43" s="241">
        <v>0</v>
      </c>
      <c r="G43" s="242" t="s">
        <v>68</v>
      </c>
      <c r="H43" s="243" t="str">
        <f>VLOOKUP(G43,Vessels!A:B,2,FALSE)</f>
        <v>$$$</v>
      </c>
      <c r="I43" s="244"/>
      <c r="J43" s="462">
        <v>0</v>
      </c>
      <c r="K43" s="463"/>
      <c r="L43" s="243"/>
      <c r="M43" s="243"/>
      <c r="N43" s="241"/>
      <c r="O43" s="243"/>
      <c r="P43" s="37" t="str">
        <f>IF(N43="","",IF(O43="x",N43+1,N43))</f>
        <v/>
      </c>
      <c r="Q43" s="245"/>
      <c r="R43" s="18"/>
      <c r="S43" s="246">
        <v>0</v>
      </c>
      <c r="T43" s="247" t="s">
        <v>68</v>
      </c>
      <c r="U43" s="248">
        <f>COUNTIF(F43:F59,S43)-1</f>
        <v>1</v>
      </c>
      <c r="X43" s="2"/>
    </row>
    <row r="44" spans="2:24">
      <c r="B44" s="2"/>
      <c r="C44" s="6"/>
      <c r="D44" s="4"/>
      <c r="E44" s="21">
        <v>1</v>
      </c>
      <c r="F44" s="249">
        <v>1</v>
      </c>
      <c r="G44" s="250" t="s">
        <v>300</v>
      </c>
      <c r="H44" s="251" t="str">
        <f>VLOOKUP($G44,Vessels!$A:$F,2,FALSE)</f>
        <v>Q8I</v>
      </c>
      <c r="I44" s="252"/>
      <c r="J44" s="460">
        <f>VLOOKUP($G44,Vessels!$A:$F,3,FALSE)</f>
        <v>9290103</v>
      </c>
      <c r="K44" s="461"/>
      <c r="L44" s="251" t="str">
        <f>VLOOKUP($G44,Vessels!$A:$F,4,FALSE)</f>
        <v>TAT</v>
      </c>
      <c r="M44" s="251" t="str">
        <f>VLOOKUP($G44,Vessels!$A:$F,5,FALSE)</f>
        <v>EMA</v>
      </c>
      <c r="N44" s="249"/>
      <c r="O44" s="251"/>
      <c r="P44" s="36" t="str">
        <f>IF(N44="","",IF(O44="x",N44+1,N44))</f>
        <v/>
      </c>
      <c r="Q44" s="253"/>
      <c r="R44" s="23"/>
      <c r="S44" s="254">
        <v>1</v>
      </c>
      <c r="T44" s="255" t="s">
        <v>22</v>
      </c>
      <c r="U44" s="256">
        <f>COUNTIF($F$43:$F$59,S44)</f>
        <v>3</v>
      </c>
      <c r="X44" s="2"/>
    </row>
    <row r="45" spans="2:24">
      <c r="B45" s="2"/>
      <c r="C45" s="6"/>
      <c r="D45" s="4"/>
      <c r="E45" s="21">
        <v>2</v>
      </c>
      <c r="F45" s="249">
        <v>1</v>
      </c>
      <c r="G45" s="250" t="s">
        <v>354</v>
      </c>
      <c r="H45" s="251" t="str">
        <f>VLOOKUP(G45,Vessels!A:B,2,FALSE)</f>
        <v>M54</v>
      </c>
      <c r="I45" s="252"/>
      <c r="J45" s="460">
        <f>VLOOKUP($G45,Vessels!$A:$F,3,FALSE)</f>
        <v>9743473</v>
      </c>
      <c r="K45" s="461"/>
      <c r="L45" s="251" t="str">
        <f>VLOOKUP($G45,Vessels!$A:$F,4,FALSE)</f>
        <v>TAT</v>
      </c>
      <c r="M45" s="251" t="str">
        <f>VLOOKUP($G45,Vessels!$A:$F,5,FALSE)</f>
        <v>EMA</v>
      </c>
      <c r="N45" s="249"/>
      <c r="O45" s="251"/>
      <c r="P45" s="36" t="str">
        <f t="shared" ref="P45:P58" si="10">IF(N45="","",IF(O45="x",N45+1,N45))</f>
        <v/>
      </c>
      <c r="Q45" s="253"/>
      <c r="R45" s="23"/>
      <c r="S45" s="254">
        <v>2</v>
      </c>
      <c r="T45" s="255" t="s">
        <v>24</v>
      </c>
      <c r="U45" s="256">
        <f t="shared" ref="U45:U58" si="11">COUNTIF($F$43:$F$59,S45)</f>
        <v>0</v>
      </c>
      <c r="X45" s="2"/>
    </row>
    <row r="46" spans="2:24">
      <c r="B46" s="2"/>
      <c r="C46" s="6"/>
      <c r="D46" s="4"/>
      <c r="E46" s="21">
        <v>3</v>
      </c>
      <c r="F46" s="249">
        <v>6</v>
      </c>
      <c r="G46" s="250" t="s">
        <v>370</v>
      </c>
      <c r="H46" s="251" t="str">
        <f>VLOOKUP(G46,Vessels!A:B,2,FALSE)</f>
        <v>UEP</v>
      </c>
      <c r="I46" s="252"/>
      <c r="J46" s="460">
        <f>VLOOKUP($G46,Vessels!$A:$F,3,FALSE)</f>
        <v>9324875</v>
      </c>
      <c r="K46" s="461"/>
      <c r="L46" s="251" t="str">
        <f>VLOOKUP($G46,Vessels!$A:$F,4,FALSE)</f>
        <v>TAT</v>
      </c>
      <c r="M46" s="251" t="str">
        <f>VLOOKUP($G46,Vessels!$A:$F,5,FALSE)</f>
        <v>EMA</v>
      </c>
      <c r="N46" s="249"/>
      <c r="O46" s="251"/>
      <c r="P46" s="36" t="str">
        <f t="shared" si="10"/>
        <v/>
      </c>
      <c r="Q46" s="253"/>
      <c r="R46" s="23"/>
      <c r="S46" s="254">
        <v>3</v>
      </c>
      <c r="T46" s="255" t="s">
        <v>2</v>
      </c>
      <c r="U46" s="256">
        <f t="shared" si="11"/>
        <v>0</v>
      </c>
      <c r="X46" s="2"/>
    </row>
    <row r="47" spans="2:24">
      <c r="B47" s="2"/>
      <c r="C47" s="6"/>
      <c r="D47" s="4"/>
      <c r="E47" s="21">
        <v>4</v>
      </c>
      <c r="F47" s="249">
        <v>6</v>
      </c>
      <c r="G47" s="250" t="s">
        <v>5569</v>
      </c>
      <c r="H47" s="251" t="str">
        <f>VLOOKUP(G47,Vessels!A:B,2,FALSE)</f>
        <v>RNU</v>
      </c>
      <c r="I47" s="252"/>
      <c r="J47" s="460">
        <f>VLOOKUP($G47,Vessels!$A:$F,3,FALSE)</f>
        <v>9290115</v>
      </c>
      <c r="K47" s="461"/>
      <c r="L47" s="251" t="str">
        <f>VLOOKUP($G47,Vessels!$A:$F,4,FALSE)</f>
        <v>TAT</v>
      </c>
      <c r="M47" s="251" t="str">
        <f>VLOOKUP($G47,Vessels!$A:$F,5,FALSE)</f>
        <v>EMA</v>
      </c>
      <c r="N47" s="249"/>
      <c r="O47" s="251"/>
      <c r="P47" s="36" t="str">
        <f t="shared" si="10"/>
        <v/>
      </c>
      <c r="Q47" s="253"/>
      <c r="R47" s="23"/>
      <c r="S47" s="254">
        <v>4</v>
      </c>
      <c r="T47" s="255" t="s">
        <v>23</v>
      </c>
      <c r="U47" s="256">
        <f t="shared" si="11"/>
        <v>0</v>
      </c>
      <c r="X47" s="2"/>
    </row>
    <row r="48" spans="2:24">
      <c r="B48" s="2"/>
      <c r="C48" s="6"/>
      <c r="D48" s="4"/>
      <c r="E48" s="21">
        <v>5</v>
      </c>
      <c r="F48" s="249">
        <v>0</v>
      </c>
      <c r="G48" s="250" t="s">
        <v>68</v>
      </c>
      <c r="H48" s="251" t="str">
        <f>VLOOKUP(G48,Vessels!A:B,2,FALSE)</f>
        <v>$$$</v>
      </c>
      <c r="I48" s="252"/>
      <c r="J48" s="460">
        <f>VLOOKUP($G48,Vessels!$A:$F,3,FALSE)</f>
        <v>0</v>
      </c>
      <c r="K48" s="461"/>
      <c r="L48" s="251">
        <f>VLOOKUP($G48,Vessels!$A:$F,4,FALSE)</f>
        <v>0</v>
      </c>
      <c r="M48" s="251">
        <f>VLOOKUP($G48,Vessels!$A:$F,5,FALSE)</f>
        <v>0</v>
      </c>
      <c r="N48" s="249"/>
      <c r="O48" s="251"/>
      <c r="P48" s="36" t="str">
        <f t="shared" si="10"/>
        <v/>
      </c>
      <c r="Q48" s="253"/>
      <c r="R48" s="23"/>
      <c r="S48" s="254">
        <v>5</v>
      </c>
      <c r="T48" s="255" t="s">
        <v>5546</v>
      </c>
      <c r="U48" s="256">
        <f t="shared" si="11"/>
        <v>0</v>
      </c>
      <c r="X48" s="2"/>
    </row>
    <row r="49" spans="2:24">
      <c r="B49" s="2"/>
      <c r="C49" s="6"/>
      <c r="D49" s="4"/>
      <c r="E49" s="21">
        <v>6</v>
      </c>
      <c r="F49" s="249">
        <v>6</v>
      </c>
      <c r="G49" s="250" t="s">
        <v>424</v>
      </c>
      <c r="H49" s="251" t="str">
        <f>VLOOKUP(G49,Vessels!A:B,2,FALSE)</f>
        <v>QEE</v>
      </c>
      <c r="I49" s="252"/>
      <c r="J49" s="460">
        <f>VLOOKUP($G49,Vessels!$A:$F,3,FALSE)</f>
        <v>9492713</v>
      </c>
      <c r="K49" s="461"/>
      <c r="L49" s="251" t="str">
        <f>VLOOKUP($G49,Vessels!$A:$F,4,FALSE)</f>
        <v>TAT</v>
      </c>
      <c r="M49" s="251" t="str">
        <f>VLOOKUP($G49,Vessels!$A:$F,5,FALSE)</f>
        <v>EMA</v>
      </c>
      <c r="N49" s="249"/>
      <c r="O49" s="251"/>
      <c r="P49" s="36" t="str">
        <f t="shared" si="10"/>
        <v/>
      </c>
      <c r="Q49" s="253"/>
      <c r="R49" s="23"/>
      <c r="S49" s="254">
        <v>6</v>
      </c>
      <c r="T49" s="255" t="s">
        <v>5571</v>
      </c>
      <c r="U49" s="256">
        <f t="shared" si="11"/>
        <v>3</v>
      </c>
      <c r="X49" s="2"/>
    </row>
    <row r="50" spans="2:24">
      <c r="B50" s="2"/>
      <c r="C50" s="6"/>
      <c r="D50" s="4"/>
      <c r="E50" s="21">
        <v>7</v>
      </c>
      <c r="F50" s="249">
        <v>1</v>
      </c>
      <c r="G50" s="250" t="s">
        <v>5574</v>
      </c>
      <c r="H50" s="251" t="str">
        <f>VLOOKUP(G50,Vessels!A:B,2,FALSE)</f>
        <v>RFG</v>
      </c>
      <c r="I50" s="252"/>
      <c r="J50" s="460">
        <f>VLOOKUP($G50,Vessels!$A:$F,3,FALSE)</f>
        <v>9290139</v>
      </c>
      <c r="K50" s="461"/>
      <c r="L50" s="251" t="str">
        <f>VLOOKUP($G50,Vessels!$A:$F,4,FALSE)</f>
        <v>TAT</v>
      </c>
      <c r="M50" s="251" t="str">
        <f>VLOOKUP($G50,Vessels!$A:$F,5,FALSE)</f>
        <v>EMA</v>
      </c>
      <c r="N50" s="249"/>
      <c r="O50" s="251"/>
      <c r="P50" s="36" t="str">
        <f t="shared" si="10"/>
        <v/>
      </c>
      <c r="Q50" s="253"/>
      <c r="R50" s="23"/>
      <c r="S50" s="254">
        <v>7</v>
      </c>
      <c r="T50" s="255"/>
      <c r="U50" s="256">
        <f t="shared" si="11"/>
        <v>0</v>
      </c>
      <c r="X50" s="2"/>
    </row>
    <row r="51" spans="2:24">
      <c r="B51" s="2"/>
      <c r="C51" s="6"/>
      <c r="D51" s="4"/>
      <c r="E51" s="21">
        <v>8</v>
      </c>
      <c r="F51" s="249"/>
      <c r="G51" s="250"/>
      <c r="H51" s="251" t="e">
        <f>VLOOKUP(G51,Vessels!A:B,2,FALSE)</f>
        <v>#N/A</v>
      </c>
      <c r="I51" s="252"/>
      <c r="J51" s="460" t="e">
        <f>VLOOKUP($G51,Vessels!$A:$F,3,FALSE)</f>
        <v>#N/A</v>
      </c>
      <c r="K51" s="461"/>
      <c r="L51" s="251" t="e">
        <f>VLOOKUP($G51,Vessels!$A:$F,4,FALSE)</f>
        <v>#N/A</v>
      </c>
      <c r="M51" s="251" t="e">
        <f>VLOOKUP($G51,Vessels!$A:$F,5,FALSE)</f>
        <v>#N/A</v>
      </c>
      <c r="N51" s="249"/>
      <c r="O51" s="251"/>
      <c r="P51" s="36" t="str">
        <f t="shared" si="10"/>
        <v/>
      </c>
      <c r="Q51" s="253"/>
      <c r="R51" s="23"/>
      <c r="S51" s="254">
        <v>8</v>
      </c>
      <c r="T51" s="255"/>
      <c r="U51" s="256">
        <f t="shared" si="11"/>
        <v>0</v>
      </c>
      <c r="X51" s="2"/>
    </row>
    <row r="52" spans="2:24">
      <c r="B52" s="2"/>
      <c r="C52" s="6"/>
      <c r="D52" s="4"/>
      <c r="E52" s="21">
        <v>9</v>
      </c>
      <c r="F52" s="249"/>
      <c r="G52" s="250"/>
      <c r="H52" s="251" t="e">
        <f>VLOOKUP(G52,Vessels!A:B,2,FALSE)</f>
        <v>#N/A</v>
      </c>
      <c r="I52" s="252"/>
      <c r="J52" s="460" t="e">
        <f>VLOOKUP($G52,Vessels!$A:$F,3,FALSE)</f>
        <v>#N/A</v>
      </c>
      <c r="K52" s="461"/>
      <c r="L52" s="251" t="e">
        <f>VLOOKUP($G52,Vessels!$A:$F,4,FALSE)</f>
        <v>#N/A</v>
      </c>
      <c r="M52" s="251" t="e">
        <f>VLOOKUP($G52,Vessels!$A:$F,5,FALSE)</f>
        <v>#N/A</v>
      </c>
      <c r="N52" s="249"/>
      <c r="O52" s="251"/>
      <c r="P52" s="36" t="str">
        <f t="shared" si="10"/>
        <v/>
      </c>
      <c r="Q52" s="253"/>
      <c r="R52" s="23"/>
      <c r="S52" s="254">
        <v>9</v>
      </c>
      <c r="T52" s="255"/>
      <c r="U52" s="256">
        <f t="shared" si="11"/>
        <v>0</v>
      </c>
      <c r="X52" s="2"/>
    </row>
    <row r="53" spans="2:24">
      <c r="B53" s="2"/>
      <c r="C53" s="6"/>
      <c r="D53" s="4"/>
      <c r="E53" s="21">
        <v>10</v>
      </c>
      <c r="F53" s="249"/>
      <c r="G53" s="250"/>
      <c r="H53" s="251" t="e">
        <f>VLOOKUP(G53,Vessels!A:B,2,FALSE)</f>
        <v>#N/A</v>
      </c>
      <c r="I53" s="252"/>
      <c r="J53" s="460" t="e">
        <f>VLOOKUP($G53,Vessels!$A:$F,3,FALSE)</f>
        <v>#N/A</v>
      </c>
      <c r="K53" s="461"/>
      <c r="L53" s="251" t="e">
        <f>VLOOKUP($G53,Vessels!$A:$F,4,FALSE)</f>
        <v>#N/A</v>
      </c>
      <c r="M53" s="251" t="e">
        <f>VLOOKUP($G53,Vessels!$A:$F,5,FALSE)</f>
        <v>#N/A</v>
      </c>
      <c r="N53" s="249"/>
      <c r="O53" s="251"/>
      <c r="P53" s="36" t="str">
        <f t="shared" si="10"/>
        <v/>
      </c>
      <c r="Q53" s="253"/>
      <c r="R53" s="23"/>
      <c r="S53" s="254">
        <v>10</v>
      </c>
      <c r="T53" s="255"/>
      <c r="U53" s="256">
        <f t="shared" si="11"/>
        <v>0</v>
      </c>
      <c r="X53" s="2"/>
    </row>
    <row r="54" spans="2:24">
      <c r="B54" s="2"/>
      <c r="C54" s="6"/>
      <c r="D54" s="4"/>
      <c r="E54" s="21">
        <v>11</v>
      </c>
      <c r="F54" s="249"/>
      <c r="G54" s="250"/>
      <c r="H54" s="251" t="e">
        <f>VLOOKUP(G54,Vessels!A:B,2,FALSE)</f>
        <v>#N/A</v>
      </c>
      <c r="I54" s="252"/>
      <c r="J54" s="460" t="e">
        <f>VLOOKUP($G54,Vessels!$A:$F,3,FALSE)</f>
        <v>#N/A</v>
      </c>
      <c r="K54" s="461"/>
      <c r="L54" s="251" t="e">
        <f>VLOOKUP($G54,Vessels!$A:$F,4,FALSE)</f>
        <v>#N/A</v>
      </c>
      <c r="M54" s="251" t="e">
        <f>VLOOKUP($G54,Vessels!$A:$F,5,FALSE)</f>
        <v>#N/A</v>
      </c>
      <c r="N54" s="249"/>
      <c r="O54" s="251"/>
      <c r="P54" s="36" t="str">
        <f t="shared" si="10"/>
        <v/>
      </c>
      <c r="Q54" s="253"/>
      <c r="R54" s="23"/>
      <c r="S54" s="254">
        <v>11</v>
      </c>
      <c r="T54" s="255"/>
      <c r="U54" s="256">
        <f t="shared" si="11"/>
        <v>0</v>
      </c>
      <c r="X54" s="2"/>
    </row>
    <row r="55" spans="2:24">
      <c r="B55" s="2"/>
      <c r="C55" s="6"/>
      <c r="D55" s="4"/>
      <c r="E55" s="21">
        <v>12</v>
      </c>
      <c r="F55" s="249"/>
      <c r="G55" s="250"/>
      <c r="H55" s="251" t="e">
        <f>VLOOKUP(G55,Vessels!A:B,2,FALSE)</f>
        <v>#N/A</v>
      </c>
      <c r="I55" s="252"/>
      <c r="J55" s="460" t="e">
        <f>VLOOKUP($G55,Vessels!$A:$F,3,FALSE)</f>
        <v>#N/A</v>
      </c>
      <c r="K55" s="461"/>
      <c r="L55" s="251" t="e">
        <f>VLOOKUP($G55,Vessels!$A:$F,4,FALSE)</f>
        <v>#N/A</v>
      </c>
      <c r="M55" s="251" t="e">
        <f>VLOOKUP($G55,Vessels!$A:$F,5,FALSE)</f>
        <v>#N/A</v>
      </c>
      <c r="N55" s="249"/>
      <c r="O55" s="251"/>
      <c r="P55" s="36" t="str">
        <f t="shared" si="10"/>
        <v/>
      </c>
      <c r="Q55" s="253"/>
      <c r="R55" s="23"/>
      <c r="S55" s="254">
        <v>12</v>
      </c>
      <c r="T55" s="255"/>
      <c r="U55" s="256">
        <f t="shared" si="11"/>
        <v>0</v>
      </c>
      <c r="X55" s="2"/>
    </row>
    <row r="56" spans="2:24">
      <c r="B56" s="2"/>
      <c r="C56" s="6"/>
      <c r="D56" s="4"/>
      <c r="E56" s="21">
        <v>13</v>
      </c>
      <c r="F56" s="249"/>
      <c r="G56" s="250"/>
      <c r="H56" s="251" t="e">
        <f>VLOOKUP(G56,Vessels!A:B,2,FALSE)</f>
        <v>#N/A</v>
      </c>
      <c r="I56" s="252"/>
      <c r="J56" s="460" t="e">
        <f>VLOOKUP($G56,Vessels!$A:$F,3,FALSE)</f>
        <v>#N/A</v>
      </c>
      <c r="K56" s="461"/>
      <c r="L56" s="251" t="e">
        <f>VLOOKUP($G56,Vessels!$A:$F,4,FALSE)</f>
        <v>#N/A</v>
      </c>
      <c r="M56" s="251" t="e">
        <f>VLOOKUP($G56,Vessels!$A:$F,5,FALSE)</f>
        <v>#N/A</v>
      </c>
      <c r="N56" s="249"/>
      <c r="O56" s="251"/>
      <c r="P56" s="36" t="str">
        <f t="shared" si="10"/>
        <v/>
      </c>
      <c r="Q56" s="253"/>
      <c r="R56" s="23"/>
      <c r="S56" s="254">
        <v>13</v>
      </c>
      <c r="T56" s="255"/>
      <c r="U56" s="256">
        <f t="shared" si="11"/>
        <v>0</v>
      </c>
      <c r="X56" s="2"/>
    </row>
    <row r="57" spans="2:24">
      <c r="B57" s="2"/>
      <c r="C57" s="6"/>
      <c r="D57" s="4"/>
      <c r="E57" s="21">
        <v>14</v>
      </c>
      <c r="F57" s="249"/>
      <c r="G57" s="250"/>
      <c r="H57" s="251" t="e">
        <f>VLOOKUP(G57,Vessels!A:B,2,FALSE)</f>
        <v>#N/A</v>
      </c>
      <c r="I57" s="252"/>
      <c r="J57" s="460" t="e">
        <f>VLOOKUP($G57,Vessels!$A:$F,3,FALSE)</f>
        <v>#N/A</v>
      </c>
      <c r="K57" s="461"/>
      <c r="L57" s="251" t="e">
        <f>VLOOKUP($G57,Vessels!$A:$F,4,FALSE)</f>
        <v>#N/A</v>
      </c>
      <c r="M57" s="251" t="e">
        <f>VLOOKUP($G57,Vessels!$A:$F,5,FALSE)</f>
        <v>#N/A</v>
      </c>
      <c r="N57" s="249"/>
      <c r="O57" s="251"/>
      <c r="P57" s="36" t="str">
        <f t="shared" si="10"/>
        <v/>
      </c>
      <c r="Q57" s="253"/>
      <c r="R57" s="23" t="str">
        <f>IF(T57-U56=0,"",T57-U56)</f>
        <v/>
      </c>
      <c r="S57" s="254">
        <v>14</v>
      </c>
      <c r="T57" s="255"/>
      <c r="U57" s="256">
        <f t="shared" si="11"/>
        <v>0</v>
      </c>
      <c r="X57" s="2"/>
    </row>
    <row r="58" spans="2:24" ht="15.75" thickBot="1">
      <c r="B58" s="2"/>
      <c r="C58" s="6"/>
      <c r="D58" s="4"/>
      <c r="E58" s="21">
        <v>15</v>
      </c>
      <c r="F58" s="257"/>
      <c r="G58" s="258"/>
      <c r="H58" s="251" t="e">
        <f>VLOOKUP(G58,Vessels!A:B,2,FALSE)</f>
        <v>#N/A</v>
      </c>
      <c r="I58" s="259"/>
      <c r="J58" s="458" t="e">
        <f>VLOOKUP($G58,Vessels!$A:$F,3,FALSE)</f>
        <v>#N/A</v>
      </c>
      <c r="K58" s="459"/>
      <c r="L58" s="251" t="e">
        <f>VLOOKUP($G58,Vessels!$A:$F,4,FALSE)</f>
        <v>#N/A</v>
      </c>
      <c r="M58" s="251" t="e">
        <f>VLOOKUP($G58,Vessels!$A:$F,5,FALSE)</f>
        <v>#N/A</v>
      </c>
      <c r="N58" s="257"/>
      <c r="O58" s="260"/>
      <c r="P58" s="38" t="str">
        <f t="shared" si="10"/>
        <v/>
      </c>
      <c r="Q58" s="261"/>
      <c r="R58" s="26" t="str">
        <f>IF(T58-U57=0,"",T58-U57)</f>
        <v/>
      </c>
      <c r="S58" s="254">
        <v>15</v>
      </c>
      <c r="T58" s="255"/>
      <c r="U58" s="256">
        <f t="shared" si="11"/>
        <v>0</v>
      </c>
      <c r="X58" s="2"/>
    </row>
    <row r="59" spans="2:24" ht="15.75" thickBot="1">
      <c r="B59" s="2"/>
      <c r="C59" s="28"/>
      <c r="D59" s="29"/>
      <c r="E59" s="30">
        <v>100</v>
      </c>
      <c r="F59" s="262"/>
      <c r="G59" s="263"/>
      <c r="H59" s="264"/>
      <c r="I59" s="264"/>
      <c r="J59" s="264"/>
      <c r="K59" s="264"/>
      <c r="L59" s="264"/>
      <c r="M59" s="264"/>
      <c r="N59" s="262"/>
      <c r="O59" s="264"/>
      <c r="P59" s="39" t="str">
        <f>IF(N59="","",IF(O59="x",N59+1,N59))</f>
        <v/>
      </c>
      <c r="Q59" s="265"/>
      <c r="R59" s="32"/>
      <c r="S59" s="455" t="s">
        <v>5560</v>
      </c>
      <c r="T59" s="456"/>
      <c r="U59" s="266">
        <f>SUM(U43:U58)</f>
        <v>7</v>
      </c>
      <c r="X59" s="2"/>
    </row>
    <row r="60" spans="2:24">
      <c r="B60" s="2"/>
      <c r="C60" s="2"/>
      <c r="D60" s="2"/>
      <c r="E60" s="2" t="str">
        <f>IFERROR(VLOOKUP(B60,'A_PFS MASTER_DATA'!$F$5:$R$21,2,FALSE),"")</f>
        <v/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>
      <c r="B61" s="5"/>
      <c r="E61" s="5" t="str">
        <f>IFERROR(VLOOKUP(B61,'A_PFS MASTER_DATA'!$F$5:$R$21,2,FALSE),"")</f>
        <v/>
      </c>
    </row>
    <row r="62" spans="2:24">
      <c r="B62" s="5"/>
      <c r="E62" s="5" t="str">
        <f>IFERROR(VLOOKUP(B62,'A_PFS MASTER_DATA'!$F$5:$R$21,2,FALSE),"")</f>
        <v/>
      </c>
    </row>
    <row r="63" spans="2:24">
      <c r="B63" s="5"/>
      <c r="E63" s="5" t="str">
        <f>IFERROR(VLOOKUP(B63,'A_PFS MASTER_DATA'!$F$5:$R$21,2,FALSE),"")</f>
        <v/>
      </c>
    </row>
    <row r="64" spans="2:24">
      <c r="B64" s="5"/>
      <c r="E64" s="5" t="str">
        <f>IFERROR(VLOOKUP(B64,'A_PFS MASTER_DATA'!$F$5:$R$21,2,FALSE),"")</f>
        <v/>
      </c>
    </row>
    <row r="65" spans="2:5">
      <c r="B65" s="5"/>
      <c r="E65" s="5" t="str">
        <f>IFERROR(VLOOKUP(B65,'A_PFS MASTER_DATA'!$F$5:$R$21,2,FALSE),"")</f>
        <v/>
      </c>
    </row>
    <row r="66" spans="2:5">
      <c r="B66" s="5"/>
      <c r="E66" s="5" t="str">
        <f>IFERROR(VLOOKUP(B66,'A_PFS MASTER_DATA'!$F$5:$R$21,2,FALSE),"")</f>
        <v/>
      </c>
    </row>
    <row r="67" spans="2:5">
      <c r="B67" s="5"/>
      <c r="E67" s="5" t="str">
        <f>IFERROR(VLOOKUP(B67,'A_PFS MASTER_DATA'!$F$5:$R$21,2,FALSE),"")</f>
        <v/>
      </c>
    </row>
    <row r="68" spans="2:5">
      <c r="B68" s="5"/>
      <c r="E68" s="5" t="str">
        <f>IFERROR(VLOOKUP(B68,'A_PFS MASTER_DATA'!$F$5:$R$21,2,FALSE),"")</f>
        <v/>
      </c>
    </row>
    <row r="69" spans="2:5">
      <c r="B69" s="5"/>
      <c r="E69" s="5" t="str">
        <f>IFERROR(VLOOKUP(B69,'A_PFS MASTER_DATA'!$F$5:$R$21,2,FALSE),"")</f>
        <v/>
      </c>
    </row>
    <row r="70" spans="2:5">
      <c r="B70" s="5"/>
      <c r="E70" s="5" t="str">
        <f>IFERROR(VLOOKUP(B70,'A_PFS MASTER_DATA'!$F$5:$R$21,2,FALSE),"")</f>
        <v/>
      </c>
    </row>
    <row r="71" spans="2:5">
      <c r="B71" s="5"/>
      <c r="E71" s="5" t="str">
        <f>IFERROR(VLOOKUP(B71,'A_PFS MASTER_DATA'!$F$5:$R$21,2,FALSE),"")</f>
        <v/>
      </c>
    </row>
    <row r="72" spans="2:5">
      <c r="B72" s="5"/>
      <c r="E72" s="5" t="str">
        <f>IFERROR(VLOOKUP(B72,'A_PFS MASTER_DATA'!$F$5:$R$21,2,FALSE),"")</f>
        <v/>
      </c>
    </row>
    <row r="73" spans="2:5">
      <c r="B73" s="5"/>
      <c r="E73" s="5" t="str">
        <f>IFERROR(VLOOKUP(B73,'A_PFS MASTER_DATA'!$F$5:$R$21,2,FALSE),"")</f>
        <v/>
      </c>
    </row>
    <row r="74" spans="2:5">
      <c r="B74" s="5"/>
      <c r="E74" s="5" t="str">
        <f>IFERROR(VLOOKUP(B74,'A_PFS MASTER_DATA'!$F$5:$R$21,2,FALSE),"")</f>
        <v/>
      </c>
    </row>
    <row r="75" spans="2:5">
      <c r="B75" s="5"/>
      <c r="E75" s="5" t="str">
        <f>IFERROR(VLOOKUP(B75,'A_PFS MASTER_DATA'!$F$5:$R$21,2,FALSE),"")</f>
        <v/>
      </c>
    </row>
    <row r="76" spans="2:5">
      <c r="B76" s="5"/>
      <c r="E76" s="5" t="str">
        <f>IFERROR(VLOOKUP(B76,'A_PFS MASTER_DATA'!$F$5:$R$21,2,FALSE),"")</f>
        <v/>
      </c>
    </row>
    <row r="77" spans="2:5">
      <c r="B77" s="5"/>
      <c r="E77" s="5" t="str">
        <f>IFERROR(VLOOKUP(B77,'A_PFS MASTER_DATA'!$F$5:$R$21,2,FALSE),"")</f>
        <v/>
      </c>
    </row>
    <row r="78" spans="2:5">
      <c r="B78" s="5"/>
      <c r="E78" s="5" t="str">
        <f>IFERROR(VLOOKUP(B78,'A_PFS MASTER_DATA'!$F$5:$R$21,2,FALSE),"")</f>
        <v/>
      </c>
    </row>
    <row r="79" spans="2:5">
      <c r="B79" s="5"/>
      <c r="E79" s="5" t="str">
        <f>IFERROR(VLOOKUP(B79,'A_PFS MASTER_DATA'!$F$5:$R$21,2,FALSE),"")</f>
        <v/>
      </c>
    </row>
    <row r="80" spans="2:5">
      <c r="B80" s="5"/>
      <c r="E80" s="5" t="str">
        <f>IFERROR(VLOOKUP(B80,'A_PFS MASTER_DATA'!$F$5:$R$21,2,FALSE),"")</f>
        <v/>
      </c>
    </row>
    <row r="81" spans="2:5">
      <c r="B81" s="5"/>
      <c r="E81" s="5" t="str">
        <f>IFERROR(VLOOKUP(B81,'A_PFS MASTER_DATA'!$F$5:$R$21,2,FALSE),"")</f>
        <v/>
      </c>
    </row>
    <row r="82" spans="2:5">
      <c r="B82" s="5"/>
      <c r="E82" s="5" t="str">
        <f>IFERROR(VLOOKUP(B82,'A_PFS MASTER_DATA'!$F$5:$R$21,2,FALSE),"")</f>
        <v/>
      </c>
    </row>
    <row r="83" spans="2:5">
      <c r="B83" s="5"/>
      <c r="E83" s="5" t="str">
        <f>IFERROR(VLOOKUP(B83,'A_PFS MASTER_DATA'!$F$5:$R$21,2,FALSE),"")</f>
        <v/>
      </c>
    </row>
    <row r="84" spans="2:5">
      <c r="B84" s="5"/>
      <c r="E84" s="5" t="str">
        <f>IFERROR(VLOOKUP(B84,'A_PFS MASTER_DATA'!$F$5:$R$21,2,FALSE),"")</f>
        <v/>
      </c>
    </row>
    <row r="85" spans="2:5">
      <c r="B85" s="5"/>
      <c r="E85" s="5" t="str">
        <f>IFERROR(VLOOKUP(B85,'A_PFS MASTER_DATA'!$F$5:$R$21,2,FALSE),"")</f>
        <v/>
      </c>
    </row>
    <row r="86" spans="2:5">
      <c r="B86" s="5"/>
      <c r="E86" s="5" t="str">
        <f>IFERROR(VLOOKUP(B86,'A_PFS MASTER_DATA'!$F$5:$R$21,2,FALSE),"")</f>
        <v/>
      </c>
    </row>
    <row r="87" spans="2:5">
      <c r="B87" s="5"/>
      <c r="E87" s="5" t="str">
        <f>IFERROR(VLOOKUP(B87,'A_PFS MASTER_DATA'!$F$5:$R$21,2,FALSE),"")</f>
        <v/>
      </c>
    </row>
    <row r="88" spans="2:5">
      <c r="B88" s="5"/>
      <c r="E88" s="5" t="str">
        <f>IFERROR(VLOOKUP(B88,'A_PFS MASTER_DATA'!$F$5:$R$21,2,FALSE),"")</f>
        <v/>
      </c>
    </row>
    <row r="89" spans="2:5">
      <c r="B89" s="5"/>
      <c r="E89" s="5" t="str">
        <f>IFERROR(VLOOKUP(B89,'A_PFS MASTER_DATA'!$F$5:$R$21,2,FALSE),"")</f>
        <v/>
      </c>
    </row>
    <row r="90" spans="2:5">
      <c r="B90" s="5"/>
      <c r="E90" s="5" t="str">
        <f>IFERROR(VLOOKUP(B90,'A_PFS MASTER_DATA'!$F$5:$R$21,2,FALSE),"")</f>
        <v/>
      </c>
    </row>
    <row r="91" spans="2:5">
      <c r="B91" s="5"/>
      <c r="E91" s="5" t="str">
        <f>IFERROR(VLOOKUP(B91,'A_PFS MASTER_DATA'!$F$5:$R$21,2,FALSE),"")</f>
        <v/>
      </c>
    </row>
    <row r="92" spans="2:5">
      <c r="B92" s="5"/>
      <c r="E92" s="5" t="str">
        <f>IFERROR(VLOOKUP(B92,'A_PFS MASTER_DATA'!$F$5:$R$21,2,FALSE),"")</f>
        <v/>
      </c>
    </row>
    <row r="93" spans="2:5">
      <c r="B93" s="5"/>
      <c r="E93" s="5" t="str">
        <f>IFERROR(VLOOKUP(B93,'A_PFS MASTER_DATA'!$F$5:$R$21,2,FALSE),"")</f>
        <v/>
      </c>
    </row>
    <row r="94" spans="2:5">
      <c r="B94" s="5"/>
      <c r="E94" s="5" t="str">
        <f>IFERROR(VLOOKUP(B94,'A_PFS MASTER_DATA'!$F$5:$R$21,2,FALSE),"")</f>
        <v/>
      </c>
    </row>
    <row r="95" spans="2:5">
      <c r="B95" s="5"/>
      <c r="E95" s="5" t="str">
        <f>IFERROR(VLOOKUP(B95,'A_PFS MASTER_DATA'!$F$5:$R$21,2,FALSE),"")</f>
        <v/>
      </c>
    </row>
    <row r="96" spans="2:5">
      <c r="B96" s="5"/>
      <c r="E96" s="5" t="str">
        <f>IFERROR(VLOOKUP(B96,'A_PFS MASTER_DATA'!$F$5:$R$21,2,FALSE),"")</f>
        <v/>
      </c>
    </row>
    <row r="97" spans="2:5">
      <c r="B97" s="5"/>
      <c r="E97" s="5" t="str">
        <f>IFERROR(VLOOKUP(B97,'A_PFS MASTER_DATA'!$F$5:$R$21,2,FALSE),"")</f>
        <v/>
      </c>
    </row>
    <row r="98" spans="2:5">
      <c r="B98" s="5"/>
      <c r="E98" s="5" t="str">
        <f>IFERROR(VLOOKUP(B98,'A_PFS MASTER_DATA'!$F$5:$R$21,2,FALSE),"")</f>
        <v/>
      </c>
    </row>
    <row r="99" spans="2:5">
      <c r="B99" s="5"/>
      <c r="E99" s="5" t="str">
        <f>IFERROR(VLOOKUP(B99,'A_PFS MASTER_DATA'!$F$5:$R$21,2,FALSE),"")</f>
        <v/>
      </c>
    </row>
    <row r="100" spans="2:5">
      <c r="B100" s="5"/>
      <c r="E100" s="5" t="str">
        <f>IFERROR(VLOOKUP(B100,'A_PFS MASTER_DATA'!$F$5:$R$21,2,FALSE),"")</f>
        <v/>
      </c>
    </row>
    <row r="101" spans="2:5">
      <c r="B101" s="5"/>
      <c r="E101" s="5" t="str">
        <f>IFERROR(VLOOKUP(B101,'A_PFS MASTER_DATA'!$F$5:$R$21,2,FALSE),"")</f>
        <v/>
      </c>
    </row>
    <row r="102" spans="2:5">
      <c r="B102" s="5"/>
      <c r="E102" s="5" t="str">
        <f>IFERROR(VLOOKUP(B102,'A_PFS MASTER_DATA'!$F$5:$R$21,2,FALSE),"")</f>
        <v/>
      </c>
    </row>
    <row r="103" spans="2:5">
      <c r="B103" s="5"/>
      <c r="E103" s="5" t="str">
        <f>IFERROR(VLOOKUP(B103,'A_PFS MASTER_DATA'!$F$5:$R$21,2,FALSE),"")</f>
        <v/>
      </c>
    </row>
    <row r="104" spans="2:5">
      <c r="B104" s="5"/>
      <c r="E104" s="5" t="str">
        <f>IFERROR(VLOOKUP(B104,'A_PFS MASTER_DATA'!$F$5:$R$21,2,FALSE),"")</f>
        <v/>
      </c>
    </row>
    <row r="105" spans="2:5">
      <c r="B105" s="5"/>
      <c r="E105" s="5" t="str">
        <f>IFERROR(VLOOKUP(B105,'A_PFS MASTER_DATA'!$F$5:$R$21,2,FALSE),"")</f>
        <v/>
      </c>
    </row>
    <row r="106" spans="2:5">
      <c r="B106" s="5"/>
      <c r="E106" s="5" t="str">
        <f>IFERROR(VLOOKUP(B106,'A_PFS MASTER_DATA'!$F$5:$R$21,2,FALSE),"")</f>
        <v/>
      </c>
    </row>
    <row r="107" spans="2:5">
      <c r="B107" s="5"/>
    </row>
    <row r="108" spans="2:5">
      <c r="B108" s="5"/>
    </row>
    <row r="109" spans="2:5">
      <c r="B109" s="5"/>
    </row>
    <row r="110" spans="2:5">
      <c r="B110" s="5"/>
    </row>
    <row r="111" spans="2:5">
      <c r="B111" s="5"/>
    </row>
    <row r="112" spans="2:5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1:4">
      <c r="B241" s="5"/>
    </row>
    <row r="242" spans="1:4">
      <c r="B242" s="5"/>
    </row>
    <row r="243" spans="1:4">
      <c r="B243" s="5"/>
    </row>
    <row r="244" spans="1:4">
      <c r="B244" s="5"/>
    </row>
    <row r="245" spans="1:4">
      <c r="B245" s="5"/>
    </row>
    <row r="246" spans="1:4">
      <c r="B246" s="5"/>
    </row>
    <row r="247" spans="1:4">
      <c r="B247" s="5"/>
    </row>
    <row r="248" spans="1:4">
      <c r="B248" s="5"/>
    </row>
    <row r="249" spans="1:4">
      <c r="B249" s="5"/>
    </row>
    <row r="250" spans="1:4">
      <c r="B250" s="5"/>
    </row>
    <row r="251" spans="1:4">
      <c r="B251" s="5"/>
    </row>
    <row r="252" spans="1:4">
      <c r="B252" s="5"/>
    </row>
    <row r="253" spans="1:4">
      <c r="B253" s="5"/>
    </row>
    <row r="254" spans="1:4">
      <c r="B254" s="5"/>
    </row>
    <row r="255" spans="1:4">
      <c r="B255" s="5"/>
    </row>
    <row r="256" spans="1:4">
      <c r="A256" s="34"/>
      <c r="B256" s="34"/>
      <c r="C256" s="34"/>
      <c r="D256" s="34"/>
    </row>
  </sheetData>
  <mergeCells count="21">
    <mergeCell ref="J48:K48"/>
    <mergeCell ref="J47:K47"/>
    <mergeCell ref="J46:K46"/>
    <mergeCell ref="J45:K45"/>
    <mergeCell ref="I3:J3"/>
    <mergeCell ref="I2:Q2"/>
    <mergeCell ref="S59:T59"/>
    <mergeCell ref="S41:U41"/>
    <mergeCell ref="J58:K58"/>
    <mergeCell ref="J56:K56"/>
    <mergeCell ref="J55:K55"/>
    <mergeCell ref="J54:K54"/>
    <mergeCell ref="J53:K53"/>
    <mergeCell ref="J44:K44"/>
    <mergeCell ref="J43:K43"/>
    <mergeCell ref="J57:K57"/>
    <mergeCell ref="K3:L3"/>
    <mergeCell ref="J52:K52"/>
    <mergeCell ref="J51:K51"/>
    <mergeCell ref="J50:K50"/>
    <mergeCell ref="J49:K4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BF6D-D618-4A61-A75B-2D978755A58A}">
  <dimension ref="A1:B1496"/>
  <sheetViews>
    <sheetView workbookViewId="0">
      <selection activeCell="I30" sqref="I30"/>
    </sheetView>
  </sheetViews>
  <sheetFormatPr defaultRowHeight="12.75"/>
  <cols>
    <col min="1" max="1" width="9.140625" style="163"/>
    <col min="2" max="2" width="9.140625" style="164"/>
    <col min="3" max="16384" width="9.140625" style="163"/>
  </cols>
  <sheetData>
    <row r="1" spans="1:2">
      <c r="A1" s="163">
        <v>0</v>
      </c>
      <c r="B1" s="164" t="str">
        <f t="shared" ref="B1:B64" si="0">_xlfn.BASE(A1,36,2)</f>
        <v>00</v>
      </c>
    </row>
    <row r="2" spans="1:2">
      <c r="A2" s="163">
        <v>1</v>
      </c>
      <c r="B2" s="164" t="str">
        <f t="shared" si="0"/>
        <v>01</v>
      </c>
    </row>
    <row r="3" spans="1:2">
      <c r="A3" s="163">
        <v>2</v>
      </c>
      <c r="B3" s="164" t="str">
        <f t="shared" si="0"/>
        <v>02</v>
      </c>
    </row>
    <row r="4" spans="1:2">
      <c r="A4" s="163">
        <v>3</v>
      </c>
      <c r="B4" s="164" t="str">
        <f t="shared" si="0"/>
        <v>03</v>
      </c>
    </row>
    <row r="5" spans="1:2">
      <c r="A5" s="163">
        <v>4</v>
      </c>
      <c r="B5" s="164" t="str">
        <f t="shared" si="0"/>
        <v>04</v>
      </c>
    </row>
    <row r="6" spans="1:2">
      <c r="A6" s="163">
        <v>5</v>
      </c>
      <c r="B6" s="164" t="str">
        <f t="shared" si="0"/>
        <v>05</v>
      </c>
    </row>
    <row r="7" spans="1:2">
      <c r="A7" s="163">
        <v>6</v>
      </c>
      <c r="B7" s="164" t="str">
        <f t="shared" si="0"/>
        <v>06</v>
      </c>
    </row>
    <row r="8" spans="1:2">
      <c r="A8" s="163">
        <v>7</v>
      </c>
      <c r="B8" s="164" t="str">
        <f t="shared" si="0"/>
        <v>07</v>
      </c>
    </row>
    <row r="9" spans="1:2">
      <c r="A9" s="163">
        <v>8</v>
      </c>
      <c r="B9" s="164" t="str">
        <f t="shared" si="0"/>
        <v>08</v>
      </c>
    </row>
    <row r="10" spans="1:2">
      <c r="A10" s="163">
        <v>9</v>
      </c>
      <c r="B10" s="164" t="str">
        <f t="shared" si="0"/>
        <v>09</v>
      </c>
    </row>
    <row r="11" spans="1:2">
      <c r="A11" s="163">
        <v>10</v>
      </c>
      <c r="B11" s="164" t="str">
        <f t="shared" si="0"/>
        <v>0A</v>
      </c>
    </row>
    <row r="12" spans="1:2">
      <c r="A12" s="163">
        <v>11</v>
      </c>
      <c r="B12" s="164" t="str">
        <f t="shared" si="0"/>
        <v>0B</v>
      </c>
    </row>
    <row r="13" spans="1:2">
      <c r="A13" s="163">
        <v>12</v>
      </c>
      <c r="B13" s="164" t="str">
        <f t="shared" si="0"/>
        <v>0C</v>
      </c>
    </row>
    <row r="14" spans="1:2">
      <c r="A14" s="163">
        <v>13</v>
      </c>
      <c r="B14" s="164" t="str">
        <f t="shared" si="0"/>
        <v>0D</v>
      </c>
    </row>
    <row r="15" spans="1:2">
      <c r="A15" s="163">
        <v>14</v>
      </c>
      <c r="B15" s="164" t="str">
        <f t="shared" si="0"/>
        <v>0E</v>
      </c>
    </row>
    <row r="16" spans="1:2">
      <c r="A16" s="163">
        <v>15</v>
      </c>
      <c r="B16" s="164" t="str">
        <f t="shared" si="0"/>
        <v>0F</v>
      </c>
    </row>
    <row r="17" spans="1:2">
      <c r="A17" s="163">
        <v>16</v>
      </c>
      <c r="B17" s="164" t="str">
        <f t="shared" si="0"/>
        <v>0G</v>
      </c>
    </row>
    <row r="18" spans="1:2">
      <c r="A18" s="163">
        <v>17</v>
      </c>
      <c r="B18" s="164" t="str">
        <f t="shared" si="0"/>
        <v>0H</v>
      </c>
    </row>
    <row r="19" spans="1:2">
      <c r="A19" s="163">
        <v>18</v>
      </c>
      <c r="B19" s="164" t="str">
        <f t="shared" si="0"/>
        <v>0I</v>
      </c>
    </row>
    <row r="20" spans="1:2">
      <c r="A20" s="163">
        <v>19</v>
      </c>
      <c r="B20" s="164" t="str">
        <f t="shared" si="0"/>
        <v>0J</v>
      </c>
    </row>
    <row r="21" spans="1:2">
      <c r="A21" s="163">
        <v>20</v>
      </c>
      <c r="B21" s="164" t="str">
        <f t="shared" si="0"/>
        <v>0K</v>
      </c>
    </row>
    <row r="22" spans="1:2">
      <c r="A22" s="163">
        <v>21</v>
      </c>
      <c r="B22" s="164" t="str">
        <f t="shared" si="0"/>
        <v>0L</v>
      </c>
    </row>
    <row r="23" spans="1:2">
      <c r="A23" s="163">
        <v>22</v>
      </c>
      <c r="B23" s="164" t="str">
        <f t="shared" si="0"/>
        <v>0M</v>
      </c>
    </row>
    <row r="24" spans="1:2">
      <c r="A24" s="163">
        <v>23</v>
      </c>
      <c r="B24" s="164" t="str">
        <f t="shared" si="0"/>
        <v>0N</v>
      </c>
    </row>
    <row r="25" spans="1:2">
      <c r="A25" s="163">
        <v>24</v>
      </c>
      <c r="B25" s="164" t="str">
        <f t="shared" si="0"/>
        <v>0O</v>
      </c>
    </row>
    <row r="26" spans="1:2">
      <c r="A26" s="163">
        <v>25</v>
      </c>
      <c r="B26" s="164" t="str">
        <f t="shared" si="0"/>
        <v>0P</v>
      </c>
    </row>
    <row r="27" spans="1:2">
      <c r="A27" s="163">
        <v>26</v>
      </c>
      <c r="B27" s="164" t="str">
        <f t="shared" si="0"/>
        <v>0Q</v>
      </c>
    </row>
    <row r="28" spans="1:2">
      <c r="A28" s="163">
        <v>27</v>
      </c>
      <c r="B28" s="164" t="str">
        <f t="shared" si="0"/>
        <v>0R</v>
      </c>
    </row>
    <row r="29" spans="1:2">
      <c r="A29" s="163">
        <v>28</v>
      </c>
      <c r="B29" s="164" t="str">
        <f t="shared" si="0"/>
        <v>0S</v>
      </c>
    </row>
    <row r="30" spans="1:2">
      <c r="A30" s="163">
        <v>29</v>
      </c>
      <c r="B30" s="164" t="str">
        <f t="shared" si="0"/>
        <v>0T</v>
      </c>
    </row>
    <row r="31" spans="1:2">
      <c r="A31" s="163">
        <v>30</v>
      </c>
      <c r="B31" s="164" t="str">
        <f t="shared" si="0"/>
        <v>0U</v>
      </c>
    </row>
    <row r="32" spans="1:2">
      <c r="A32" s="163">
        <v>31</v>
      </c>
      <c r="B32" s="164" t="str">
        <f t="shared" si="0"/>
        <v>0V</v>
      </c>
    </row>
    <row r="33" spans="1:2">
      <c r="A33" s="163">
        <v>32</v>
      </c>
      <c r="B33" s="164" t="str">
        <f t="shared" si="0"/>
        <v>0W</v>
      </c>
    </row>
    <row r="34" spans="1:2">
      <c r="A34" s="163">
        <v>33</v>
      </c>
      <c r="B34" s="164" t="str">
        <f t="shared" si="0"/>
        <v>0X</v>
      </c>
    </row>
    <row r="35" spans="1:2">
      <c r="A35" s="163">
        <v>34</v>
      </c>
      <c r="B35" s="164" t="str">
        <f t="shared" si="0"/>
        <v>0Y</v>
      </c>
    </row>
    <row r="36" spans="1:2">
      <c r="A36" s="163">
        <v>35</v>
      </c>
      <c r="B36" s="164" t="str">
        <f t="shared" si="0"/>
        <v>0Z</v>
      </c>
    </row>
    <row r="37" spans="1:2">
      <c r="A37" s="163">
        <v>36</v>
      </c>
      <c r="B37" s="164" t="str">
        <f t="shared" si="0"/>
        <v>10</v>
      </c>
    </row>
    <row r="38" spans="1:2">
      <c r="A38" s="163">
        <v>37</v>
      </c>
      <c r="B38" s="164" t="str">
        <f t="shared" si="0"/>
        <v>11</v>
      </c>
    </row>
    <row r="39" spans="1:2">
      <c r="A39" s="163">
        <v>38</v>
      </c>
      <c r="B39" s="164" t="str">
        <f t="shared" si="0"/>
        <v>12</v>
      </c>
    </row>
    <row r="40" spans="1:2">
      <c r="A40" s="163">
        <v>39</v>
      </c>
      <c r="B40" s="164" t="str">
        <f t="shared" si="0"/>
        <v>13</v>
      </c>
    </row>
    <row r="41" spans="1:2">
      <c r="A41" s="163">
        <v>40</v>
      </c>
      <c r="B41" s="164" t="str">
        <f t="shared" si="0"/>
        <v>14</v>
      </c>
    </row>
    <row r="42" spans="1:2">
      <c r="A42" s="163">
        <v>41</v>
      </c>
      <c r="B42" s="164" t="str">
        <f t="shared" si="0"/>
        <v>15</v>
      </c>
    </row>
    <row r="43" spans="1:2">
      <c r="A43" s="163">
        <v>42</v>
      </c>
      <c r="B43" s="164" t="str">
        <f t="shared" si="0"/>
        <v>16</v>
      </c>
    </row>
    <row r="44" spans="1:2">
      <c r="A44" s="163">
        <v>43</v>
      </c>
      <c r="B44" s="164" t="str">
        <f t="shared" si="0"/>
        <v>17</v>
      </c>
    </row>
    <row r="45" spans="1:2">
      <c r="A45" s="163">
        <v>44</v>
      </c>
      <c r="B45" s="164" t="str">
        <f t="shared" si="0"/>
        <v>18</v>
      </c>
    </row>
    <row r="46" spans="1:2">
      <c r="A46" s="163">
        <v>45</v>
      </c>
      <c r="B46" s="164" t="str">
        <f t="shared" si="0"/>
        <v>19</v>
      </c>
    </row>
    <row r="47" spans="1:2">
      <c r="A47" s="163">
        <v>46</v>
      </c>
      <c r="B47" s="164" t="str">
        <f t="shared" si="0"/>
        <v>1A</v>
      </c>
    </row>
    <row r="48" spans="1:2">
      <c r="A48" s="163">
        <v>47</v>
      </c>
      <c r="B48" s="164" t="str">
        <f t="shared" si="0"/>
        <v>1B</v>
      </c>
    </row>
    <row r="49" spans="1:2">
      <c r="A49" s="163">
        <v>48</v>
      </c>
      <c r="B49" s="164" t="str">
        <f t="shared" si="0"/>
        <v>1C</v>
      </c>
    </row>
    <row r="50" spans="1:2">
      <c r="A50" s="163">
        <v>49</v>
      </c>
      <c r="B50" s="164" t="str">
        <f t="shared" si="0"/>
        <v>1D</v>
      </c>
    </row>
    <row r="51" spans="1:2">
      <c r="A51" s="163">
        <v>50</v>
      </c>
      <c r="B51" s="164" t="str">
        <f t="shared" si="0"/>
        <v>1E</v>
      </c>
    </row>
    <row r="52" spans="1:2">
      <c r="A52" s="163">
        <v>51</v>
      </c>
      <c r="B52" s="164" t="str">
        <f t="shared" si="0"/>
        <v>1F</v>
      </c>
    </row>
    <row r="53" spans="1:2">
      <c r="A53" s="163">
        <v>52</v>
      </c>
      <c r="B53" s="164" t="str">
        <f t="shared" si="0"/>
        <v>1G</v>
      </c>
    </row>
    <row r="54" spans="1:2">
      <c r="A54" s="163">
        <v>53</v>
      </c>
      <c r="B54" s="164" t="str">
        <f t="shared" si="0"/>
        <v>1H</v>
      </c>
    </row>
    <row r="55" spans="1:2">
      <c r="A55" s="163">
        <v>54</v>
      </c>
      <c r="B55" s="164" t="str">
        <f t="shared" si="0"/>
        <v>1I</v>
      </c>
    </row>
    <row r="56" spans="1:2">
      <c r="A56" s="163">
        <v>55</v>
      </c>
      <c r="B56" s="164" t="str">
        <f t="shared" si="0"/>
        <v>1J</v>
      </c>
    </row>
    <row r="57" spans="1:2">
      <c r="A57" s="163">
        <v>56</v>
      </c>
      <c r="B57" s="164" t="str">
        <f t="shared" si="0"/>
        <v>1K</v>
      </c>
    </row>
    <row r="58" spans="1:2">
      <c r="A58" s="163">
        <v>57</v>
      </c>
      <c r="B58" s="164" t="str">
        <f t="shared" si="0"/>
        <v>1L</v>
      </c>
    </row>
    <row r="59" spans="1:2">
      <c r="A59" s="163">
        <v>58</v>
      </c>
      <c r="B59" s="164" t="str">
        <f t="shared" si="0"/>
        <v>1M</v>
      </c>
    </row>
    <row r="60" spans="1:2">
      <c r="A60" s="163">
        <v>59</v>
      </c>
      <c r="B60" s="164" t="str">
        <f t="shared" si="0"/>
        <v>1N</v>
      </c>
    </row>
    <row r="61" spans="1:2">
      <c r="A61" s="163">
        <v>60</v>
      </c>
      <c r="B61" s="164" t="str">
        <f t="shared" si="0"/>
        <v>1O</v>
      </c>
    </row>
    <row r="62" spans="1:2">
      <c r="A62" s="163">
        <v>61</v>
      </c>
      <c r="B62" s="164" t="str">
        <f t="shared" si="0"/>
        <v>1P</v>
      </c>
    </row>
    <row r="63" spans="1:2">
      <c r="A63" s="163">
        <v>62</v>
      </c>
      <c r="B63" s="164" t="str">
        <f t="shared" si="0"/>
        <v>1Q</v>
      </c>
    </row>
    <row r="64" spans="1:2">
      <c r="A64" s="163">
        <v>63</v>
      </c>
      <c r="B64" s="164" t="str">
        <f t="shared" si="0"/>
        <v>1R</v>
      </c>
    </row>
    <row r="65" spans="1:2">
      <c r="A65" s="163">
        <v>64</v>
      </c>
      <c r="B65" s="164" t="str">
        <f t="shared" ref="B65:B128" si="1">_xlfn.BASE(A65,36,2)</f>
        <v>1S</v>
      </c>
    </row>
    <row r="66" spans="1:2">
      <c r="A66" s="163">
        <v>65</v>
      </c>
      <c r="B66" s="164" t="str">
        <f t="shared" si="1"/>
        <v>1T</v>
      </c>
    </row>
    <row r="67" spans="1:2">
      <c r="A67" s="163">
        <v>66</v>
      </c>
      <c r="B67" s="164" t="str">
        <f t="shared" si="1"/>
        <v>1U</v>
      </c>
    </row>
    <row r="68" spans="1:2">
      <c r="A68" s="163">
        <v>67</v>
      </c>
      <c r="B68" s="164" t="str">
        <f t="shared" si="1"/>
        <v>1V</v>
      </c>
    </row>
    <row r="69" spans="1:2">
      <c r="A69" s="163">
        <v>68</v>
      </c>
      <c r="B69" s="164" t="str">
        <f t="shared" si="1"/>
        <v>1W</v>
      </c>
    </row>
    <row r="70" spans="1:2">
      <c r="A70" s="163">
        <v>69</v>
      </c>
      <c r="B70" s="164" t="str">
        <f t="shared" si="1"/>
        <v>1X</v>
      </c>
    </row>
    <row r="71" spans="1:2">
      <c r="A71" s="163">
        <v>70</v>
      </c>
      <c r="B71" s="164" t="str">
        <f t="shared" si="1"/>
        <v>1Y</v>
      </c>
    </row>
    <row r="72" spans="1:2">
      <c r="A72" s="163">
        <v>71</v>
      </c>
      <c r="B72" s="164" t="str">
        <f t="shared" si="1"/>
        <v>1Z</v>
      </c>
    </row>
    <row r="73" spans="1:2">
      <c r="A73" s="163">
        <v>72</v>
      </c>
      <c r="B73" s="164" t="str">
        <f t="shared" si="1"/>
        <v>20</v>
      </c>
    </row>
    <row r="74" spans="1:2">
      <c r="A74" s="163">
        <v>73</v>
      </c>
      <c r="B74" s="164" t="str">
        <f t="shared" si="1"/>
        <v>21</v>
      </c>
    </row>
    <row r="75" spans="1:2">
      <c r="A75" s="163">
        <v>74</v>
      </c>
      <c r="B75" s="164" t="str">
        <f t="shared" si="1"/>
        <v>22</v>
      </c>
    </row>
    <row r="76" spans="1:2">
      <c r="A76" s="163">
        <v>75</v>
      </c>
      <c r="B76" s="164" t="str">
        <f t="shared" si="1"/>
        <v>23</v>
      </c>
    </row>
    <row r="77" spans="1:2">
      <c r="A77" s="163">
        <v>76</v>
      </c>
      <c r="B77" s="164" t="str">
        <f t="shared" si="1"/>
        <v>24</v>
      </c>
    </row>
    <row r="78" spans="1:2">
      <c r="A78" s="163">
        <v>77</v>
      </c>
      <c r="B78" s="164" t="str">
        <f t="shared" si="1"/>
        <v>25</v>
      </c>
    </row>
    <row r="79" spans="1:2">
      <c r="A79" s="163">
        <v>78</v>
      </c>
      <c r="B79" s="164" t="str">
        <f t="shared" si="1"/>
        <v>26</v>
      </c>
    </row>
    <row r="80" spans="1:2">
      <c r="A80" s="163">
        <v>79</v>
      </c>
      <c r="B80" s="164" t="str">
        <f t="shared" si="1"/>
        <v>27</v>
      </c>
    </row>
    <row r="81" spans="1:2">
      <c r="A81" s="163">
        <v>80</v>
      </c>
      <c r="B81" s="164" t="str">
        <f t="shared" si="1"/>
        <v>28</v>
      </c>
    </row>
    <row r="82" spans="1:2">
      <c r="A82" s="163">
        <v>81</v>
      </c>
      <c r="B82" s="164" t="str">
        <f t="shared" si="1"/>
        <v>29</v>
      </c>
    </row>
    <row r="83" spans="1:2">
      <c r="A83" s="163">
        <v>82</v>
      </c>
      <c r="B83" s="164" t="str">
        <f t="shared" si="1"/>
        <v>2A</v>
      </c>
    </row>
    <row r="84" spans="1:2">
      <c r="A84" s="163">
        <v>83</v>
      </c>
      <c r="B84" s="164" t="str">
        <f t="shared" si="1"/>
        <v>2B</v>
      </c>
    </row>
    <row r="85" spans="1:2">
      <c r="A85" s="163">
        <v>84</v>
      </c>
      <c r="B85" s="164" t="str">
        <f t="shared" si="1"/>
        <v>2C</v>
      </c>
    </row>
    <row r="86" spans="1:2">
      <c r="A86" s="163">
        <v>85</v>
      </c>
      <c r="B86" s="164" t="str">
        <f t="shared" si="1"/>
        <v>2D</v>
      </c>
    </row>
    <row r="87" spans="1:2">
      <c r="A87" s="163">
        <v>86</v>
      </c>
      <c r="B87" s="164" t="str">
        <f t="shared" si="1"/>
        <v>2E</v>
      </c>
    </row>
    <row r="88" spans="1:2">
      <c r="A88" s="163">
        <v>87</v>
      </c>
      <c r="B88" s="164" t="str">
        <f t="shared" si="1"/>
        <v>2F</v>
      </c>
    </row>
    <row r="89" spans="1:2">
      <c r="A89" s="163">
        <v>88</v>
      </c>
      <c r="B89" s="164" t="str">
        <f t="shared" si="1"/>
        <v>2G</v>
      </c>
    </row>
    <row r="90" spans="1:2">
      <c r="A90" s="163">
        <v>89</v>
      </c>
      <c r="B90" s="164" t="str">
        <f t="shared" si="1"/>
        <v>2H</v>
      </c>
    </row>
    <row r="91" spans="1:2">
      <c r="A91" s="163">
        <v>90</v>
      </c>
      <c r="B91" s="164" t="str">
        <f t="shared" si="1"/>
        <v>2I</v>
      </c>
    </row>
    <row r="92" spans="1:2">
      <c r="A92" s="163">
        <v>91</v>
      </c>
      <c r="B92" s="164" t="str">
        <f t="shared" si="1"/>
        <v>2J</v>
      </c>
    </row>
    <row r="93" spans="1:2">
      <c r="A93" s="163">
        <v>92</v>
      </c>
      <c r="B93" s="164" t="str">
        <f t="shared" si="1"/>
        <v>2K</v>
      </c>
    </row>
    <row r="94" spans="1:2">
      <c r="A94" s="163">
        <v>93</v>
      </c>
      <c r="B94" s="164" t="str">
        <f t="shared" si="1"/>
        <v>2L</v>
      </c>
    </row>
    <row r="95" spans="1:2">
      <c r="A95" s="163">
        <v>94</v>
      </c>
      <c r="B95" s="164" t="str">
        <f t="shared" si="1"/>
        <v>2M</v>
      </c>
    </row>
    <row r="96" spans="1:2">
      <c r="A96" s="163">
        <v>95</v>
      </c>
      <c r="B96" s="164" t="str">
        <f t="shared" si="1"/>
        <v>2N</v>
      </c>
    </row>
    <row r="97" spans="1:2">
      <c r="A97" s="163">
        <v>96</v>
      </c>
      <c r="B97" s="164" t="str">
        <f t="shared" si="1"/>
        <v>2O</v>
      </c>
    </row>
    <row r="98" spans="1:2">
      <c r="A98" s="163">
        <v>97</v>
      </c>
      <c r="B98" s="164" t="str">
        <f t="shared" si="1"/>
        <v>2P</v>
      </c>
    </row>
    <row r="99" spans="1:2">
      <c r="A99" s="163">
        <v>98</v>
      </c>
      <c r="B99" s="164" t="str">
        <f t="shared" si="1"/>
        <v>2Q</v>
      </c>
    </row>
    <row r="100" spans="1:2">
      <c r="A100" s="163">
        <v>99</v>
      </c>
      <c r="B100" s="164" t="str">
        <f t="shared" si="1"/>
        <v>2R</v>
      </c>
    </row>
    <row r="101" spans="1:2">
      <c r="A101" s="163">
        <v>100</v>
      </c>
      <c r="B101" s="164" t="str">
        <f t="shared" si="1"/>
        <v>2S</v>
      </c>
    </row>
    <row r="102" spans="1:2">
      <c r="A102" s="163">
        <v>101</v>
      </c>
      <c r="B102" s="164" t="str">
        <f t="shared" si="1"/>
        <v>2T</v>
      </c>
    </row>
    <row r="103" spans="1:2">
      <c r="A103" s="163">
        <v>102</v>
      </c>
      <c r="B103" s="164" t="str">
        <f t="shared" si="1"/>
        <v>2U</v>
      </c>
    </row>
    <row r="104" spans="1:2">
      <c r="A104" s="163">
        <v>103</v>
      </c>
      <c r="B104" s="164" t="str">
        <f t="shared" si="1"/>
        <v>2V</v>
      </c>
    </row>
    <row r="105" spans="1:2">
      <c r="A105" s="163">
        <v>104</v>
      </c>
      <c r="B105" s="164" t="str">
        <f t="shared" si="1"/>
        <v>2W</v>
      </c>
    </row>
    <row r="106" spans="1:2">
      <c r="A106" s="163">
        <v>105</v>
      </c>
      <c r="B106" s="164" t="str">
        <f t="shared" si="1"/>
        <v>2X</v>
      </c>
    </row>
    <row r="107" spans="1:2">
      <c r="A107" s="163">
        <v>106</v>
      </c>
      <c r="B107" s="164" t="str">
        <f t="shared" si="1"/>
        <v>2Y</v>
      </c>
    </row>
    <row r="108" spans="1:2">
      <c r="A108" s="163">
        <v>107</v>
      </c>
      <c r="B108" s="164" t="str">
        <f t="shared" si="1"/>
        <v>2Z</v>
      </c>
    </row>
    <row r="109" spans="1:2">
      <c r="A109" s="163">
        <v>108</v>
      </c>
      <c r="B109" s="164" t="str">
        <f t="shared" si="1"/>
        <v>30</v>
      </c>
    </row>
    <row r="110" spans="1:2">
      <c r="A110" s="163">
        <v>109</v>
      </c>
      <c r="B110" s="164" t="str">
        <f t="shared" si="1"/>
        <v>31</v>
      </c>
    </row>
    <row r="111" spans="1:2">
      <c r="A111" s="163">
        <v>110</v>
      </c>
      <c r="B111" s="164" t="str">
        <f t="shared" si="1"/>
        <v>32</v>
      </c>
    </row>
    <row r="112" spans="1:2">
      <c r="A112" s="163">
        <v>111</v>
      </c>
      <c r="B112" s="164" t="str">
        <f t="shared" si="1"/>
        <v>33</v>
      </c>
    </row>
    <row r="113" spans="1:2">
      <c r="A113" s="163">
        <v>112</v>
      </c>
      <c r="B113" s="164" t="str">
        <f t="shared" si="1"/>
        <v>34</v>
      </c>
    </row>
    <row r="114" spans="1:2">
      <c r="A114" s="163">
        <v>113</v>
      </c>
      <c r="B114" s="164" t="str">
        <f t="shared" si="1"/>
        <v>35</v>
      </c>
    </row>
    <row r="115" spans="1:2">
      <c r="A115" s="163">
        <v>114</v>
      </c>
      <c r="B115" s="164" t="str">
        <f t="shared" si="1"/>
        <v>36</v>
      </c>
    </row>
    <row r="116" spans="1:2">
      <c r="A116" s="163">
        <v>115</v>
      </c>
      <c r="B116" s="164" t="str">
        <f t="shared" si="1"/>
        <v>37</v>
      </c>
    </row>
    <row r="117" spans="1:2">
      <c r="A117" s="163">
        <v>116</v>
      </c>
      <c r="B117" s="164" t="str">
        <f t="shared" si="1"/>
        <v>38</v>
      </c>
    </row>
    <row r="118" spans="1:2">
      <c r="A118" s="163">
        <v>117</v>
      </c>
      <c r="B118" s="164" t="str">
        <f t="shared" si="1"/>
        <v>39</v>
      </c>
    </row>
    <row r="119" spans="1:2">
      <c r="A119" s="163">
        <v>118</v>
      </c>
      <c r="B119" s="164" t="str">
        <f t="shared" si="1"/>
        <v>3A</v>
      </c>
    </row>
    <row r="120" spans="1:2">
      <c r="A120" s="163">
        <v>119</v>
      </c>
      <c r="B120" s="164" t="str">
        <f t="shared" si="1"/>
        <v>3B</v>
      </c>
    </row>
    <row r="121" spans="1:2">
      <c r="A121" s="163">
        <v>120</v>
      </c>
      <c r="B121" s="164" t="str">
        <f t="shared" si="1"/>
        <v>3C</v>
      </c>
    </row>
    <row r="122" spans="1:2">
      <c r="A122" s="163">
        <v>121</v>
      </c>
      <c r="B122" s="164" t="str">
        <f t="shared" si="1"/>
        <v>3D</v>
      </c>
    </row>
    <row r="123" spans="1:2">
      <c r="A123" s="163">
        <v>122</v>
      </c>
      <c r="B123" s="164" t="str">
        <f t="shared" si="1"/>
        <v>3E</v>
      </c>
    </row>
    <row r="124" spans="1:2">
      <c r="A124" s="163">
        <v>123</v>
      </c>
      <c r="B124" s="164" t="str">
        <f t="shared" si="1"/>
        <v>3F</v>
      </c>
    </row>
    <row r="125" spans="1:2">
      <c r="A125" s="163">
        <v>124</v>
      </c>
      <c r="B125" s="164" t="str">
        <f t="shared" si="1"/>
        <v>3G</v>
      </c>
    </row>
    <row r="126" spans="1:2">
      <c r="A126" s="163">
        <v>125</v>
      </c>
      <c r="B126" s="164" t="str">
        <f t="shared" si="1"/>
        <v>3H</v>
      </c>
    </row>
    <row r="127" spans="1:2">
      <c r="A127" s="163">
        <v>126</v>
      </c>
      <c r="B127" s="164" t="str">
        <f t="shared" si="1"/>
        <v>3I</v>
      </c>
    </row>
    <row r="128" spans="1:2">
      <c r="A128" s="163">
        <v>127</v>
      </c>
      <c r="B128" s="164" t="str">
        <f t="shared" si="1"/>
        <v>3J</v>
      </c>
    </row>
    <row r="129" spans="1:2">
      <c r="A129" s="163">
        <v>128</v>
      </c>
      <c r="B129" s="164" t="str">
        <f t="shared" ref="B129:B192" si="2">_xlfn.BASE(A129,36,2)</f>
        <v>3K</v>
      </c>
    </row>
    <row r="130" spans="1:2">
      <c r="A130" s="163">
        <v>129</v>
      </c>
      <c r="B130" s="164" t="str">
        <f t="shared" si="2"/>
        <v>3L</v>
      </c>
    </row>
    <row r="131" spans="1:2">
      <c r="A131" s="163">
        <v>130</v>
      </c>
      <c r="B131" s="164" t="str">
        <f t="shared" si="2"/>
        <v>3M</v>
      </c>
    </row>
    <row r="132" spans="1:2">
      <c r="A132" s="163">
        <v>131</v>
      </c>
      <c r="B132" s="164" t="str">
        <f t="shared" si="2"/>
        <v>3N</v>
      </c>
    </row>
    <row r="133" spans="1:2">
      <c r="A133" s="163">
        <v>132</v>
      </c>
      <c r="B133" s="164" t="str">
        <f t="shared" si="2"/>
        <v>3O</v>
      </c>
    </row>
    <row r="134" spans="1:2">
      <c r="A134" s="163">
        <v>133</v>
      </c>
      <c r="B134" s="164" t="str">
        <f t="shared" si="2"/>
        <v>3P</v>
      </c>
    </row>
    <row r="135" spans="1:2">
      <c r="A135" s="163">
        <v>134</v>
      </c>
      <c r="B135" s="164" t="str">
        <f t="shared" si="2"/>
        <v>3Q</v>
      </c>
    </row>
    <row r="136" spans="1:2">
      <c r="A136" s="163">
        <v>135</v>
      </c>
      <c r="B136" s="164" t="str">
        <f t="shared" si="2"/>
        <v>3R</v>
      </c>
    </row>
    <row r="137" spans="1:2">
      <c r="A137" s="163">
        <v>136</v>
      </c>
      <c r="B137" s="164" t="str">
        <f t="shared" si="2"/>
        <v>3S</v>
      </c>
    </row>
    <row r="138" spans="1:2">
      <c r="A138" s="163">
        <v>137</v>
      </c>
      <c r="B138" s="164" t="str">
        <f t="shared" si="2"/>
        <v>3T</v>
      </c>
    </row>
    <row r="139" spans="1:2">
      <c r="A139" s="163">
        <v>138</v>
      </c>
      <c r="B139" s="164" t="str">
        <f t="shared" si="2"/>
        <v>3U</v>
      </c>
    </row>
    <row r="140" spans="1:2">
      <c r="A140" s="163">
        <v>139</v>
      </c>
      <c r="B140" s="164" t="str">
        <f t="shared" si="2"/>
        <v>3V</v>
      </c>
    </row>
    <row r="141" spans="1:2">
      <c r="A141" s="163">
        <v>140</v>
      </c>
      <c r="B141" s="164" t="str">
        <f t="shared" si="2"/>
        <v>3W</v>
      </c>
    </row>
    <row r="142" spans="1:2">
      <c r="A142" s="163">
        <v>141</v>
      </c>
      <c r="B142" s="164" t="str">
        <f t="shared" si="2"/>
        <v>3X</v>
      </c>
    </row>
    <row r="143" spans="1:2">
      <c r="A143" s="163">
        <v>142</v>
      </c>
      <c r="B143" s="164" t="str">
        <f t="shared" si="2"/>
        <v>3Y</v>
      </c>
    </row>
    <row r="144" spans="1:2">
      <c r="A144" s="163">
        <v>143</v>
      </c>
      <c r="B144" s="164" t="str">
        <f t="shared" si="2"/>
        <v>3Z</v>
      </c>
    </row>
    <row r="145" spans="1:2">
      <c r="A145" s="163">
        <v>144</v>
      </c>
      <c r="B145" s="164" t="str">
        <f t="shared" si="2"/>
        <v>40</v>
      </c>
    </row>
    <row r="146" spans="1:2">
      <c r="A146" s="163">
        <v>145</v>
      </c>
      <c r="B146" s="164" t="str">
        <f t="shared" si="2"/>
        <v>41</v>
      </c>
    </row>
    <row r="147" spans="1:2">
      <c r="A147" s="163">
        <v>146</v>
      </c>
      <c r="B147" s="164" t="str">
        <f t="shared" si="2"/>
        <v>42</v>
      </c>
    </row>
    <row r="148" spans="1:2">
      <c r="A148" s="163">
        <v>147</v>
      </c>
      <c r="B148" s="164" t="str">
        <f t="shared" si="2"/>
        <v>43</v>
      </c>
    </row>
    <row r="149" spans="1:2">
      <c r="A149" s="163">
        <v>148</v>
      </c>
      <c r="B149" s="164" t="str">
        <f t="shared" si="2"/>
        <v>44</v>
      </c>
    </row>
    <row r="150" spans="1:2">
      <c r="A150" s="163">
        <v>149</v>
      </c>
      <c r="B150" s="164" t="str">
        <f t="shared" si="2"/>
        <v>45</v>
      </c>
    </row>
    <row r="151" spans="1:2">
      <c r="A151" s="163">
        <v>150</v>
      </c>
      <c r="B151" s="164" t="str">
        <f t="shared" si="2"/>
        <v>46</v>
      </c>
    </row>
    <row r="152" spans="1:2">
      <c r="A152" s="163">
        <v>151</v>
      </c>
      <c r="B152" s="164" t="str">
        <f t="shared" si="2"/>
        <v>47</v>
      </c>
    </row>
    <row r="153" spans="1:2">
      <c r="A153" s="163">
        <v>152</v>
      </c>
      <c r="B153" s="164" t="str">
        <f t="shared" si="2"/>
        <v>48</v>
      </c>
    </row>
    <row r="154" spans="1:2">
      <c r="A154" s="163">
        <v>153</v>
      </c>
      <c r="B154" s="164" t="str">
        <f t="shared" si="2"/>
        <v>49</v>
      </c>
    </row>
    <row r="155" spans="1:2">
      <c r="A155" s="163">
        <v>154</v>
      </c>
      <c r="B155" s="164" t="str">
        <f t="shared" si="2"/>
        <v>4A</v>
      </c>
    </row>
    <row r="156" spans="1:2">
      <c r="A156" s="163">
        <v>155</v>
      </c>
      <c r="B156" s="164" t="str">
        <f t="shared" si="2"/>
        <v>4B</v>
      </c>
    </row>
    <row r="157" spans="1:2">
      <c r="A157" s="163">
        <v>156</v>
      </c>
      <c r="B157" s="164" t="str">
        <f t="shared" si="2"/>
        <v>4C</v>
      </c>
    </row>
    <row r="158" spans="1:2">
      <c r="A158" s="163">
        <v>157</v>
      </c>
      <c r="B158" s="164" t="str">
        <f t="shared" si="2"/>
        <v>4D</v>
      </c>
    </row>
    <row r="159" spans="1:2">
      <c r="A159" s="163">
        <v>158</v>
      </c>
      <c r="B159" s="164" t="str">
        <f t="shared" si="2"/>
        <v>4E</v>
      </c>
    </row>
    <row r="160" spans="1:2">
      <c r="A160" s="163">
        <v>159</v>
      </c>
      <c r="B160" s="164" t="str">
        <f t="shared" si="2"/>
        <v>4F</v>
      </c>
    </row>
    <row r="161" spans="1:2">
      <c r="A161" s="163">
        <v>160</v>
      </c>
      <c r="B161" s="164" t="str">
        <f t="shared" si="2"/>
        <v>4G</v>
      </c>
    </row>
    <row r="162" spans="1:2">
      <c r="A162" s="163">
        <v>161</v>
      </c>
      <c r="B162" s="164" t="str">
        <f t="shared" si="2"/>
        <v>4H</v>
      </c>
    </row>
    <row r="163" spans="1:2">
      <c r="A163" s="163">
        <v>162</v>
      </c>
      <c r="B163" s="164" t="str">
        <f t="shared" si="2"/>
        <v>4I</v>
      </c>
    </row>
    <row r="164" spans="1:2">
      <c r="A164" s="163">
        <v>163</v>
      </c>
      <c r="B164" s="164" t="str">
        <f t="shared" si="2"/>
        <v>4J</v>
      </c>
    </row>
    <row r="165" spans="1:2">
      <c r="A165" s="163">
        <v>164</v>
      </c>
      <c r="B165" s="164" t="str">
        <f t="shared" si="2"/>
        <v>4K</v>
      </c>
    </row>
    <row r="166" spans="1:2">
      <c r="A166" s="163">
        <v>165</v>
      </c>
      <c r="B166" s="164" t="str">
        <f t="shared" si="2"/>
        <v>4L</v>
      </c>
    </row>
    <row r="167" spans="1:2">
      <c r="A167" s="163">
        <v>166</v>
      </c>
      <c r="B167" s="164" t="str">
        <f t="shared" si="2"/>
        <v>4M</v>
      </c>
    </row>
    <row r="168" spans="1:2">
      <c r="A168" s="163">
        <v>167</v>
      </c>
      <c r="B168" s="164" t="str">
        <f t="shared" si="2"/>
        <v>4N</v>
      </c>
    </row>
    <row r="169" spans="1:2">
      <c r="A169" s="163">
        <v>168</v>
      </c>
      <c r="B169" s="164" t="str">
        <f t="shared" si="2"/>
        <v>4O</v>
      </c>
    </row>
    <row r="170" spans="1:2">
      <c r="A170" s="163">
        <v>169</v>
      </c>
      <c r="B170" s="164" t="str">
        <f t="shared" si="2"/>
        <v>4P</v>
      </c>
    </row>
    <row r="171" spans="1:2">
      <c r="A171" s="163">
        <v>170</v>
      </c>
      <c r="B171" s="164" t="str">
        <f t="shared" si="2"/>
        <v>4Q</v>
      </c>
    </row>
    <row r="172" spans="1:2">
      <c r="A172" s="163">
        <v>171</v>
      </c>
      <c r="B172" s="164" t="str">
        <f t="shared" si="2"/>
        <v>4R</v>
      </c>
    </row>
    <row r="173" spans="1:2">
      <c r="A173" s="163">
        <v>172</v>
      </c>
      <c r="B173" s="164" t="str">
        <f t="shared" si="2"/>
        <v>4S</v>
      </c>
    </row>
    <row r="174" spans="1:2">
      <c r="A174" s="163">
        <v>173</v>
      </c>
      <c r="B174" s="164" t="str">
        <f t="shared" si="2"/>
        <v>4T</v>
      </c>
    </row>
    <row r="175" spans="1:2">
      <c r="A175" s="163">
        <v>174</v>
      </c>
      <c r="B175" s="164" t="str">
        <f t="shared" si="2"/>
        <v>4U</v>
      </c>
    </row>
    <row r="176" spans="1:2">
      <c r="A176" s="163">
        <v>175</v>
      </c>
      <c r="B176" s="164" t="str">
        <f t="shared" si="2"/>
        <v>4V</v>
      </c>
    </row>
    <row r="177" spans="1:2">
      <c r="A177" s="163">
        <v>176</v>
      </c>
      <c r="B177" s="164" t="str">
        <f t="shared" si="2"/>
        <v>4W</v>
      </c>
    </row>
    <row r="178" spans="1:2">
      <c r="A178" s="163">
        <v>177</v>
      </c>
      <c r="B178" s="164" t="str">
        <f t="shared" si="2"/>
        <v>4X</v>
      </c>
    </row>
    <row r="179" spans="1:2">
      <c r="A179" s="163">
        <v>178</v>
      </c>
      <c r="B179" s="164" t="str">
        <f t="shared" si="2"/>
        <v>4Y</v>
      </c>
    </row>
    <row r="180" spans="1:2">
      <c r="A180" s="163">
        <v>179</v>
      </c>
      <c r="B180" s="164" t="str">
        <f t="shared" si="2"/>
        <v>4Z</v>
      </c>
    </row>
    <row r="181" spans="1:2">
      <c r="A181" s="163">
        <v>180</v>
      </c>
      <c r="B181" s="164" t="str">
        <f t="shared" si="2"/>
        <v>50</v>
      </c>
    </row>
    <row r="182" spans="1:2">
      <c r="A182" s="163">
        <v>181</v>
      </c>
      <c r="B182" s="164" t="str">
        <f t="shared" si="2"/>
        <v>51</v>
      </c>
    </row>
    <row r="183" spans="1:2">
      <c r="A183" s="163">
        <v>182</v>
      </c>
      <c r="B183" s="164" t="str">
        <f t="shared" si="2"/>
        <v>52</v>
      </c>
    </row>
    <row r="184" spans="1:2">
      <c r="A184" s="163">
        <v>183</v>
      </c>
      <c r="B184" s="164" t="str">
        <f t="shared" si="2"/>
        <v>53</v>
      </c>
    </row>
    <row r="185" spans="1:2">
      <c r="A185" s="163">
        <v>184</v>
      </c>
      <c r="B185" s="164" t="str">
        <f t="shared" si="2"/>
        <v>54</v>
      </c>
    </row>
    <row r="186" spans="1:2">
      <c r="A186" s="163">
        <v>185</v>
      </c>
      <c r="B186" s="164" t="str">
        <f t="shared" si="2"/>
        <v>55</v>
      </c>
    </row>
    <row r="187" spans="1:2">
      <c r="A187" s="163">
        <v>186</v>
      </c>
      <c r="B187" s="164" t="str">
        <f t="shared" si="2"/>
        <v>56</v>
      </c>
    </row>
    <row r="188" spans="1:2">
      <c r="A188" s="163">
        <v>187</v>
      </c>
      <c r="B188" s="164" t="str">
        <f t="shared" si="2"/>
        <v>57</v>
      </c>
    </row>
    <row r="189" spans="1:2">
      <c r="A189" s="163">
        <v>188</v>
      </c>
      <c r="B189" s="164" t="str">
        <f t="shared" si="2"/>
        <v>58</v>
      </c>
    </row>
    <row r="190" spans="1:2">
      <c r="A190" s="163">
        <v>189</v>
      </c>
      <c r="B190" s="164" t="str">
        <f t="shared" si="2"/>
        <v>59</v>
      </c>
    </row>
    <row r="191" spans="1:2">
      <c r="A191" s="163">
        <v>190</v>
      </c>
      <c r="B191" s="164" t="str">
        <f t="shared" si="2"/>
        <v>5A</v>
      </c>
    </row>
    <row r="192" spans="1:2">
      <c r="A192" s="163">
        <v>191</v>
      </c>
      <c r="B192" s="164" t="str">
        <f t="shared" si="2"/>
        <v>5B</v>
      </c>
    </row>
    <row r="193" spans="1:2">
      <c r="A193" s="163">
        <v>192</v>
      </c>
      <c r="B193" s="164" t="str">
        <f t="shared" ref="B193:B256" si="3">_xlfn.BASE(A193,36,2)</f>
        <v>5C</v>
      </c>
    </row>
    <row r="194" spans="1:2">
      <c r="A194" s="163">
        <v>193</v>
      </c>
      <c r="B194" s="164" t="str">
        <f t="shared" si="3"/>
        <v>5D</v>
      </c>
    </row>
    <row r="195" spans="1:2">
      <c r="A195" s="163">
        <v>194</v>
      </c>
      <c r="B195" s="164" t="str">
        <f t="shared" si="3"/>
        <v>5E</v>
      </c>
    </row>
    <row r="196" spans="1:2">
      <c r="A196" s="163">
        <v>195</v>
      </c>
      <c r="B196" s="164" t="str">
        <f t="shared" si="3"/>
        <v>5F</v>
      </c>
    </row>
    <row r="197" spans="1:2">
      <c r="A197" s="163">
        <v>196</v>
      </c>
      <c r="B197" s="164" t="str">
        <f t="shared" si="3"/>
        <v>5G</v>
      </c>
    </row>
    <row r="198" spans="1:2">
      <c r="A198" s="163">
        <v>197</v>
      </c>
      <c r="B198" s="164" t="str">
        <f t="shared" si="3"/>
        <v>5H</v>
      </c>
    </row>
    <row r="199" spans="1:2">
      <c r="A199" s="163">
        <v>198</v>
      </c>
      <c r="B199" s="164" t="str">
        <f t="shared" si="3"/>
        <v>5I</v>
      </c>
    </row>
    <row r="200" spans="1:2">
      <c r="A200" s="163">
        <v>199</v>
      </c>
      <c r="B200" s="164" t="str">
        <f t="shared" si="3"/>
        <v>5J</v>
      </c>
    </row>
    <row r="201" spans="1:2">
      <c r="A201" s="163">
        <v>200</v>
      </c>
      <c r="B201" s="164" t="str">
        <f t="shared" si="3"/>
        <v>5K</v>
      </c>
    </row>
    <row r="202" spans="1:2">
      <c r="A202" s="163">
        <v>201</v>
      </c>
      <c r="B202" s="164" t="str">
        <f t="shared" si="3"/>
        <v>5L</v>
      </c>
    </row>
    <row r="203" spans="1:2">
      <c r="A203" s="163">
        <v>202</v>
      </c>
      <c r="B203" s="164" t="str">
        <f t="shared" si="3"/>
        <v>5M</v>
      </c>
    </row>
    <row r="204" spans="1:2">
      <c r="A204" s="163">
        <v>203</v>
      </c>
      <c r="B204" s="164" t="str">
        <f t="shared" si="3"/>
        <v>5N</v>
      </c>
    </row>
    <row r="205" spans="1:2">
      <c r="A205" s="163">
        <v>204</v>
      </c>
      <c r="B205" s="164" t="str">
        <f t="shared" si="3"/>
        <v>5O</v>
      </c>
    </row>
    <row r="206" spans="1:2">
      <c r="A206" s="163">
        <v>205</v>
      </c>
      <c r="B206" s="164" t="str">
        <f t="shared" si="3"/>
        <v>5P</v>
      </c>
    </row>
    <row r="207" spans="1:2">
      <c r="A207" s="163">
        <v>206</v>
      </c>
      <c r="B207" s="164" t="str">
        <f t="shared" si="3"/>
        <v>5Q</v>
      </c>
    </row>
    <row r="208" spans="1:2">
      <c r="A208" s="163">
        <v>207</v>
      </c>
      <c r="B208" s="164" t="str">
        <f t="shared" si="3"/>
        <v>5R</v>
      </c>
    </row>
    <row r="209" spans="1:2">
      <c r="A209" s="163">
        <v>208</v>
      </c>
      <c r="B209" s="164" t="str">
        <f t="shared" si="3"/>
        <v>5S</v>
      </c>
    </row>
    <row r="210" spans="1:2">
      <c r="A210" s="163">
        <v>209</v>
      </c>
      <c r="B210" s="164" t="str">
        <f t="shared" si="3"/>
        <v>5T</v>
      </c>
    </row>
    <row r="211" spans="1:2">
      <c r="A211" s="163">
        <v>210</v>
      </c>
      <c r="B211" s="164" t="str">
        <f t="shared" si="3"/>
        <v>5U</v>
      </c>
    </row>
    <row r="212" spans="1:2">
      <c r="A212" s="163">
        <v>211</v>
      </c>
      <c r="B212" s="164" t="str">
        <f t="shared" si="3"/>
        <v>5V</v>
      </c>
    </row>
    <row r="213" spans="1:2">
      <c r="A213" s="163">
        <v>212</v>
      </c>
      <c r="B213" s="164" t="str">
        <f t="shared" si="3"/>
        <v>5W</v>
      </c>
    </row>
    <row r="214" spans="1:2">
      <c r="A214" s="163">
        <v>213</v>
      </c>
      <c r="B214" s="164" t="str">
        <f t="shared" si="3"/>
        <v>5X</v>
      </c>
    </row>
    <row r="215" spans="1:2">
      <c r="A215" s="163">
        <v>214</v>
      </c>
      <c r="B215" s="164" t="str">
        <f t="shared" si="3"/>
        <v>5Y</v>
      </c>
    </row>
    <row r="216" spans="1:2">
      <c r="A216" s="163">
        <v>215</v>
      </c>
      <c r="B216" s="164" t="str">
        <f t="shared" si="3"/>
        <v>5Z</v>
      </c>
    </row>
    <row r="217" spans="1:2">
      <c r="A217" s="163">
        <v>216</v>
      </c>
      <c r="B217" s="164" t="str">
        <f t="shared" si="3"/>
        <v>60</v>
      </c>
    </row>
    <row r="218" spans="1:2">
      <c r="A218" s="163">
        <v>217</v>
      </c>
      <c r="B218" s="164" t="str">
        <f t="shared" si="3"/>
        <v>61</v>
      </c>
    </row>
    <row r="219" spans="1:2">
      <c r="A219" s="163">
        <v>218</v>
      </c>
      <c r="B219" s="164" t="str">
        <f t="shared" si="3"/>
        <v>62</v>
      </c>
    </row>
    <row r="220" spans="1:2">
      <c r="A220" s="163">
        <v>219</v>
      </c>
      <c r="B220" s="164" t="str">
        <f t="shared" si="3"/>
        <v>63</v>
      </c>
    </row>
    <row r="221" spans="1:2">
      <c r="A221" s="163">
        <v>220</v>
      </c>
      <c r="B221" s="164" t="str">
        <f t="shared" si="3"/>
        <v>64</v>
      </c>
    </row>
    <row r="222" spans="1:2">
      <c r="A222" s="163">
        <v>221</v>
      </c>
      <c r="B222" s="164" t="str">
        <f t="shared" si="3"/>
        <v>65</v>
      </c>
    </row>
    <row r="223" spans="1:2">
      <c r="A223" s="163">
        <v>222</v>
      </c>
      <c r="B223" s="164" t="str">
        <f t="shared" si="3"/>
        <v>66</v>
      </c>
    </row>
    <row r="224" spans="1:2">
      <c r="A224" s="163">
        <v>223</v>
      </c>
      <c r="B224" s="164" t="str">
        <f t="shared" si="3"/>
        <v>67</v>
      </c>
    </row>
    <row r="225" spans="1:2">
      <c r="A225" s="163">
        <v>224</v>
      </c>
      <c r="B225" s="164" t="str">
        <f t="shared" si="3"/>
        <v>68</v>
      </c>
    </row>
    <row r="226" spans="1:2">
      <c r="A226" s="163">
        <v>225</v>
      </c>
      <c r="B226" s="164" t="str">
        <f t="shared" si="3"/>
        <v>69</v>
      </c>
    </row>
    <row r="227" spans="1:2">
      <c r="A227" s="163">
        <v>226</v>
      </c>
      <c r="B227" s="164" t="str">
        <f t="shared" si="3"/>
        <v>6A</v>
      </c>
    </row>
    <row r="228" spans="1:2">
      <c r="A228" s="163">
        <v>227</v>
      </c>
      <c r="B228" s="164" t="str">
        <f t="shared" si="3"/>
        <v>6B</v>
      </c>
    </row>
    <row r="229" spans="1:2">
      <c r="A229" s="163">
        <v>228</v>
      </c>
      <c r="B229" s="164" t="str">
        <f t="shared" si="3"/>
        <v>6C</v>
      </c>
    </row>
    <row r="230" spans="1:2">
      <c r="A230" s="163">
        <v>229</v>
      </c>
      <c r="B230" s="164" t="str">
        <f t="shared" si="3"/>
        <v>6D</v>
      </c>
    </row>
    <row r="231" spans="1:2">
      <c r="A231" s="163">
        <v>230</v>
      </c>
      <c r="B231" s="164" t="str">
        <f t="shared" si="3"/>
        <v>6E</v>
      </c>
    </row>
    <row r="232" spans="1:2">
      <c r="A232" s="163">
        <v>231</v>
      </c>
      <c r="B232" s="164" t="str">
        <f t="shared" si="3"/>
        <v>6F</v>
      </c>
    </row>
    <row r="233" spans="1:2">
      <c r="A233" s="163">
        <v>232</v>
      </c>
      <c r="B233" s="164" t="str">
        <f t="shared" si="3"/>
        <v>6G</v>
      </c>
    </row>
    <row r="234" spans="1:2">
      <c r="A234" s="163">
        <v>233</v>
      </c>
      <c r="B234" s="164" t="str">
        <f t="shared" si="3"/>
        <v>6H</v>
      </c>
    </row>
    <row r="235" spans="1:2">
      <c r="A235" s="163">
        <v>234</v>
      </c>
      <c r="B235" s="164" t="str">
        <f t="shared" si="3"/>
        <v>6I</v>
      </c>
    </row>
    <row r="236" spans="1:2">
      <c r="A236" s="163">
        <v>235</v>
      </c>
      <c r="B236" s="164" t="str">
        <f t="shared" si="3"/>
        <v>6J</v>
      </c>
    </row>
    <row r="237" spans="1:2">
      <c r="A237" s="163">
        <v>236</v>
      </c>
      <c r="B237" s="164" t="str">
        <f t="shared" si="3"/>
        <v>6K</v>
      </c>
    </row>
    <row r="238" spans="1:2">
      <c r="A238" s="163">
        <v>237</v>
      </c>
      <c r="B238" s="164" t="str">
        <f t="shared" si="3"/>
        <v>6L</v>
      </c>
    </row>
    <row r="239" spans="1:2">
      <c r="A239" s="163">
        <v>238</v>
      </c>
      <c r="B239" s="164" t="str">
        <f t="shared" si="3"/>
        <v>6M</v>
      </c>
    </row>
    <row r="240" spans="1:2">
      <c r="A240" s="163">
        <v>239</v>
      </c>
      <c r="B240" s="164" t="str">
        <f t="shared" si="3"/>
        <v>6N</v>
      </c>
    </row>
    <row r="241" spans="1:2">
      <c r="A241" s="163">
        <v>240</v>
      </c>
      <c r="B241" s="164" t="str">
        <f t="shared" si="3"/>
        <v>6O</v>
      </c>
    </row>
    <row r="242" spans="1:2">
      <c r="A242" s="163">
        <v>241</v>
      </c>
      <c r="B242" s="164" t="str">
        <f t="shared" si="3"/>
        <v>6P</v>
      </c>
    </row>
    <row r="243" spans="1:2">
      <c r="A243" s="163">
        <v>242</v>
      </c>
      <c r="B243" s="164" t="str">
        <f t="shared" si="3"/>
        <v>6Q</v>
      </c>
    </row>
    <row r="244" spans="1:2">
      <c r="A244" s="163">
        <v>243</v>
      </c>
      <c r="B244" s="164" t="str">
        <f t="shared" si="3"/>
        <v>6R</v>
      </c>
    </row>
    <row r="245" spans="1:2">
      <c r="A245" s="163">
        <v>244</v>
      </c>
      <c r="B245" s="164" t="str">
        <f t="shared" si="3"/>
        <v>6S</v>
      </c>
    </row>
    <row r="246" spans="1:2">
      <c r="A246" s="163">
        <v>245</v>
      </c>
      <c r="B246" s="164" t="str">
        <f t="shared" si="3"/>
        <v>6T</v>
      </c>
    </row>
    <row r="247" spans="1:2">
      <c r="A247" s="163">
        <v>246</v>
      </c>
      <c r="B247" s="164" t="str">
        <f t="shared" si="3"/>
        <v>6U</v>
      </c>
    </row>
    <row r="248" spans="1:2">
      <c r="A248" s="163">
        <v>247</v>
      </c>
      <c r="B248" s="164" t="str">
        <f t="shared" si="3"/>
        <v>6V</v>
      </c>
    </row>
    <row r="249" spans="1:2">
      <c r="A249" s="163">
        <v>248</v>
      </c>
      <c r="B249" s="164" t="str">
        <f t="shared" si="3"/>
        <v>6W</v>
      </c>
    </row>
    <row r="250" spans="1:2">
      <c r="A250" s="163">
        <v>249</v>
      </c>
      <c r="B250" s="164" t="str">
        <f t="shared" si="3"/>
        <v>6X</v>
      </c>
    </row>
    <row r="251" spans="1:2">
      <c r="A251" s="163">
        <v>250</v>
      </c>
      <c r="B251" s="164" t="str">
        <f t="shared" si="3"/>
        <v>6Y</v>
      </c>
    </row>
    <row r="252" spans="1:2">
      <c r="A252" s="163">
        <v>251</v>
      </c>
      <c r="B252" s="164" t="str">
        <f t="shared" si="3"/>
        <v>6Z</v>
      </c>
    </row>
    <row r="253" spans="1:2">
      <c r="A253" s="163">
        <v>252</v>
      </c>
      <c r="B253" s="164" t="str">
        <f t="shared" si="3"/>
        <v>70</v>
      </c>
    </row>
    <row r="254" spans="1:2">
      <c r="A254" s="163">
        <v>253</v>
      </c>
      <c r="B254" s="164" t="str">
        <f t="shared" si="3"/>
        <v>71</v>
      </c>
    </row>
    <row r="255" spans="1:2">
      <c r="A255" s="163">
        <v>254</v>
      </c>
      <c r="B255" s="164" t="str">
        <f t="shared" si="3"/>
        <v>72</v>
      </c>
    </row>
    <row r="256" spans="1:2">
      <c r="A256" s="163">
        <v>255</v>
      </c>
      <c r="B256" s="164" t="str">
        <f t="shared" si="3"/>
        <v>73</v>
      </c>
    </row>
    <row r="257" spans="1:2">
      <c r="A257" s="163">
        <v>256</v>
      </c>
      <c r="B257" s="164" t="str">
        <f t="shared" ref="B257:B320" si="4">_xlfn.BASE(A257,36,2)</f>
        <v>74</v>
      </c>
    </row>
    <row r="258" spans="1:2">
      <c r="A258" s="163">
        <v>257</v>
      </c>
      <c r="B258" s="164" t="str">
        <f t="shared" si="4"/>
        <v>75</v>
      </c>
    </row>
    <row r="259" spans="1:2">
      <c r="A259" s="163">
        <v>258</v>
      </c>
      <c r="B259" s="164" t="str">
        <f t="shared" si="4"/>
        <v>76</v>
      </c>
    </row>
    <row r="260" spans="1:2">
      <c r="A260" s="163">
        <v>259</v>
      </c>
      <c r="B260" s="164" t="str">
        <f t="shared" si="4"/>
        <v>77</v>
      </c>
    </row>
    <row r="261" spans="1:2">
      <c r="A261" s="163">
        <v>260</v>
      </c>
      <c r="B261" s="164" t="str">
        <f t="shared" si="4"/>
        <v>78</v>
      </c>
    </row>
    <row r="262" spans="1:2">
      <c r="A262" s="163">
        <v>261</v>
      </c>
      <c r="B262" s="164" t="str">
        <f t="shared" si="4"/>
        <v>79</v>
      </c>
    </row>
    <row r="263" spans="1:2">
      <c r="A263" s="163">
        <v>262</v>
      </c>
      <c r="B263" s="164" t="str">
        <f t="shared" si="4"/>
        <v>7A</v>
      </c>
    </row>
    <row r="264" spans="1:2">
      <c r="A264" s="163">
        <v>263</v>
      </c>
      <c r="B264" s="164" t="str">
        <f t="shared" si="4"/>
        <v>7B</v>
      </c>
    </row>
    <row r="265" spans="1:2">
      <c r="A265" s="163">
        <v>264</v>
      </c>
      <c r="B265" s="164" t="str">
        <f t="shared" si="4"/>
        <v>7C</v>
      </c>
    </row>
    <row r="266" spans="1:2">
      <c r="A266" s="163">
        <v>265</v>
      </c>
      <c r="B266" s="164" t="str">
        <f t="shared" si="4"/>
        <v>7D</v>
      </c>
    </row>
    <row r="267" spans="1:2">
      <c r="A267" s="163">
        <v>266</v>
      </c>
      <c r="B267" s="164" t="str">
        <f t="shared" si="4"/>
        <v>7E</v>
      </c>
    </row>
    <row r="268" spans="1:2">
      <c r="A268" s="163">
        <v>267</v>
      </c>
      <c r="B268" s="164" t="str">
        <f t="shared" si="4"/>
        <v>7F</v>
      </c>
    </row>
    <row r="269" spans="1:2">
      <c r="A269" s="163">
        <v>268</v>
      </c>
      <c r="B269" s="164" t="str">
        <f t="shared" si="4"/>
        <v>7G</v>
      </c>
    </row>
    <row r="270" spans="1:2">
      <c r="A270" s="163">
        <v>269</v>
      </c>
      <c r="B270" s="164" t="str">
        <f t="shared" si="4"/>
        <v>7H</v>
      </c>
    </row>
    <row r="271" spans="1:2">
      <c r="A271" s="163">
        <v>270</v>
      </c>
      <c r="B271" s="164" t="str">
        <f t="shared" si="4"/>
        <v>7I</v>
      </c>
    </row>
    <row r="272" spans="1:2">
      <c r="A272" s="163">
        <v>271</v>
      </c>
      <c r="B272" s="164" t="str">
        <f t="shared" si="4"/>
        <v>7J</v>
      </c>
    </row>
    <row r="273" spans="1:2">
      <c r="A273" s="163">
        <v>272</v>
      </c>
      <c r="B273" s="164" t="str">
        <f t="shared" si="4"/>
        <v>7K</v>
      </c>
    </row>
    <row r="274" spans="1:2">
      <c r="A274" s="163">
        <v>273</v>
      </c>
      <c r="B274" s="164" t="str">
        <f t="shared" si="4"/>
        <v>7L</v>
      </c>
    </row>
    <row r="275" spans="1:2">
      <c r="A275" s="163">
        <v>274</v>
      </c>
      <c r="B275" s="164" t="str">
        <f t="shared" si="4"/>
        <v>7M</v>
      </c>
    </row>
    <row r="276" spans="1:2">
      <c r="A276" s="163">
        <v>275</v>
      </c>
      <c r="B276" s="164" t="str">
        <f t="shared" si="4"/>
        <v>7N</v>
      </c>
    </row>
    <row r="277" spans="1:2">
      <c r="A277" s="163">
        <v>276</v>
      </c>
      <c r="B277" s="164" t="str">
        <f t="shared" si="4"/>
        <v>7O</v>
      </c>
    </row>
    <row r="278" spans="1:2">
      <c r="A278" s="163">
        <v>277</v>
      </c>
      <c r="B278" s="164" t="str">
        <f t="shared" si="4"/>
        <v>7P</v>
      </c>
    </row>
    <row r="279" spans="1:2">
      <c r="A279" s="163">
        <v>278</v>
      </c>
      <c r="B279" s="164" t="str">
        <f t="shared" si="4"/>
        <v>7Q</v>
      </c>
    </row>
    <row r="280" spans="1:2">
      <c r="A280" s="163">
        <v>279</v>
      </c>
      <c r="B280" s="164" t="str">
        <f t="shared" si="4"/>
        <v>7R</v>
      </c>
    </row>
    <row r="281" spans="1:2">
      <c r="A281" s="163">
        <v>280</v>
      </c>
      <c r="B281" s="164" t="str">
        <f t="shared" si="4"/>
        <v>7S</v>
      </c>
    </row>
    <row r="282" spans="1:2">
      <c r="A282" s="163">
        <v>281</v>
      </c>
      <c r="B282" s="164" t="str">
        <f t="shared" si="4"/>
        <v>7T</v>
      </c>
    </row>
    <row r="283" spans="1:2">
      <c r="A283" s="163">
        <v>282</v>
      </c>
      <c r="B283" s="164" t="str">
        <f t="shared" si="4"/>
        <v>7U</v>
      </c>
    </row>
    <row r="284" spans="1:2">
      <c r="A284" s="163">
        <v>283</v>
      </c>
      <c r="B284" s="164" t="str">
        <f t="shared" si="4"/>
        <v>7V</v>
      </c>
    </row>
    <row r="285" spans="1:2">
      <c r="A285" s="163">
        <v>284</v>
      </c>
      <c r="B285" s="164" t="str">
        <f t="shared" si="4"/>
        <v>7W</v>
      </c>
    </row>
    <row r="286" spans="1:2">
      <c r="A286" s="163">
        <v>285</v>
      </c>
      <c r="B286" s="164" t="str">
        <f t="shared" si="4"/>
        <v>7X</v>
      </c>
    </row>
    <row r="287" spans="1:2">
      <c r="A287" s="163">
        <v>286</v>
      </c>
      <c r="B287" s="164" t="str">
        <f t="shared" si="4"/>
        <v>7Y</v>
      </c>
    </row>
    <row r="288" spans="1:2">
      <c r="A288" s="163">
        <v>287</v>
      </c>
      <c r="B288" s="164" t="str">
        <f t="shared" si="4"/>
        <v>7Z</v>
      </c>
    </row>
    <row r="289" spans="1:2">
      <c r="A289" s="163">
        <v>288</v>
      </c>
      <c r="B289" s="164" t="str">
        <f t="shared" si="4"/>
        <v>80</v>
      </c>
    </row>
    <row r="290" spans="1:2">
      <c r="A290" s="163">
        <v>289</v>
      </c>
      <c r="B290" s="164" t="str">
        <f t="shared" si="4"/>
        <v>81</v>
      </c>
    </row>
    <row r="291" spans="1:2">
      <c r="A291" s="163">
        <v>290</v>
      </c>
      <c r="B291" s="164" t="str">
        <f t="shared" si="4"/>
        <v>82</v>
      </c>
    </row>
    <row r="292" spans="1:2">
      <c r="A292" s="163">
        <v>291</v>
      </c>
      <c r="B292" s="164" t="str">
        <f t="shared" si="4"/>
        <v>83</v>
      </c>
    </row>
    <row r="293" spans="1:2">
      <c r="A293" s="163">
        <v>292</v>
      </c>
      <c r="B293" s="164" t="str">
        <f t="shared" si="4"/>
        <v>84</v>
      </c>
    </row>
    <row r="294" spans="1:2">
      <c r="A294" s="163">
        <v>293</v>
      </c>
      <c r="B294" s="164" t="str">
        <f t="shared" si="4"/>
        <v>85</v>
      </c>
    </row>
    <row r="295" spans="1:2">
      <c r="A295" s="163">
        <v>294</v>
      </c>
      <c r="B295" s="164" t="str">
        <f t="shared" si="4"/>
        <v>86</v>
      </c>
    </row>
    <row r="296" spans="1:2">
      <c r="A296" s="163">
        <v>295</v>
      </c>
      <c r="B296" s="164" t="str">
        <f t="shared" si="4"/>
        <v>87</v>
      </c>
    </row>
    <row r="297" spans="1:2">
      <c r="A297" s="163">
        <v>296</v>
      </c>
      <c r="B297" s="164" t="str">
        <f t="shared" si="4"/>
        <v>88</v>
      </c>
    </row>
    <row r="298" spans="1:2">
      <c r="A298" s="163">
        <v>297</v>
      </c>
      <c r="B298" s="164" t="str">
        <f t="shared" si="4"/>
        <v>89</v>
      </c>
    </row>
    <row r="299" spans="1:2">
      <c r="A299" s="163">
        <v>298</v>
      </c>
      <c r="B299" s="164" t="str">
        <f t="shared" si="4"/>
        <v>8A</v>
      </c>
    </row>
    <row r="300" spans="1:2">
      <c r="A300" s="163">
        <v>299</v>
      </c>
      <c r="B300" s="164" t="str">
        <f t="shared" si="4"/>
        <v>8B</v>
      </c>
    </row>
    <row r="301" spans="1:2">
      <c r="A301" s="163">
        <v>300</v>
      </c>
      <c r="B301" s="164" t="str">
        <f t="shared" si="4"/>
        <v>8C</v>
      </c>
    </row>
    <row r="302" spans="1:2">
      <c r="A302" s="163">
        <v>301</v>
      </c>
      <c r="B302" s="164" t="str">
        <f t="shared" si="4"/>
        <v>8D</v>
      </c>
    </row>
    <row r="303" spans="1:2">
      <c r="A303" s="163">
        <v>302</v>
      </c>
      <c r="B303" s="164" t="str">
        <f t="shared" si="4"/>
        <v>8E</v>
      </c>
    </row>
    <row r="304" spans="1:2">
      <c r="A304" s="163">
        <v>303</v>
      </c>
      <c r="B304" s="164" t="str">
        <f t="shared" si="4"/>
        <v>8F</v>
      </c>
    </row>
    <row r="305" spans="1:2">
      <c r="A305" s="163">
        <v>304</v>
      </c>
      <c r="B305" s="164" t="str">
        <f t="shared" si="4"/>
        <v>8G</v>
      </c>
    </row>
    <row r="306" spans="1:2">
      <c r="A306" s="163">
        <v>305</v>
      </c>
      <c r="B306" s="164" t="str">
        <f t="shared" si="4"/>
        <v>8H</v>
      </c>
    </row>
    <row r="307" spans="1:2">
      <c r="A307" s="163">
        <v>306</v>
      </c>
      <c r="B307" s="164" t="str">
        <f t="shared" si="4"/>
        <v>8I</v>
      </c>
    </row>
    <row r="308" spans="1:2">
      <c r="A308" s="163">
        <v>307</v>
      </c>
      <c r="B308" s="164" t="str">
        <f t="shared" si="4"/>
        <v>8J</v>
      </c>
    </row>
    <row r="309" spans="1:2">
      <c r="A309" s="163">
        <v>308</v>
      </c>
      <c r="B309" s="164" t="str">
        <f t="shared" si="4"/>
        <v>8K</v>
      </c>
    </row>
    <row r="310" spans="1:2">
      <c r="A310" s="163">
        <v>309</v>
      </c>
      <c r="B310" s="164" t="str">
        <f t="shared" si="4"/>
        <v>8L</v>
      </c>
    </row>
    <row r="311" spans="1:2">
      <c r="A311" s="163">
        <v>310</v>
      </c>
      <c r="B311" s="164" t="str">
        <f t="shared" si="4"/>
        <v>8M</v>
      </c>
    </row>
    <row r="312" spans="1:2">
      <c r="A312" s="163">
        <v>311</v>
      </c>
      <c r="B312" s="164" t="str">
        <f t="shared" si="4"/>
        <v>8N</v>
      </c>
    </row>
    <row r="313" spans="1:2">
      <c r="A313" s="163">
        <v>312</v>
      </c>
      <c r="B313" s="164" t="str">
        <f t="shared" si="4"/>
        <v>8O</v>
      </c>
    </row>
    <row r="314" spans="1:2">
      <c r="A314" s="163">
        <v>313</v>
      </c>
      <c r="B314" s="164" t="str">
        <f t="shared" si="4"/>
        <v>8P</v>
      </c>
    </row>
    <row r="315" spans="1:2">
      <c r="A315" s="163">
        <v>314</v>
      </c>
      <c r="B315" s="164" t="str">
        <f t="shared" si="4"/>
        <v>8Q</v>
      </c>
    </row>
    <row r="316" spans="1:2">
      <c r="A316" s="163">
        <v>315</v>
      </c>
      <c r="B316" s="164" t="str">
        <f t="shared" si="4"/>
        <v>8R</v>
      </c>
    </row>
    <row r="317" spans="1:2">
      <c r="A317" s="163">
        <v>316</v>
      </c>
      <c r="B317" s="164" t="str">
        <f t="shared" si="4"/>
        <v>8S</v>
      </c>
    </row>
    <row r="318" spans="1:2">
      <c r="A318" s="163">
        <v>317</v>
      </c>
      <c r="B318" s="164" t="str">
        <f t="shared" si="4"/>
        <v>8T</v>
      </c>
    </row>
    <row r="319" spans="1:2">
      <c r="A319" s="163">
        <v>318</v>
      </c>
      <c r="B319" s="164" t="str">
        <f t="shared" si="4"/>
        <v>8U</v>
      </c>
    </row>
    <row r="320" spans="1:2">
      <c r="A320" s="163">
        <v>319</v>
      </c>
      <c r="B320" s="164" t="str">
        <f t="shared" si="4"/>
        <v>8V</v>
      </c>
    </row>
    <row r="321" spans="1:2">
      <c r="A321" s="163">
        <v>320</v>
      </c>
      <c r="B321" s="164" t="str">
        <f t="shared" ref="B321:B384" si="5">_xlfn.BASE(A321,36,2)</f>
        <v>8W</v>
      </c>
    </row>
    <row r="322" spans="1:2">
      <c r="A322" s="163">
        <v>321</v>
      </c>
      <c r="B322" s="164" t="str">
        <f t="shared" si="5"/>
        <v>8X</v>
      </c>
    </row>
    <row r="323" spans="1:2">
      <c r="A323" s="163">
        <v>322</v>
      </c>
      <c r="B323" s="164" t="str">
        <f t="shared" si="5"/>
        <v>8Y</v>
      </c>
    </row>
    <row r="324" spans="1:2">
      <c r="A324" s="163">
        <v>323</v>
      </c>
      <c r="B324" s="164" t="str">
        <f t="shared" si="5"/>
        <v>8Z</v>
      </c>
    </row>
    <row r="325" spans="1:2">
      <c r="A325" s="163">
        <v>324</v>
      </c>
      <c r="B325" s="164" t="str">
        <f t="shared" si="5"/>
        <v>90</v>
      </c>
    </row>
    <row r="326" spans="1:2">
      <c r="A326" s="163">
        <v>325</v>
      </c>
      <c r="B326" s="164" t="str">
        <f t="shared" si="5"/>
        <v>91</v>
      </c>
    </row>
    <row r="327" spans="1:2">
      <c r="A327" s="163">
        <v>326</v>
      </c>
      <c r="B327" s="164" t="str">
        <f t="shared" si="5"/>
        <v>92</v>
      </c>
    </row>
    <row r="328" spans="1:2">
      <c r="A328" s="163">
        <v>327</v>
      </c>
      <c r="B328" s="164" t="str">
        <f t="shared" si="5"/>
        <v>93</v>
      </c>
    </row>
    <row r="329" spans="1:2">
      <c r="A329" s="163">
        <v>328</v>
      </c>
      <c r="B329" s="164" t="str">
        <f t="shared" si="5"/>
        <v>94</v>
      </c>
    </row>
    <row r="330" spans="1:2">
      <c r="A330" s="163">
        <v>329</v>
      </c>
      <c r="B330" s="164" t="str">
        <f t="shared" si="5"/>
        <v>95</v>
      </c>
    </row>
    <row r="331" spans="1:2">
      <c r="A331" s="163">
        <v>330</v>
      </c>
      <c r="B331" s="164" t="str">
        <f t="shared" si="5"/>
        <v>96</v>
      </c>
    </row>
    <row r="332" spans="1:2">
      <c r="A332" s="163">
        <v>331</v>
      </c>
      <c r="B332" s="164" t="str">
        <f t="shared" si="5"/>
        <v>97</v>
      </c>
    </row>
    <row r="333" spans="1:2">
      <c r="A333" s="163">
        <v>332</v>
      </c>
      <c r="B333" s="164" t="str">
        <f t="shared" si="5"/>
        <v>98</v>
      </c>
    </row>
    <row r="334" spans="1:2">
      <c r="A334" s="163">
        <v>333</v>
      </c>
      <c r="B334" s="164" t="str">
        <f t="shared" si="5"/>
        <v>99</v>
      </c>
    </row>
    <row r="335" spans="1:2">
      <c r="A335" s="163">
        <v>334</v>
      </c>
      <c r="B335" s="164" t="str">
        <f t="shared" si="5"/>
        <v>9A</v>
      </c>
    </row>
    <row r="336" spans="1:2">
      <c r="A336" s="163">
        <v>335</v>
      </c>
      <c r="B336" s="164" t="str">
        <f t="shared" si="5"/>
        <v>9B</v>
      </c>
    </row>
    <row r="337" spans="1:2">
      <c r="A337" s="163">
        <v>336</v>
      </c>
      <c r="B337" s="164" t="str">
        <f t="shared" si="5"/>
        <v>9C</v>
      </c>
    </row>
    <row r="338" spans="1:2">
      <c r="A338" s="163">
        <v>337</v>
      </c>
      <c r="B338" s="164" t="str">
        <f t="shared" si="5"/>
        <v>9D</v>
      </c>
    </row>
    <row r="339" spans="1:2">
      <c r="A339" s="163">
        <v>338</v>
      </c>
      <c r="B339" s="164" t="str">
        <f t="shared" si="5"/>
        <v>9E</v>
      </c>
    </row>
    <row r="340" spans="1:2">
      <c r="A340" s="163">
        <v>339</v>
      </c>
      <c r="B340" s="164" t="str">
        <f t="shared" si="5"/>
        <v>9F</v>
      </c>
    </row>
    <row r="341" spans="1:2">
      <c r="A341" s="163">
        <v>340</v>
      </c>
      <c r="B341" s="164" t="str">
        <f t="shared" si="5"/>
        <v>9G</v>
      </c>
    </row>
    <row r="342" spans="1:2">
      <c r="A342" s="163">
        <v>341</v>
      </c>
      <c r="B342" s="164" t="str">
        <f t="shared" si="5"/>
        <v>9H</v>
      </c>
    </row>
    <row r="343" spans="1:2">
      <c r="A343" s="163">
        <v>342</v>
      </c>
      <c r="B343" s="164" t="str">
        <f t="shared" si="5"/>
        <v>9I</v>
      </c>
    </row>
    <row r="344" spans="1:2">
      <c r="A344" s="163">
        <v>343</v>
      </c>
      <c r="B344" s="164" t="str">
        <f t="shared" si="5"/>
        <v>9J</v>
      </c>
    </row>
    <row r="345" spans="1:2">
      <c r="A345" s="163">
        <v>344</v>
      </c>
      <c r="B345" s="164" t="str">
        <f t="shared" si="5"/>
        <v>9K</v>
      </c>
    </row>
    <row r="346" spans="1:2">
      <c r="A346" s="163">
        <v>345</v>
      </c>
      <c r="B346" s="164" t="str">
        <f t="shared" si="5"/>
        <v>9L</v>
      </c>
    </row>
    <row r="347" spans="1:2">
      <c r="A347" s="163">
        <v>346</v>
      </c>
      <c r="B347" s="164" t="str">
        <f t="shared" si="5"/>
        <v>9M</v>
      </c>
    </row>
    <row r="348" spans="1:2">
      <c r="A348" s="163">
        <v>347</v>
      </c>
      <c r="B348" s="164" t="str">
        <f t="shared" si="5"/>
        <v>9N</v>
      </c>
    </row>
    <row r="349" spans="1:2">
      <c r="A349" s="163">
        <v>348</v>
      </c>
      <c r="B349" s="164" t="str">
        <f t="shared" si="5"/>
        <v>9O</v>
      </c>
    </row>
    <row r="350" spans="1:2">
      <c r="A350" s="163">
        <v>349</v>
      </c>
      <c r="B350" s="164" t="str">
        <f t="shared" si="5"/>
        <v>9P</v>
      </c>
    </row>
    <row r="351" spans="1:2">
      <c r="A351" s="163">
        <v>350</v>
      </c>
      <c r="B351" s="164" t="str">
        <f t="shared" si="5"/>
        <v>9Q</v>
      </c>
    </row>
    <row r="352" spans="1:2">
      <c r="A352" s="163">
        <v>351</v>
      </c>
      <c r="B352" s="164" t="str">
        <f t="shared" si="5"/>
        <v>9R</v>
      </c>
    </row>
    <row r="353" spans="1:2">
      <c r="A353" s="163">
        <v>352</v>
      </c>
      <c r="B353" s="164" t="str">
        <f t="shared" si="5"/>
        <v>9S</v>
      </c>
    </row>
    <row r="354" spans="1:2">
      <c r="A354" s="163">
        <v>353</v>
      </c>
      <c r="B354" s="164" t="str">
        <f t="shared" si="5"/>
        <v>9T</v>
      </c>
    </row>
    <row r="355" spans="1:2">
      <c r="A355" s="163">
        <v>354</v>
      </c>
      <c r="B355" s="164" t="str">
        <f t="shared" si="5"/>
        <v>9U</v>
      </c>
    </row>
    <row r="356" spans="1:2">
      <c r="A356" s="163">
        <v>355</v>
      </c>
      <c r="B356" s="164" t="str">
        <f t="shared" si="5"/>
        <v>9V</v>
      </c>
    </row>
    <row r="357" spans="1:2">
      <c r="A357" s="163">
        <v>356</v>
      </c>
      <c r="B357" s="164" t="str">
        <f t="shared" si="5"/>
        <v>9W</v>
      </c>
    </row>
    <row r="358" spans="1:2">
      <c r="A358" s="163">
        <v>357</v>
      </c>
      <c r="B358" s="164" t="str">
        <f t="shared" si="5"/>
        <v>9X</v>
      </c>
    </row>
    <row r="359" spans="1:2">
      <c r="A359" s="163">
        <v>358</v>
      </c>
      <c r="B359" s="164" t="str">
        <f t="shared" si="5"/>
        <v>9Y</v>
      </c>
    </row>
    <row r="360" spans="1:2">
      <c r="A360" s="163">
        <v>359</v>
      </c>
      <c r="B360" s="164" t="str">
        <f t="shared" si="5"/>
        <v>9Z</v>
      </c>
    </row>
    <row r="361" spans="1:2">
      <c r="A361" s="163">
        <v>360</v>
      </c>
      <c r="B361" s="164" t="str">
        <f t="shared" si="5"/>
        <v>A0</v>
      </c>
    </row>
    <row r="362" spans="1:2">
      <c r="A362" s="163">
        <v>361</v>
      </c>
      <c r="B362" s="164" t="str">
        <f t="shared" si="5"/>
        <v>A1</v>
      </c>
    </row>
    <row r="363" spans="1:2">
      <c r="A363" s="163">
        <v>362</v>
      </c>
      <c r="B363" s="164" t="str">
        <f t="shared" si="5"/>
        <v>A2</v>
      </c>
    </row>
    <row r="364" spans="1:2">
      <c r="A364" s="163">
        <v>363</v>
      </c>
      <c r="B364" s="164" t="str">
        <f t="shared" si="5"/>
        <v>A3</v>
      </c>
    </row>
    <row r="365" spans="1:2">
      <c r="A365" s="163">
        <v>364</v>
      </c>
      <c r="B365" s="164" t="str">
        <f t="shared" si="5"/>
        <v>A4</v>
      </c>
    </row>
    <row r="366" spans="1:2">
      <c r="A366" s="163">
        <v>365</v>
      </c>
      <c r="B366" s="164" t="str">
        <f t="shared" si="5"/>
        <v>A5</v>
      </c>
    </row>
    <row r="367" spans="1:2">
      <c r="A367" s="163">
        <v>366</v>
      </c>
      <c r="B367" s="164" t="str">
        <f t="shared" si="5"/>
        <v>A6</v>
      </c>
    </row>
    <row r="368" spans="1:2">
      <c r="A368" s="163">
        <v>367</v>
      </c>
      <c r="B368" s="164" t="str">
        <f t="shared" si="5"/>
        <v>A7</v>
      </c>
    </row>
    <row r="369" spans="1:2">
      <c r="A369" s="163">
        <v>368</v>
      </c>
      <c r="B369" s="164" t="str">
        <f t="shared" si="5"/>
        <v>A8</v>
      </c>
    </row>
    <row r="370" spans="1:2">
      <c r="A370" s="163">
        <v>369</v>
      </c>
      <c r="B370" s="164" t="str">
        <f t="shared" si="5"/>
        <v>A9</v>
      </c>
    </row>
    <row r="371" spans="1:2">
      <c r="A371" s="163">
        <v>370</v>
      </c>
      <c r="B371" s="164" t="str">
        <f t="shared" si="5"/>
        <v>AA</v>
      </c>
    </row>
    <row r="372" spans="1:2">
      <c r="A372" s="163">
        <v>371</v>
      </c>
      <c r="B372" s="164" t="str">
        <f t="shared" si="5"/>
        <v>AB</v>
      </c>
    </row>
    <row r="373" spans="1:2">
      <c r="A373" s="163">
        <v>372</v>
      </c>
      <c r="B373" s="164" t="str">
        <f t="shared" si="5"/>
        <v>AC</v>
      </c>
    </row>
    <row r="374" spans="1:2">
      <c r="A374" s="163">
        <v>373</v>
      </c>
      <c r="B374" s="164" t="str">
        <f t="shared" si="5"/>
        <v>AD</v>
      </c>
    </row>
    <row r="375" spans="1:2">
      <c r="A375" s="163">
        <v>374</v>
      </c>
      <c r="B375" s="164" t="str">
        <f t="shared" si="5"/>
        <v>AE</v>
      </c>
    </row>
    <row r="376" spans="1:2">
      <c r="A376" s="163">
        <v>375</v>
      </c>
      <c r="B376" s="164" t="str">
        <f t="shared" si="5"/>
        <v>AF</v>
      </c>
    </row>
    <row r="377" spans="1:2">
      <c r="A377" s="163">
        <v>376</v>
      </c>
      <c r="B377" s="164" t="str">
        <f t="shared" si="5"/>
        <v>AG</v>
      </c>
    </row>
    <row r="378" spans="1:2">
      <c r="A378" s="163">
        <v>377</v>
      </c>
      <c r="B378" s="164" t="str">
        <f t="shared" si="5"/>
        <v>AH</v>
      </c>
    </row>
    <row r="379" spans="1:2">
      <c r="A379" s="163">
        <v>378</v>
      </c>
      <c r="B379" s="164" t="str">
        <f t="shared" si="5"/>
        <v>AI</v>
      </c>
    </row>
    <row r="380" spans="1:2">
      <c r="A380" s="163">
        <v>379</v>
      </c>
      <c r="B380" s="164" t="str">
        <f t="shared" si="5"/>
        <v>AJ</v>
      </c>
    </row>
    <row r="381" spans="1:2">
      <c r="A381" s="163">
        <v>380</v>
      </c>
      <c r="B381" s="164" t="str">
        <f t="shared" si="5"/>
        <v>AK</v>
      </c>
    </row>
    <row r="382" spans="1:2">
      <c r="A382" s="163">
        <v>381</v>
      </c>
      <c r="B382" s="164" t="str">
        <f t="shared" si="5"/>
        <v>AL</v>
      </c>
    </row>
    <row r="383" spans="1:2">
      <c r="A383" s="163">
        <v>382</v>
      </c>
      <c r="B383" s="164" t="str">
        <f t="shared" si="5"/>
        <v>AM</v>
      </c>
    </row>
    <row r="384" spans="1:2">
      <c r="A384" s="163">
        <v>383</v>
      </c>
      <c r="B384" s="164" t="str">
        <f t="shared" si="5"/>
        <v>AN</v>
      </c>
    </row>
    <row r="385" spans="1:2">
      <c r="A385" s="163">
        <v>384</v>
      </c>
      <c r="B385" s="164" t="str">
        <f t="shared" ref="B385:B448" si="6">_xlfn.BASE(A385,36,2)</f>
        <v>AO</v>
      </c>
    </row>
    <row r="386" spans="1:2">
      <c r="A386" s="163">
        <v>385</v>
      </c>
      <c r="B386" s="164" t="str">
        <f t="shared" si="6"/>
        <v>AP</v>
      </c>
    </row>
    <row r="387" spans="1:2">
      <c r="A387" s="163">
        <v>386</v>
      </c>
      <c r="B387" s="164" t="str">
        <f t="shared" si="6"/>
        <v>AQ</v>
      </c>
    </row>
    <row r="388" spans="1:2">
      <c r="A388" s="163">
        <v>387</v>
      </c>
      <c r="B388" s="164" t="str">
        <f t="shared" si="6"/>
        <v>AR</v>
      </c>
    </row>
    <row r="389" spans="1:2">
      <c r="A389" s="163">
        <v>388</v>
      </c>
      <c r="B389" s="164" t="str">
        <f t="shared" si="6"/>
        <v>AS</v>
      </c>
    </row>
    <row r="390" spans="1:2">
      <c r="A390" s="163">
        <v>389</v>
      </c>
      <c r="B390" s="164" t="str">
        <f t="shared" si="6"/>
        <v>AT</v>
      </c>
    </row>
    <row r="391" spans="1:2">
      <c r="A391" s="163">
        <v>390</v>
      </c>
      <c r="B391" s="164" t="str">
        <f t="shared" si="6"/>
        <v>AU</v>
      </c>
    </row>
    <row r="392" spans="1:2">
      <c r="A392" s="163">
        <v>391</v>
      </c>
      <c r="B392" s="164" t="str">
        <f t="shared" si="6"/>
        <v>AV</v>
      </c>
    </row>
    <row r="393" spans="1:2">
      <c r="A393" s="163">
        <v>392</v>
      </c>
      <c r="B393" s="164" t="str">
        <f t="shared" si="6"/>
        <v>AW</v>
      </c>
    </row>
    <row r="394" spans="1:2">
      <c r="A394" s="163">
        <v>393</v>
      </c>
      <c r="B394" s="164" t="str">
        <f t="shared" si="6"/>
        <v>AX</v>
      </c>
    </row>
    <row r="395" spans="1:2">
      <c r="A395" s="163">
        <v>394</v>
      </c>
      <c r="B395" s="164" t="str">
        <f t="shared" si="6"/>
        <v>AY</v>
      </c>
    </row>
    <row r="396" spans="1:2">
      <c r="A396" s="163">
        <v>395</v>
      </c>
      <c r="B396" s="164" t="str">
        <f t="shared" si="6"/>
        <v>AZ</v>
      </c>
    </row>
    <row r="397" spans="1:2">
      <c r="A397" s="163">
        <v>396</v>
      </c>
      <c r="B397" s="164" t="str">
        <f t="shared" si="6"/>
        <v>B0</v>
      </c>
    </row>
    <row r="398" spans="1:2">
      <c r="A398" s="163">
        <v>397</v>
      </c>
      <c r="B398" s="164" t="str">
        <f t="shared" si="6"/>
        <v>B1</v>
      </c>
    </row>
    <row r="399" spans="1:2">
      <c r="A399" s="163">
        <v>398</v>
      </c>
      <c r="B399" s="164" t="str">
        <f t="shared" si="6"/>
        <v>B2</v>
      </c>
    </row>
    <row r="400" spans="1:2">
      <c r="A400" s="163">
        <v>399</v>
      </c>
      <c r="B400" s="164" t="str">
        <f t="shared" si="6"/>
        <v>B3</v>
      </c>
    </row>
    <row r="401" spans="1:2">
      <c r="A401" s="163">
        <v>400</v>
      </c>
      <c r="B401" s="164" t="str">
        <f t="shared" si="6"/>
        <v>B4</v>
      </c>
    </row>
    <row r="402" spans="1:2">
      <c r="A402" s="163">
        <v>401</v>
      </c>
      <c r="B402" s="164" t="str">
        <f t="shared" si="6"/>
        <v>B5</v>
      </c>
    </row>
    <row r="403" spans="1:2">
      <c r="A403" s="163">
        <v>402</v>
      </c>
      <c r="B403" s="164" t="str">
        <f t="shared" si="6"/>
        <v>B6</v>
      </c>
    </row>
    <row r="404" spans="1:2">
      <c r="A404" s="163">
        <v>403</v>
      </c>
      <c r="B404" s="164" t="str">
        <f t="shared" si="6"/>
        <v>B7</v>
      </c>
    </row>
    <row r="405" spans="1:2">
      <c r="A405" s="163">
        <v>404</v>
      </c>
      <c r="B405" s="164" t="str">
        <f t="shared" si="6"/>
        <v>B8</v>
      </c>
    </row>
    <row r="406" spans="1:2">
      <c r="A406" s="163">
        <v>405</v>
      </c>
      <c r="B406" s="164" t="str">
        <f t="shared" si="6"/>
        <v>B9</v>
      </c>
    </row>
    <row r="407" spans="1:2">
      <c r="A407" s="163">
        <v>406</v>
      </c>
      <c r="B407" s="164" t="str">
        <f t="shared" si="6"/>
        <v>BA</v>
      </c>
    </row>
    <row r="408" spans="1:2">
      <c r="A408" s="163">
        <v>407</v>
      </c>
      <c r="B408" s="164" t="str">
        <f t="shared" si="6"/>
        <v>BB</v>
      </c>
    </row>
    <row r="409" spans="1:2">
      <c r="A409" s="163">
        <v>408</v>
      </c>
      <c r="B409" s="164" t="str">
        <f t="shared" si="6"/>
        <v>BC</v>
      </c>
    </row>
    <row r="410" spans="1:2">
      <c r="A410" s="163">
        <v>409</v>
      </c>
      <c r="B410" s="164" t="str">
        <f t="shared" si="6"/>
        <v>BD</v>
      </c>
    </row>
    <row r="411" spans="1:2">
      <c r="A411" s="163">
        <v>410</v>
      </c>
      <c r="B411" s="164" t="str">
        <f t="shared" si="6"/>
        <v>BE</v>
      </c>
    </row>
    <row r="412" spans="1:2">
      <c r="A412" s="163">
        <v>411</v>
      </c>
      <c r="B412" s="164" t="str">
        <f t="shared" si="6"/>
        <v>BF</v>
      </c>
    </row>
    <row r="413" spans="1:2">
      <c r="A413" s="163">
        <v>412</v>
      </c>
      <c r="B413" s="164" t="str">
        <f t="shared" si="6"/>
        <v>BG</v>
      </c>
    </row>
    <row r="414" spans="1:2">
      <c r="A414" s="163">
        <v>413</v>
      </c>
      <c r="B414" s="164" t="str">
        <f t="shared" si="6"/>
        <v>BH</v>
      </c>
    </row>
    <row r="415" spans="1:2">
      <c r="A415" s="163">
        <v>414</v>
      </c>
      <c r="B415" s="164" t="str">
        <f t="shared" si="6"/>
        <v>BI</v>
      </c>
    </row>
    <row r="416" spans="1:2">
      <c r="A416" s="163">
        <v>415</v>
      </c>
      <c r="B416" s="164" t="str">
        <f t="shared" si="6"/>
        <v>BJ</v>
      </c>
    </row>
    <row r="417" spans="1:2">
      <c r="A417" s="163">
        <v>416</v>
      </c>
      <c r="B417" s="164" t="str">
        <f t="shared" si="6"/>
        <v>BK</v>
      </c>
    </row>
    <row r="418" spans="1:2">
      <c r="A418" s="163">
        <v>417</v>
      </c>
      <c r="B418" s="164" t="str">
        <f t="shared" si="6"/>
        <v>BL</v>
      </c>
    </row>
    <row r="419" spans="1:2">
      <c r="A419" s="163">
        <v>418</v>
      </c>
      <c r="B419" s="164" t="str">
        <f t="shared" si="6"/>
        <v>BM</v>
      </c>
    </row>
    <row r="420" spans="1:2">
      <c r="A420" s="163">
        <v>419</v>
      </c>
      <c r="B420" s="164" t="str">
        <f t="shared" si="6"/>
        <v>BN</v>
      </c>
    </row>
    <row r="421" spans="1:2">
      <c r="A421" s="163">
        <v>420</v>
      </c>
      <c r="B421" s="164" t="str">
        <f t="shared" si="6"/>
        <v>BO</v>
      </c>
    </row>
    <row r="422" spans="1:2">
      <c r="A422" s="163">
        <v>421</v>
      </c>
      <c r="B422" s="164" t="str">
        <f t="shared" si="6"/>
        <v>BP</v>
      </c>
    </row>
    <row r="423" spans="1:2">
      <c r="A423" s="163">
        <v>422</v>
      </c>
      <c r="B423" s="164" t="str">
        <f t="shared" si="6"/>
        <v>BQ</v>
      </c>
    </row>
    <row r="424" spans="1:2">
      <c r="A424" s="163">
        <v>423</v>
      </c>
      <c r="B424" s="164" t="str">
        <f t="shared" si="6"/>
        <v>BR</v>
      </c>
    </row>
    <row r="425" spans="1:2">
      <c r="A425" s="163">
        <v>424</v>
      </c>
      <c r="B425" s="164" t="str">
        <f t="shared" si="6"/>
        <v>BS</v>
      </c>
    </row>
    <row r="426" spans="1:2">
      <c r="A426" s="163">
        <v>425</v>
      </c>
      <c r="B426" s="164" t="str">
        <f t="shared" si="6"/>
        <v>BT</v>
      </c>
    </row>
    <row r="427" spans="1:2">
      <c r="A427" s="163">
        <v>426</v>
      </c>
      <c r="B427" s="164" t="str">
        <f t="shared" si="6"/>
        <v>BU</v>
      </c>
    </row>
    <row r="428" spans="1:2">
      <c r="A428" s="163">
        <v>427</v>
      </c>
      <c r="B428" s="164" t="str">
        <f t="shared" si="6"/>
        <v>BV</v>
      </c>
    </row>
    <row r="429" spans="1:2">
      <c r="A429" s="163">
        <v>428</v>
      </c>
      <c r="B429" s="164" t="str">
        <f t="shared" si="6"/>
        <v>BW</v>
      </c>
    </row>
    <row r="430" spans="1:2">
      <c r="A430" s="163">
        <v>429</v>
      </c>
      <c r="B430" s="164" t="str">
        <f t="shared" si="6"/>
        <v>BX</v>
      </c>
    </row>
    <row r="431" spans="1:2">
      <c r="A431" s="163">
        <v>430</v>
      </c>
      <c r="B431" s="164" t="str">
        <f t="shared" si="6"/>
        <v>BY</v>
      </c>
    </row>
    <row r="432" spans="1:2">
      <c r="A432" s="163">
        <v>431</v>
      </c>
      <c r="B432" s="164" t="str">
        <f t="shared" si="6"/>
        <v>BZ</v>
      </c>
    </row>
    <row r="433" spans="1:2">
      <c r="A433" s="163">
        <v>432</v>
      </c>
      <c r="B433" s="164" t="str">
        <f t="shared" si="6"/>
        <v>C0</v>
      </c>
    </row>
    <row r="434" spans="1:2">
      <c r="A434" s="163">
        <v>433</v>
      </c>
      <c r="B434" s="164" t="str">
        <f t="shared" si="6"/>
        <v>C1</v>
      </c>
    </row>
    <row r="435" spans="1:2">
      <c r="A435" s="163">
        <v>434</v>
      </c>
      <c r="B435" s="164" t="str">
        <f t="shared" si="6"/>
        <v>C2</v>
      </c>
    </row>
    <row r="436" spans="1:2">
      <c r="A436" s="163">
        <v>435</v>
      </c>
      <c r="B436" s="164" t="str">
        <f t="shared" si="6"/>
        <v>C3</v>
      </c>
    </row>
    <row r="437" spans="1:2">
      <c r="A437" s="163">
        <v>436</v>
      </c>
      <c r="B437" s="164" t="str">
        <f t="shared" si="6"/>
        <v>C4</v>
      </c>
    </row>
    <row r="438" spans="1:2">
      <c r="A438" s="163">
        <v>437</v>
      </c>
      <c r="B438" s="164" t="str">
        <f t="shared" si="6"/>
        <v>C5</v>
      </c>
    </row>
    <row r="439" spans="1:2">
      <c r="A439" s="163">
        <v>438</v>
      </c>
      <c r="B439" s="164" t="str">
        <f t="shared" si="6"/>
        <v>C6</v>
      </c>
    </row>
    <row r="440" spans="1:2">
      <c r="A440" s="163">
        <v>439</v>
      </c>
      <c r="B440" s="164" t="str">
        <f t="shared" si="6"/>
        <v>C7</v>
      </c>
    </row>
    <row r="441" spans="1:2">
      <c r="A441" s="163">
        <v>440</v>
      </c>
      <c r="B441" s="164" t="str">
        <f t="shared" si="6"/>
        <v>C8</v>
      </c>
    </row>
    <row r="442" spans="1:2">
      <c r="A442" s="163">
        <v>441</v>
      </c>
      <c r="B442" s="164" t="str">
        <f t="shared" si="6"/>
        <v>C9</v>
      </c>
    </row>
    <row r="443" spans="1:2">
      <c r="A443" s="163">
        <v>442</v>
      </c>
      <c r="B443" s="164" t="str">
        <f t="shared" si="6"/>
        <v>CA</v>
      </c>
    </row>
    <row r="444" spans="1:2">
      <c r="A444" s="163">
        <v>443</v>
      </c>
      <c r="B444" s="164" t="str">
        <f t="shared" si="6"/>
        <v>CB</v>
      </c>
    </row>
    <row r="445" spans="1:2">
      <c r="A445" s="163">
        <v>444</v>
      </c>
      <c r="B445" s="164" t="str">
        <f t="shared" si="6"/>
        <v>CC</v>
      </c>
    </row>
    <row r="446" spans="1:2">
      <c r="A446" s="163">
        <v>445</v>
      </c>
      <c r="B446" s="164" t="str">
        <f t="shared" si="6"/>
        <v>CD</v>
      </c>
    </row>
    <row r="447" spans="1:2">
      <c r="A447" s="163">
        <v>446</v>
      </c>
      <c r="B447" s="164" t="str">
        <f t="shared" si="6"/>
        <v>CE</v>
      </c>
    </row>
    <row r="448" spans="1:2">
      <c r="A448" s="163">
        <v>447</v>
      </c>
      <c r="B448" s="164" t="str">
        <f t="shared" si="6"/>
        <v>CF</v>
      </c>
    </row>
    <row r="449" spans="1:2">
      <c r="A449" s="163">
        <v>448</v>
      </c>
      <c r="B449" s="164" t="str">
        <f t="shared" ref="B449:B512" si="7">_xlfn.BASE(A449,36,2)</f>
        <v>CG</v>
      </c>
    </row>
    <row r="450" spans="1:2">
      <c r="A450" s="163">
        <v>449</v>
      </c>
      <c r="B450" s="164" t="str">
        <f t="shared" si="7"/>
        <v>CH</v>
      </c>
    </row>
    <row r="451" spans="1:2">
      <c r="A451" s="163">
        <v>450</v>
      </c>
      <c r="B451" s="164" t="str">
        <f t="shared" si="7"/>
        <v>CI</v>
      </c>
    </row>
    <row r="452" spans="1:2">
      <c r="A452" s="163">
        <v>451</v>
      </c>
      <c r="B452" s="164" t="str">
        <f t="shared" si="7"/>
        <v>CJ</v>
      </c>
    </row>
    <row r="453" spans="1:2">
      <c r="A453" s="163">
        <v>452</v>
      </c>
      <c r="B453" s="164" t="str">
        <f t="shared" si="7"/>
        <v>CK</v>
      </c>
    </row>
    <row r="454" spans="1:2">
      <c r="A454" s="163">
        <v>453</v>
      </c>
      <c r="B454" s="164" t="str">
        <f t="shared" si="7"/>
        <v>CL</v>
      </c>
    </row>
    <row r="455" spans="1:2">
      <c r="A455" s="163">
        <v>454</v>
      </c>
      <c r="B455" s="164" t="str">
        <f t="shared" si="7"/>
        <v>CM</v>
      </c>
    </row>
    <row r="456" spans="1:2">
      <c r="A456" s="163">
        <v>455</v>
      </c>
      <c r="B456" s="164" t="str">
        <f t="shared" si="7"/>
        <v>CN</v>
      </c>
    </row>
    <row r="457" spans="1:2">
      <c r="A457" s="163">
        <v>456</v>
      </c>
      <c r="B457" s="164" t="str">
        <f t="shared" si="7"/>
        <v>CO</v>
      </c>
    </row>
    <row r="458" spans="1:2">
      <c r="A458" s="163">
        <v>457</v>
      </c>
      <c r="B458" s="164" t="str">
        <f t="shared" si="7"/>
        <v>CP</v>
      </c>
    </row>
    <row r="459" spans="1:2">
      <c r="A459" s="163">
        <v>458</v>
      </c>
      <c r="B459" s="164" t="str">
        <f t="shared" si="7"/>
        <v>CQ</v>
      </c>
    </row>
    <row r="460" spans="1:2">
      <c r="A460" s="163">
        <v>459</v>
      </c>
      <c r="B460" s="164" t="str">
        <f t="shared" si="7"/>
        <v>CR</v>
      </c>
    </row>
    <row r="461" spans="1:2">
      <c r="A461" s="163">
        <v>460</v>
      </c>
      <c r="B461" s="164" t="str">
        <f t="shared" si="7"/>
        <v>CS</v>
      </c>
    </row>
    <row r="462" spans="1:2">
      <c r="A462" s="163">
        <v>461</v>
      </c>
      <c r="B462" s="164" t="str">
        <f t="shared" si="7"/>
        <v>CT</v>
      </c>
    </row>
    <row r="463" spans="1:2">
      <c r="A463" s="163">
        <v>462</v>
      </c>
      <c r="B463" s="164" t="str">
        <f t="shared" si="7"/>
        <v>CU</v>
      </c>
    </row>
    <row r="464" spans="1:2">
      <c r="A464" s="163">
        <v>463</v>
      </c>
      <c r="B464" s="164" t="str">
        <f t="shared" si="7"/>
        <v>CV</v>
      </c>
    </row>
    <row r="465" spans="1:2">
      <c r="A465" s="163">
        <v>464</v>
      </c>
      <c r="B465" s="164" t="str">
        <f t="shared" si="7"/>
        <v>CW</v>
      </c>
    </row>
    <row r="466" spans="1:2">
      <c r="A466" s="163">
        <v>465</v>
      </c>
      <c r="B466" s="164" t="str">
        <f t="shared" si="7"/>
        <v>CX</v>
      </c>
    </row>
    <row r="467" spans="1:2">
      <c r="A467" s="163">
        <v>466</v>
      </c>
      <c r="B467" s="164" t="str">
        <f t="shared" si="7"/>
        <v>CY</v>
      </c>
    </row>
    <row r="468" spans="1:2">
      <c r="A468" s="163">
        <v>467</v>
      </c>
      <c r="B468" s="164" t="str">
        <f t="shared" si="7"/>
        <v>CZ</v>
      </c>
    </row>
    <row r="469" spans="1:2">
      <c r="A469" s="163">
        <v>468</v>
      </c>
      <c r="B469" s="164" t="str">
        <f t="shared" si="7"/>
        <v>D0</v>
      </c>
    </row>
    <row r="470" spans="1:2">
      <c r="A470" s="163">
        <v>469</v>
      </c>
      <c r="B470" s="164" t="str">
        <f t="shared" si="7"/>
        <v>D1</v>
      </c>
    </row>
    <row r="471" spans="1:2">
      <c r="A471" s="163">
        <v>470</v>
      </c>
      <c r="B471" s="164" t="str">
        <f t="shared" si="7"/>
        <v>D2</v>
      </c>
    </row>
    <row r="472" spans="1:2">
      <c r="A472" s="163">
        <v>471</v>
      </c>
      <c r="B472" s="164" t="str">
        <f t="shared" si="7"/>
        <v>D3</v>
      </c>
    </row>
    <row r="473" spans="1:2">
      <c r="A473" s="163">
        <v>472</v>
      </c>
      <c r="B473" s="164" t="str">
        <f t="shared" si="7"/>
        <v>D4</v>
      </c>
    </row>
    <row r="474" spans="1:2">
      <c r="A474" s="163">
        <v>473</v>
      </c>
      <c r="B474" s="164" t="str">
        <f t="shared" si="7"/>
        <v>D5</v>
      </c>
    </row>
    <row r="475" spans="1:2">
      <c r="A475" s="163">
        <v>474</v>
      </c>
      <c r="B475" s="164" t="str">
        <f t="shared" si="7"/>
        <v>D6</v>
      </c>
    </row>
    <row r="476" spans="1:2">
      <c r="A476" s="163">
        <v>475</v>
      </c>
      <c r="B476" s="164" t="str">
        <f t="shared" si="7"/>
        <v>D7</v>
      </c>
    </row>
    <row r="477" spans="1:2">
      <c r="A477" s="163">
        <v>476</v>
      </c>
      <c r="B477" s="164" t="str">
        <f t="shared" si="7"/>
        <v>D8</v>
      </c>
    </row>
    <row r="478" spans="1:2">
      <c r="A478" s="163">
        <v>477</v>
      </c>
      <c r="B478" s="164" t="str">
        <f t="shared" si="7"/>
        <v>D9</v>
      </c>
    </row>
    <row r="479" spans="1:2">
      <c r="A479" s="163">
        <v>478</v>
      </c>
      <c r="B479" s="164" t="str">
        <f t="shared" si="7"/>
        <v>DA</v>
      </c>
    </row>
    <row r="480" spans="1:2">
      <c r="A480" s="163">
        <v>479</v>
      </c>
      <c r="B480" s="164" t="str">
        <f t="shared" si="7"/>
        <v>DB</v>
      </c>
    </row>
    <row r="481" spans="1:2">
      <c r="A481" s="163">
        <v>480</v>
      </c>
      <c r="B481" s="164" t="str">
        <f t="shared" si="7"/>
        <v>DC</v>
      </c>
    </row>
    <row r="482" spans="1:2">
      <c r="A482" s="163">
        <v>481</v>
      </c>
      <c r="B482" s="164" t="str">
        <f t="shared" si="7"/>
        <v>DD</v>
      </c>
    </row>
    <row r="483" spans="1:2">
      <c r="A483" s="163">
        <v>482</v>
      </c>
      <c r="B483" s="164" t="str">
        <f t="shared" si="7"/>
        <v>DE</v>
      </c>
    </row>
    <row r="484" spans="1:2">
      <c r="A484" s="163">
        <v>483</v>
      </c>
      <c r="B484" s="164" t="str">
        <f t="shared" si="7"/>
        <v>DF</v>
      </c>
    </row>
    <row r="485" spans="1:2">
      <c r="A485" s="163">
        <v>484</v>
      </c>
      <c r="B485" s="164" t="str">
        <f t="shared" si="7"/>
        <v>DG</v>
      </c>
    </row>
    <row r="486" spans="1:2">
      <c r="A486" s="163">
        <v>485</v>
      </c>
      <c r="B486" s="164" t="str">
        <f t="shared" si="7"/>
        <v>DH</v>
      </c>
    </row>
    <row r="487" spans="1:2">
      <c r="A487" s="163">
        <v>486</v>
      </c>
      <c r="B487" s="164" t="str">
        <f t="shared" si="7"/>
        <v>DI</v>
      </c>
    </row>
    <row r="488" spans="1:2">
      <c r="A488" s="163">
        <v>487</v>
      </c>
      <c r="B488" s="164" t="str">
        <f t="shared" si="7"/>
        <v>DJ</v>
      </c>
    </row>
    <row r="489" spans="1:2">
      <c r="A489" s="163">
        <v>488</v>
      </c>
      <c r="B489" s="164" t="str">
        <f t="shared" si="7"/>
        <v>DK</v>
      </c>
    </row>
    <row r="490" spans="1:2">
      <c r="A490" s="163">
        <v>489</v>
      </c>
      <c r="B490" s="164" t="str">
        <f t="shared" si="7"/>
        <v>DL</v>
      </c>
    </row>
    <row r="491" spans="1:2">
      <c r="A491" s="163">
        <v>490</v>
      </c>
      <c r="B491" s="164" t="str">
        <f t="shared" si="7"/>
        <v>DM</v>
      </c>
    </row>
    <row r="492" spans="1:2">
      <c r="A492" s="163">
        <v>491</v>
      </c>
      <c r="B492" s="164" t="str">
        <f t="shared" si="7"/>
        <v>DN</v>
      </c>
    </row>
    <row r="493" spans="1:2">
      <c r="A493" s="163">
        <v>492</v>
      </c>
      <c r="B493" s="164" t="str">
        <f t="shared" si="7"/>
        <v>DO</v>
      </c>
    </row>
    <row r="494" spans="1:2">
      <c r="A494" s="163">
        <v>493</v>
      </c>
      <c r="B494" s="164" t="str">
        <f t="shared" si="7"/>
        <v>DP</v>
      </c>
    </row>
    <row r="495" spans="1:2">
      <c r="A495" s="163">
        <v>494</v>
      </c>
      <c r="B495" s="164" t="str">
        <f t="shared" si="7"/>
        <v>DQ</v>
      </c>
    </row>
    <row r="496" spans="1:2">
      <c r="A496" s="163">
        <v>495</v>
      </c>
      <c r="B496" s="164" t="str">
        <f t="shared" si="7"/>
        <v>DR</v>
      </c>
    </row>
    <row r="497" spans="1:2">
      <c r="A497" s="163">
        <v>496</v>
      </c>
      <c r="B497" s="164" t="str">
        <f t="shared" si="7"/>
        <v>DS</v>
      </c>
    </row>
    <row r="498" spans="1:2">
      <c r="A498" s="163">
        <v>497</v>
      </c>
      <c r="B498" s="164" t="str">
        <f t="shared" si="7"/>
        <v>DT</v>
      </c>
    </row>
    <row r="499" spans="1:2">
      <c r="A499" s="163">
        <v>498</v>
      </c>
      <c r="B499" s="164" t="str">
        <f t="shared" si="7"/>
        <v>DU</v>
      </c>
    </row>
    <row r="500" spans="1:2">
      <c r="A500" s="163">
        <v>499</v>
      </c>
      <c r="B500" s="164" t="str">
        <f t="shared" si="7"/>
        <v>DV</v>
      </c>
    </row>
    <row r="501" spans="1:2">
      <c r="A501" s="163">
        <v>500</v>
      </c>
      <c r="B501" s="164" t="str">
        <f t="shared" si="7"/>
        <v>DW</v>
      </c>
    </row>
    <row r="502" spans="1:2">
      <c r="A502" s="163">
        <v>501</v>
      </c>
      <c r="B502" s="164" t="str">
        <f t="shared" si="7"/>
        <v>DX</v>
      </c>
    </row>
    <row r="503" spans="1:2">
      <c r="A503" s="163">
        <v>502</v>
      </c>
      <c r="B503" s="164" t="str">
        <f t="shared" si="7"/>
        <v>DY</v>
      </c>
    </row>
    <row r="504" spans="1:2">
      <c r="A504" s="163">
        <v>503</v>
      </c>
      <c r="B504" s="164" t="str">
        <f t="shared" si="7"/>
        <v>DZ</v>
      </c>
    </row>
    <row r="505" spans="1:2">
      <c r="A505" s="163">
        <v>504</v>
      </c>
      <c r="B505" s="164" t="str">
        <f t="shared" si="7"/>
        <v>E0</v>
      </c>
    </row>
    <row r="506" spans="1:2">
      <c r="A506" s="163">
        <v>505</v>
      </c>
      <c r="B506" s="164" t="str">
        <f t="shared" si="7"/>
        <v>E1</v>
      </c>
    </row>
    <row r="507" spans="1:2">
      <c r="A507" s="163">
        <v>506</v>
      </c>
      <c r="B507" s="164" t="str">
        <f t="shared" si="7"/>
        <v>E2</v>
      </c>
    </row>
    <row r="508" spans="1:2">
      <c r="A508" s="163">
        <v>507</v>
      </c>
      <c r="B508" s="164" t="str">
        <f t="shared" si="7"/>
        <v>E3</v>
      </c>
    </row>
    <row r="509" spans="1:2">
      <c r="A509" s="163">
        <v>508</v>
      </c>
      <c r="B509" s="164" t="str">
        <f t="shared" si="7"/>
        <v>E4</v>
      </c>
    </row>
    <row r="510" spans="1:2">
      <c r="A510" s="163">
        <v>509</v>
      </c>
      <c r="B510" s="164" t="str">
        <f t="shared" si="7"/>
        <v>E5</v>
      </c>
    </row>
    <row r="511" spans="1:2">
      <c r="A511" s="163">
        <v>510</v>
      </c>
      <c r="B511" s="164" t="str">
        <f t="shared" si="7"/>
        <v>E6</v>
      </c>
    </row>
    <row r="512" spans="1:2">
      <c r="A512" s="163">
        <v>511</v>
      </c>
      <c r="B512" s="164" t="str">
        <f t="shared" si="7"/>
        <v>E7</v>
      </c>
    </row>
    <row r="513" spans="1:2">
      <c r="A513" s="163">
        <v>512</v>
      </c>
      <c r="B513" s="164" t="str">
        <f t="shared" ref="B513:B576" si="8">_xlfn.BASE(A513,36,2)</f>
        <v>E8</v>
      </c>
    </row>
    <row r="514" spans="1:2">
      <c r="A514" s="163">
        <v>513</v>
      </c>
      <c r="B514" s="164" t="str">
        <f t="shared" si="8"/>
        <v>E9</v>
      </c>
    </row>
    <row r="515" spans="1:2">
      <c r="A515" s="163">
        <v>514</v>
      </c>
      <c r="B515" s="164" t="str">
        <f t="shared" si="8"/>
        <v>EA</v>
      </c>
    </row>
    <row r="516" spans="1:2">
      <c r="A516" s="163">
        <v>515</v>
      </c>
      <c r="B516" s="164" t="str">
        <f t="shared" si="8"/>
        <v>EB</v>
      </c>
    </row>
    <row r="517" spans="1:2">
      <c r="A517" s="163">
        <v>516</v>
      </c>
      <c r="B517" s="164" t="str">
        <f t="shared" si="8"/>
        <v>EC</v>
      </c>
    </row>
    <row r="518" spans="1:2">
      <c r="A518" s="163">
        <v>517</v>
      </c>
      <c r="B518" s="164" t="str">
        <f t="shared" si="8"/>
        <v>ED</v>
      </c>
    </row>
    <row r="519" spans="1:2">
      <c r="A519" s="163">
        <v>518</v>
      </c>
      <c r="B519" s="164" t="str">
        <f t="shared" si="8"/>
        <v>EE</v>
      </c>
    </row>
    <row r="520" spans="1:2">
      <c r="A520" s="163">
        <v>519</v>
      </c>
      <c r="B520" s="164" t="str">
        <f t="shared" si="8"/>
        <v>EF</v>
      </c>
    </row>
    <row r="521" spans="1:2">
      <c r="A521" s="163">
        <v>520</v>
      </c>
      <c r="B521" s="164" t="str">
        <f t="shared" si="8"/>
        <v>EG</v>
      </c>
    </row>
    <row r="522" spans="1:2">
      <c r="A522" s="163">
        <v>521</v>
      </c>
      <c r="B522" s="164" t="str">
        <f t="shared" si="8"/>
        <v>EH</v>
      </c>
    </row>
    <row r="523" spans="1:2">
      <c r="A523" s="163">
        <v>522</v>
      </c>
      <c r="B523" s="164" t="str">
        <f t="shared" si="8"/>
        <v>EI</v>
      </c>
    </row>
    <row r="524" spans="1:2">
      <c r="A524" s="163">
        <v>523</v>
      </c>
      <c r="B524" s="164" t="str">
        <f t="shared" si="8"/>
        <v>EJ</v>
      </c>
    </row>
    <row r="525" spans="1:2">
      <c r="A525" s="163">
        <v>524</v>
      </c>
      <c r="B525" s="164" t="str">
        <f t="shared" si="8"/>
        <v>EK</v>
      </c>
    </row>
    <row r="526" spans="1:2">
      <c r="A526" s="163">
        <v>525</v>
      </c>
      <c r="B526" s="164" t="str">
        <f t="shared" si="8"/>
        <v>EL</v>
      </c>
    </row>
    <row r="527" spans="1:2">
      <c r="A527" s="163">
        <v>526</v>
      </c>
      <c r="B527" s="164" t="str">
        <f t="shared" si="8"/>
        <v>EM</v>
      </c>
    </row>
    <row r="528" spans="1:2">
      <c r="A528" s="163">
        <v>527</v>
      </c>
      <c r="B528" s="164" t="str">
        <f t="shared" si="8"/>
        <v>EN</v>
      </c>
    </row>
    <row r="529" spans="1:2">
      <c r="A529" s="163">
        <v>528</v>
      </c>
      <c r="B529" s="164" t="str">
        <f t="shared" si="8"/>
        <v>EO</v>
      </c>
    </row>
    <row r="530" spans="1:2">
      <c r="A530" s="163">
        <v>529</v>
      </c>
      <c r="B530" s="164" t="str">
        <f t="shared" si="8"/>
        <v>EP</v>
      </c>
    </row>
    <row r="531" spans="1:2">
      <c r="A531" s="163">
        <v>530</v>
      </c>
      <c r="B531" s="164" t="str">
        <f t="shared" si="8"/>
        <v>EQ</v>
      </c>
    </row>
    <row r="532" spans="1:2">
      <c r="A532" s="163">
        <v>531</v>
      </c>
      <c r="B532" s="164" t="str">
        <f t="shared" si="8"/>
        <v>ER</v>
      </c>
    </row>
    <row r="533" spans="1:2">
      <c r="A533" s="163">
        <v>532</v>
      </c>
      <c r="B533" s="164" t="str">
        <f t="shared" si="8"/>
        <v>ES</v>
      </c>
    </row>
    <row r="534" spans="1:2">
      <c r="A534" s="163">
        <v>533</v>
      </c>
      <c r="B534" s="164" t="str">
        <f t="shared" si="8"/>
        <v>ET</v>
      </c>
    </row>
    <row r="535" spans="1:2">
      <c r="A535" s="163">
        <v>534</v>
      </c>
      <c r="B535" s="164" t="str">
        <f t="shared" si="8"/>
        <v>EU</v>
      </c>
    </row>
    <row r="536" spans="1:2">
      <c r="A536" s="163">
        <v>535</v>
      </c>
      <c r="B536" s="164" t="str">
        <f t="shared" si="8"/>
        <v>EV</v>
      </c>
    </row>
    <row r="537" spans="1:2">
      <c r="A537" s="163">
        <v>536</v>
      </c>
      <c r="B537" s="164" t="str">
        <f t="shared" si="8"/>
        <v>EW</v>
      </c>
    </row>
    <row r="538" spans="1:2">
      <c r="A538" s="163">
        <v>537</v>
      </c>
      <c r="B538" s="164" t="str">
        <f t="shared" si="8"/>
        <v>EX</v>
      </c>
    </row>
    <row r="539" spans="1:2">
      <c r="A539" s="163">
        <v>538</v>
      </c>
      <c r="B539" s="164" t="str">
        <f t="shared" si="8"/>
        <v>EY</v>
      </c>
    </row>
    <row r="540" spans="1:2">
      <c r="A540" s="163">
        <v>539</v>
      </c>
      <c r="B540" s="164" t="str">
        <f t="shared" si="8"/>
        <v>EZ</v>
      </c>
    </row>
    <row r="541" spans="1:2">
      <c r="A541" s="163">
        <v>540</v>
      </c>
      <c r="B541" s="164" t="str">
        <f t="shared" si="8"/>
        <v>F0</v>
      </c>
    </row>
    <row r="542" spans="1:2">
      <c r="A542" s="163">
        <v>541</v>
      </c>
      <c r="B542" s="164" t="str">
        <f t="shared" si="8"/>
        <v>F1</v>
      </c>
    </row>
    <row r="543" spans="1:2">
      <c r="A543" s="163">
        <v>542</v>
      </c>
      <c r="B543" s="164" t="str">
        <f t="shared" si="8"/>
        <v>F2</v>
      </c>
    </row>
    <row r="544" spans="1:2">
      <c r="A544" s="163">
        <v>543</v>
      </c>
      <c r="B544" s="164" t="str">
        <f t="shared" si="8"/>
        <v>F3</v>
      </c>
    </row>
    <row r="545" spans="1:2">
      <c r="A545" s="163">
        <v>544</v>
      </c>
      <c r="B545" s="164" t="str">
        <f t="shared" si="8"/>
        <v>F4</v>
      </c>
    </row>
    <row r="546" spans="1:2">
      <c r="A546" s="163">
        <v>545</v>
      </c>
      <c r="B546" s="164" t="str">
        <f t="shared" si="8"/>
        <v>F5</v>
      </c>
    </row>
    <row r="547" spans="1:2">
      <c r="A547" s="163">
        <v>546</v>
      </c>
      <c r="B547" s="164" t="str">
        <f t="shared" si="8"/>
        <v>F6</v>
      </c>
    </row>
    <row r="548" spans="1:2">
      <c r="A548" s="163">
        <v>547</v>
      </c>
      <c r="B548" s="164" t="str">
        <f t="shared" si="8"/>
        <v>F7</v>
      </c>
    </row>
    <row r="549" spans="1:2">
      <c r="A549" s="163">
        <v>548</v>
      </c>
      <c r="B549" s="164" t="str">
        <f t="shared" si="8"/>
        <v>F8</v>
      </c>
    </row>
    <row r="550" spans="1:2">
      <c r="A550" s="163">
        <v>549</v>
      </c>
      <c r="B550" s="164" t="str">
        <f t="shared" si="8"/>
        <v>F9</v>
      </c>
    </row>
    <row r="551" spans="1:2">
      <c r="A551" s="163">
        <v>550</v>
      </c>
      <c r="B551" s="164" t="str">
        <f t="shared" si="8"/>
        <v>FA</v>
      </c>
    </row>
    <row r="552" spans="1:2">
      <c r="A552" s="163">
        <v>551</v>
      </c>
      <c r="B552" s="164" t="str">
        <f t="shared" si="8"/>
        <v>FB</v>
      </c>
    </row>
    <row r="553" spans="1:2">
      <c r="A553" s="163">
        <v>552</v>
      </c>
      <c r="B553" s="164" t="str">
        <f t="shared" si="8"/>
        <v>FC</v>
      </c>
    </row>
    <row r="554" spans="1:2">
      <c r="A554" s="163">
        <v>553</v>
      </c>
      <c r="B554" s="164" t="str">
        <f t="shared" si="8"/>
        <v>FD</v>
      </c>
    </row>
    <row r="555" spans="1:2">
      <c r="A555" s="163">
        <v>554</v>
      </c>
      <c r="B555" s="164" t="str">
        <f t="shared" si="8"/>
        <v>FE</v>
      </c>
    </row>
    <row r="556" spans="1:2">
      <c r="A556" s="163">
        <v>555</v>
      </c>
      <c r="B556" s="164" t="str">
        <f t="shared" si="8"/>
        <v>FF</v>
      </c>
    </row>
    <row r="557" spans="1:2">
      <c r="A557" s="163">
        <v>556</v>
      </c>
      <c r="B557" s="164" t="str">
        <f t="shared" si="8"/>
        <v>FG</v>
      </c>
    </row>
    <row r="558" spans="1:2">
      <c r="A558" s="163">
        <v>557</v>
      </c>
      <c r="B558" s="164" t="str">
        <f t="shared" si="8"/>
        <v>FH</v>
      </c>
    </row>
    <row r="559" spans="1:2">
      <c r="A559" s="163">
        <v>558</v>
      </c>
      <c r="B559" s="164" t="str">
        <f t="shared" si="8"/>
        <v>FI</v>
      </c>
    </row>
    <row r="560" spans="1:2">
      <c r="A560" s="163">
        <v>559</v>
      </c>
      <c r="B560" s="164" t="str">
        <f t="shared" si="8"/>
        <v>FJ</v>
      </c>
    </row>
    <row r="561" spans="1:2">
      <c r="A561" s="163">
        <v>560</v>
      </c>
      <c r="B561" s="164" t="str">
        <f t="shared" si="8"/>
        <v>FK</v>
      </c>
    </row>
    <row r="562" spans="1:2">
      <c r="A562" s="163">
        <v>561</v>
      </c>
      <c r="B562" s="164" t="str">
        <f t="shared" si="8"/>
        <v>FL</v>
      </c>
    </row>
    <row r="563" spans="1:2">
      <c r="A563" s="163">
        <v>562</v>
      </c>
      <c r="B563" s="164" t="str">
        <f t="shared" si="8"/>
        <v>FM</v>
      </c>
    </row>
    <row r="564" spans="1:2">
      <c r="A564" s="163">
        <v>563</v>
      </c>
      <c r="B564" s="164" t="str">
        <f t="shared" si="8"/>
        <v>FN</v>
      </c>
    </row>
    <row r="565" spans="1:2">
      <c r="A565" s="163">
        <v>564</v>
      </c>
      <c r="B565" s="164" t="str">
        <f t="shared" si="8"/>
        <v>FO</v>
      </c>
    </row>
    <row r="566" spans="1:2">
      <c r="A566" s="163">
        <v>565</v>
      </c>
      <c r="B566" s="164" t="str">
        <f t="shared" si="8"/>
        <v>FP</v>
      </c>
    </row>
    <row r="567" spans="1:2">
      <c r="A567" s="163">
        <v>566</v>
      </c>
      <c r="B567" s="164" t="str">
        <f t="shared" si="8"/>
        <v>FQ</v>
      </c>
    </row>
    <row r="568" spans="1:2">
      <c r="A568" s="163">
        <v>567</v>
      </c>
      <c r="B568" s="164" t="str">
        <f t="shared" si="8"/>
        <v>FR</v>
      </c>
    </row>
    <row r="569" spans="1:2">
      <c r="A569" s="163">
        <v>568</v>
      </c>
      <c r="B569" s="164" t="str">
        <f t="shared" si="8"/>
        <v>FS</v>
      </c>
    </row>
    <row r="570" spans="1:2">
      <c r="A570" s="163">
        <v>569</v>
      </c>
      <c r="B570" s="164" t="str">
        <f t="shared" si="8"/>
        <v>FT</v>
      </c>
    </row>
    <row r="571" spans="1:2">
      <c r="A571" s="163">
        <v>570</v>
      </c>
      <c r="B571" s="164" t="str">
        <f t="shared" si="8"/>
        <v>FU</v>
      </c>
    </row>
    <row r="572" spans="1:2">
      <c r="A572" s="163">
        <v>571</v>
      </c>
      <c r="B572" s="164" t="str">
        <f t="shared" si="8"/>
        <v>FV</v>
      </c>
    </row>
    <row r="573" spans="1:2">
      <c r="A573" s="163">
        <v>572</v>
      </c>
      <c r="B573" s="164" t="str">
        <f t="shared" si="8"/>
        <v>FW</v>
      </c>
    </row>
    <row r="574" spans="1:2">
      <c r="A574" s="163">
        <v>573</v>
      </c>
      <c r="B574" s="164" t="str">
        <f t="shared" si="8"/>
        <v>FX</v>
      </c>
    </row>
    <row r="575" spans="1:2">
      <c r="A575" s="163">
        <v>574</v>
      </c>
      <c r="B575" s="164" t="str">
        <f t="shared" si="8"/>
        <v>FY</v>
      </c>
    </row>
    <row r="576" spans="1:2">
      <c r="A576" s="163">
        <v>575</v>
      </c>
      <c r="B576" s="164" t="str">
        <f t="shared" si="8"/>
        <v>FZ</v>
      </c>
    </row>
    <row r="577" spans="1:2">
      <c r="A577" s="163">
        <v>576</v>
      </c>
      <c r="B577" s="164" t="str">
        <f t="shared" ref="B577:B640" si="9">_xlfn.BASE(A577,36,2)</f>
        <v>G0</v>
      </c>
    </row>
    <row r="578" spans="1:2">
      <c r="A578" s="163">
        <v>577</v>
      </c>
      <c r="B578" s="164" t="str">
        <f t="shared" si="9"/>
        <v>G1</v>
      </c>
    </row>
    <row r="579" spans="1:2">
      <c r="A579" s="163">
        <v>578</v>
      </c>
      <c r="B579" s="164" t="str">
        <f t="shared" si="9"/>
        <v>G2</v>
      </c>
    </row>
    <row r="580" spans="1:2">
      <c r="A580" s="163">
        <v>579</v>
      </c>
      <c r="B580" s="164" t="str">
        <f t="shared" si="9"/>
        <v>G3</v>
      </c>
    </row>
    <row r="581" spans="1:2">
      <c r="A581" s="163">
        <v>580</v>
      </c>
      <c r="B581" s="164" t="str">
        <f t="shared" si="9"/>
        <v>G4</v>
      </c>
    </row>
    <row r="582" spans="1:2">
      <c r="A582" s="163">
        <v>581</v>
      </c>
      <c r="B582" s="164" t="str">
        <f t="shared" si="9"/>
        <v>G5</v>
      </c>
    </row>
    <row r="583" spans="1:2">
      <c r="A583" s="163">
        <v>582</v>
      </c>
      <c r="B583" s="164" t="str">
        <f t="shared" si="9"/>
        <v>G6</v>
      </c>
    </row>
    <row r="584" spans="1:2">
      <c r="A584" s="163">
        <v>583</v>
      </c>
      <c r="B584" s="164" t="str">
        <f t="shared" si="9"/>
        <v>G7</v>
      </c>
    </row>
    <row r="585" spans="1:2">
      <c r="A585" s="163">
        <v>584</v>
      </c>
      <c r="B585" s="164" t="str">
        <f t="shared" si="9"/>
        <v>G8</v>
      </c>
    </row>
    <row r="586" spans="1:2">
      <c r="A586" s="163">
        <v>585</v>
      </c>
      <c r="B586" s="164" t="str">
        <f t="shared" si="9"/>
        <v>G9</v>
      </c>
    </row>
    <row r="587" spans="1:2">
      <c r="A587" s="163">
        <v>586</v>
      </c>
      <c r="B587" s="164" t="str">
        <f t="shared" si="9"/>
        <v>GA</v>
      </c>
    </row>
    <row r="588" spans="1:2">
      <c r="A588" s="163">
        <v>587</v>
      </c>
      <c r="B588" s="164" t="str">
        <f t="shared" si="9"/>
        <v>GB</v>
      </c>
    </row>
    <row r="589" spans="1:2">
      <c r="A589" s="163">
        <v>588</v>
      </c>
      <c r="B589" s="164" t="str">
        <f t="shared" si="9"/>
        <v>GC</v>
      </c>
    </row>
    <row r="590" spans="1:2">
      <c r="A590" s="163">
        <v>589</v>
      </c>
      <c r="B590" s="164" t="str">
        <f t="shared" si="9"/>
        <v>GD</v>
      </c>
    </row>
    <row r="591" spans="1:2">
      <c r="A591" s="163">
        <v>590</v>
      </c>
      <c r="B591" s="164" t="str">
        <f t="shared" si="9"/>
        <v>GE</v>
      </c>
    </row>
    <row r="592" spans="1:2">
      <c r="A592" s="163">
        <v>591</v>
      </c>
      <c r="B592" s="164" t="str">
        <f t="shared" si="9"/>
        <v>GF</v>
      </c>
    </row>
    <row r="593" spans="1:2">
      <c r="A593" s="163">
        <v>592</v>
      </c>
      <c r="B593" s="164" t="str">
        <f t="shared" si="9"/>
        <v>GG</v>
      </c>
    </row>
    <row r="594" spans="1:2">
      <c r="A594" s="163">
        <v>593</v>
      </c>
      <c r="B594" s="164" t="str">
        <f t="shared" si="9"/>
        <v>GH</v>
      </c>
    </row>
    <row r="595" spans="1:2">
      <c r="A595" s="163">
        <v>594</v>
      </c>
      <c r="B595" s="164" t="str">
        <f t="shared" si="9"/>
        <v>GI</v>
      </c>
    </row>
    <row r="596" spans="1:2">
      <c r="A596" s="163">
        <v>595</v>
      </c>
      <c r="B596" s="164" t="str">
        <f t="shared" si="9"/>
        <v>GJ</v>
      </c>
    </row>
    <row r="597" spans="1:2">
      <c r="A597" s="163">
        <v>596</v>
      </c>
      <c r="B597" s="164" t="str">
        <f t="shared" si="9"/>
        <v>GK</v>
      </c>
    </row>
    <row r="598" spans="1:2">
      <c r="A598" s="163">
        <v>597</v>
      </c>
      <c r="B598" s="164" t="str">
        <f t="shared" si="9"/>
        <v>GL</v>
      </c>
    </row>
    <row r="599" spans="1:2">
      <c r="A599" s="163">
        <v>598</v>
      </c>
      <c r="B599" s="164" t="str">
        <f t="shared" si="9"/>
        <v>GM</v>
      </c>
    </row>
    <row r="600" spans="1:2">
      <c r="A600" s="163">
        <v>599</v>
      </c>
      <c r="B600" s="164" t="str">
        <f t="shared" si="9"/>
        <v>GN</v>
      </c>
    </row>
    <row r="601" spans="1:2">
      <c r="A601" s="163">
        <v>600</v>
      </c>
      <c r="B601" s="164" t="str">
        <f t="shared" si="9"/>
        <v>GO</v>
      </c>
    </row>
    <row r="602" spans="1:2">
      <c r="A602" s="163">
        <v>601</v>
      </c>
      <c r="B602" s="164" t="str">
        <f t="shared" si="9"/>
        <v>GP</v>
      </c>
    </row>
    <row r="603" spans="1:2">
      <c r="A603" s="163">
        <v>602</v>
      </c>
      <c r="B603" s="164" t="str">
        <f t="shared" si="9"/>
        <v>GQ</v>
      </c>
    </row>
    <row r="604" spans="1:2">
      <c r="A604" s="163">
        <v>603</v>
      </c>
      <c r="B604" s="164" t="str">
        <f t="shared" si="9"/>
        <v>GR</v>
      </c>
    </row>
    <row r="605" spans="1:2">
      <c r="A605" s="163">
        <v>604</v>
      </c>
      <c r="B605" s="164" t="str">
        <f t="shared" si="9"/>
        <v>GS</v>
      </c>
    </row>
    <row r="606" spans="1:2">
      <c r="A606" s="163">
        <v>605</v>
      </c>
      <c r="B606" s="164" t="str">
        <f t="shared" si="9"/>
        <v>GT</v>
      </c>
    </row>
    <row r="607" spans="1:2">
      <c r="A607" s="163">
        <v>606</v>
      </c>
      <c r="B607" s="164" t="str">
        <f t="shared" si="9"/>
        <v>GU</v>
      </c>
    </row>
    <row r="608" spans="1:2">
      <c r="A608" s="163">
        <v>607</v>
      </c>
      <c r="B608" s="164" t="str">
        <f t="shared" si="9"/>
        <v>GV</v>
      </c>
    </row>
    <row r="609" spans="1:2">
      <c r="A609" s="163">
        <v>608</v>
      </c>
      <c r="B609" s="164" t="str">
        <f t="shared" si="9"/>
        <v>GW</v>
      </c>
    </row>
    <row r="610" spans="1:2">
      <c r="A610" s="163">
        <v>609</v>
      </c>
      <c r="B610" s="164" t="str">
        <f t="shared" si="9"/>
        <v>GX</v>
      </c>
    </row>
    <row r="611" spans="1:2">
      <c r="A611" s="163">
        <v>610</v>
      </c>
      <c r="B611" s="164" t="str">
        <f t="shared" si="9"/>
        <v>GY</v>
      </c>
    </row>
    <row r="612" spans="1:2">
      <c r="A612" s="163">
        <v>611</v>
      </c>
      <c r="B612" s="164" t="str">
        <f t="shared" si="9"/>
        <v>GZ</v>
      </c>
    </row>
    <row r="613" spans="1:2">
      <c r="A613" s="163">
        <v>612</v>
      </c>
      <c r="B613" s="164" t="str">
        <f t="shared" si="9"/>
        <v>H0</v>
      </c>
    </row>
    <row r="614" spans="1:2">
      <c r="A614" s="163">
        <v>613</v>
      </c>
      <c r="B614" s="164" t="str">
        <f t="shared" si="9"/>
        <v>H1</v>
      </c>
    </row>
    <row r="615" spans="1:2">
      <c r="A615" s="163">
        <v>614</v>
      </c>
      <c r="B615" s="164" t="str">
        <f t="shared" si="9"/>
        <v>H2</v>
      </c>
    </row>
    <row r="616" spans="1:2">
      <c r="A616" s="163">
        <v>615</v>
      </c>
      <c r="B616" s="164" t="str">
        <f t="shared" si="9"/>
        <v>H3</v>
      </c>
    </row>
    <row r="617" spans="1:2">
      <c r="A617" s="163">
        <v>616</v>
      </c>
      <c r="B617" s="164" t="str">
        <f t="shared" si="9"/>
        <v>H4</v>
      </c>
    </row>
    <row r="618" spans="1:2">
      <c r="A618" s="163">
        <v>617</v>
      </c>
      <c r="B618" s="164" t="str">
        <f t="shared" si="9"/>
        <v>H5</v>
      </c>
    </row>
    <row r="619" spans="1:2">
      <c r="A619" s="163">
        <v>618</v>
      </c>
      <c r="B619" s="164" t="str">
        <f t="shared" si="9"/>
        <v>H6</v>
      </c>
    </row>
    <row r="620" spans="1:2">
      <c r="A620" s="163">
        <v>619</v>
      </c>
      <c r="B620" s="164" t="str">
        <f t="shared" si="9"/>
        <v>H7</v>
      </c>
    </row>
    <row r="621" spans="1:2">
      <c r="A621" s="163">
        <v>620</v>
      </c>
      <c r="B621" s="164" t="str">
        <f t="shared" si="9"/>
        <v>H8</v>
      </c>
    </row>
    <row r="622" spans="1:2">
      <c r="A622" s="163">
        <v>621</v>
      </c>
      <c r="B622" s="164" t="str">
        <f t="shared" si="9"/>
        <v>H9</v>
      </c>
    </row>
    <row r="623" spans="1:2">
      <c r="A623" s="163">
        <v>622</v>
      </c>
      <c r="B623" s="164" t="str">
        <f t="shared" si="9"/>
        <v>HA</v>
      </c>
    </row>
    <row r="624" spans="1:2">
      <c r="A624" s="163">
        <v>623</v>
      </c>
      <c r="B624" s="164" t="str">
        <f t="shared" si="9"/>
        <v>HB</v>
      </c>
    </row>
    <row r="625" spans="1:2">
      <c r="A625" s="163">
        <v>624</v>
      </c>
      <c r="B625" s="164" t="str">
        <f t="shared" si="9"/>
        <v>HC</v>
      </c>
    </row>
    <row r="626" spans="1:2">
      <c r="A626" s="163">
        <v>625</v>
      </c>
      <c r="B626" s="164" t="str">
        <f t="shared" si="9"/>
        <v>HD</v>
      </c>
    </row>
    <row r="627" spans="1:2">
      <c r="A627" s="163">
        <v>626</v>
      </c>
      <c r="B627" s="164" t="str">
        <f t="shared" si="9"/>
        <v>HE</v>
      </c>
    </row>
    <row r="628" spans="1:2">
      <c r="A628" s="163">
        <v>627</v>
      </c>
      <c r="B628" s="164" t="str">
        <f t="shared" si="9"/>
        <v>HF</v>
      </c>
    </row>
    <row r="629" spans="1:2">
      <c r="A629" s="163">
        <v>628</v>
      </c>
      <c r="B629" s="164" t="str">
        <f t="shared" si="9"/>
        <v>HG</v>
      </c>
    </row>
    <row r="630" spans="1:2">
      <c r="A630" s="163">
        <v>629</v>
      </c>
      <c r="B630" s="164" t="str">
        <f t="shared" si="9"/>
        <v>HH</v>
      </c>
    </row>
    <row r="631" spans="1:2">
      <c r="A631" s="163">
        <v>630</v>
      </c>
      <c r="B631" s="164" t="str">
        <f t="shared" si="9"/>
        <v>HI</v>
      </c>
    </row>
    <row r="632" spans="1:2">
      <c r="A632" s="163">
        <v>631</v>
      </c>
      <c r="B632" s="164" t="str">
        <f t="shared" si="9"/>
        <v>HJ</v>
      </c>
    </row>
    <row r="633" spans="1:2">
      <c r="A633" s="163">
        <v>632</v>
      </c>
      <c r="B633" s="164" t="str">
        <f t="shared" si="9"/>
        <v>HK</v>
      </c>
    </row>
    <row r="634" spans="1:2">
      <c r="A634" s="163">
        <v>633</v>
      </c>
      <c r="B634" s="164" t="str">
        <f t="shared" si="9"/>
        <v>HL</v>
      </c>
    </row>
    <row r="635" spans="1:2">
      <c r="A635" s="163">
        <v>634</v>
      </c>
      <c r="B635" s="164" t="str">
        <f t="shared" si="9"/>
        <v>HM</v>
      </c>
    </row>
    <row r="636" spans="1:2">
      <c r="A636" s="163">
        <v>635</v>
      </c>
      <c r="B636" s="164" t="str">
        <f t="shared" si="9"/>
        <v>HN</v>
      </c>
    </row>
    <row r="637" spans="1:2">
      <c r="A637" s="163">
        <v>636</v>
      </c>
      <c r="B637" s="164" t="str">
        <f t="shared" si="9"/>
        <v>HO</v>
      </c>
    </row>
    <row r="638" spans="1:2">
      <c r="A638" s="163">
        <v>637</v>
      </c>
      <c r="B638" s="164" t="str">
        <f t="shared" si="9"/>
        <v>HP</v>
      </c>
    </row>
    <row r="639" spans="1:2">
      <c r="A639" s="163">
        <v>638</v>
      </c>
      <c r="B639" s="164" t="str">
        <f t="shared" si="9"/>
        <v>HQ</v>
      </c>
    </row>
    <row r="640" spans="1:2">
      <c r="A640" s="163">
        <v>639</v>
      </c>
      <c r="B640" s="164" t="str">
        <f t="shared" si="9"/>
        <v>HR</v>
      </c>
    </row>
    <row r="641" spans="1:2">
      <c r="A641" s="163">
        <v>640</v>
      </c>
      <c r="B641" s="164" t="str">
        <f t="shared" ref="B641:B704" si="10">_xlfn.BASE(A641,36,2)</f>
        <v>HS</v>
      </c>
    </row>
    <row r="642" spans="1:2">
      <c r="A642" s="163">
        <v>641</v>
      </c>
      <c r="B642" s="164" t="str">
        <f t="shared" si="10"/>
        <v>HT</v>
      </c>
    </row>
    <row r="643" spans="1:2">
      <c r="A643" s="163">
        <v>642</v>
      </c>
      <c r="B643" s="164" t="str">
        <f t="shared" si="10"/>
        <v>HU</v>
      </c>
    </row>
    <row r="644" spans="1:2">
      <c r="A644" s="163">
        <v>643</v>
      </c>
      <c r="B644" s="164" t="str">
        <f t="shared" si="10"/>
        <v>HV</v>
      </c>
    </row>
    <row r="645" spans="1:2">
      <c r="A645" s="163">
        <v>644</v>
      </c>
      <c r="B645" s="164" t="str">
        <f t="shared" si="10"/>
        <v>HW</v>
      </c>
    </row>
    <row r="646" spans="1:2">
      <c r="A646" s="163">
        <v>645</v>
      </c>
      <c r="B646" s="164" t="str">
        <f t="shared" si="10"/>
        <v>HX</v>
      </c>
    </row>
    <row r="647" spans="1:2">
      <c r="A647" s="163">
        <v>646</v>
      </c>
      <c r="B647" s="164" t="str">
        <f t="shared" si="10"/>
        <v>HY</v>
      </c>
    </row>
    <row r="648" spans="1:2">
      <c r="A648" s="163">
        <v>647</v>
      </c>
      <c r="B648" s="164" t="str">
        <f t="shared" si="10"/>
        <v>HZ</v>
      </c>
    </row>
    <row r="649" spans="1:2">
      <c r="A649" s="163">
        <v>648</v>
      </c>
      <c r="B649" s="164" t="str">
        <f t="shared" si="10"/>
        <v>I0</v>
      </c>
    </row>
    <row r="650" spans="1:2">
      <c r="A650" s="163">
        <v>649</v>
      </c>
      <c r="B650" s="164" t="str">
        <f t="shared" si="10"/>
        <v>I1</v>
      </c>
    </row>
    <row r="651" spans="1:2">
      <c r="A651" s="163">
        <v>650</v>
      </c>
      <c r="B651" s="164" t="str">
        <f t="shared" si="10"/>
        <v>I2</v>
      </c>
    </row>
    <row r="652" spans="1:2">
      <c r="A652" s="163">
        <v>651</v>
      </c>
      <c r="B652" s="164" t="str">
        <f t="shared" si="10"/>
        <v>I3</v>
      </c>
    </row>
    <row r="653" spans="1:2">
      <c r="A653" s="163">
        <v>652</v>
      </c>
      <c r="B653" s="164" t="str">
        <f t="shared" si="10"/>
        <v>I4</v>
      </c>
    </row>
    <row r="654" spans="1:2">
      <c r="A654" s="163">
        <v>653</v>
      </c>
      <c r="B654" s="164" t="str">
        <f t="shared" si="10"/>
        <v>I5</v>
      </c>
    </row>
    <row r="655" spans="1:2">
      <c r="A655" s="163">
        <v>654</v>
      </c>
      <c r="B655" s="164" t="str">
        <f t="shared" si="10"/>
        <v>I6</v>
      </c>
    </row>
    <row r="656" spans="1:2">
      <c r="A656" s="163">
        <v>655</v>
      </c>
      <c r="B656" s="164" t="str">
        <f t="shared" si="10"/>
        <v>I7</v>
      </c>
    </row>
    <row r="657" spans="1:2">
      <c r="A657" s="163">
        <v>656</v>
      </c>
      <c r="B657" s="164" t="str">
        <f t="shared" si="10"/>
        <v>I8</v>
      </c>
    </row>
    <row r="658" spans="1:2">
      <c r="A658" s="163">
        <v>657</v>
      </c>
      <c r="B658" s="164" t="str">
        <f t="shared" si="10"/>
        <v>I9</v>
      </c>
    </row>
    <row r="659" spans="1:2">
      <c r="A659" s="163">
        <v>658</v>
      </c>
      <c r="B659" s="164" t="str">
        <f t="shared" si="10"/>
        <v>IA</v>
      </c>
    </row>
    <row r="660" spans="1:2">
      <c r="A660" s="163">
        <v>659</v>
      </c>
      <c r="B660" s="164" t="str">
        <f t="shared" si="10"/>
        <v>IB</v>
      </c>
    </row>
    <row r="661" spans="1:2">
      <c r="A661" s="163">
        <v>660</v>
      </c>
      <c r="B661" s="164" t="str">
        <f t="shared" si="10"/>
        <v>IC</v>
      </c>
    </row>
    <row r="662" spans="1:2">
      <c r="A662" s="163">
        <v>661</v>
      </c>
      <c r="B662" s="164" t="str">
        <f t="shared" si="10"/>
        <v>ID</v>
      </c>
    </row>
    <row r="663" spans="1:2">
      <c r="A663" s="163">
        <v>662</v>
      </c>
      <c r="B663" s="164" t="str">
        <f t="shared" si="10"/>
        <v>IE</v>
      </c>
    </row>
    <row r="664" spans="1:2">
      <c r="A664" s="163">
        <v>663</v>
      </c>
      <c r="B664" s="164" t="str">
        <f t="shared" si="10"/>
        <v>IF</v>
      </c>
    </row>
    <row r="665" spans="1:2">
      <c r="A665" s="163">
        <v>664</v>
      </c>
      <c r="B665" s="164" t="str">
        <f t="shared" si="10"/>
        <v>IG</v>
      </c>
    </row>
    <row r="666" spans="1:2">
      <c r="A666" s="163">
        <v>665</v>
      </c>
      <c r="B666" s="164" t="str">
        <f t="shared" si="10"/>
        <v>IH</v>
      </c>
    </row>
    <row r="667" spans="1:2">
      <c r="A667" s="163">
        <v>666</v>
      </c>
      <c r="B667" s="164" t="str">
        <f t="shared" si="10"/>
        <v>II</v>
      </c>
    </row>
    <row r="668" spans="1:2">
      <c r="A668" s="163">
        <v>667</v>
      </c>
      <c r="B668" s="164" t="str">
        <f t="shared" si="10"/>
        <v>IJ</v>
      </c>
    </row>
    <row r="669" spans="1:2">
      <c r="A669" s="163">
        <v>668</v>
      </c>
      <c r="B669" s="164" t="str">
        <f t="shared" si="10"/>
        <v>IK</v>
      </c>
    </row>
    <row r="670" spans="1:2">
      <c r="A670" s="163">
        <v>669</v>
      </c>
      <c r="B670" s="164" t="str">
        <f t="shared" si="10"/>
        <v>IL</v>
      </c>
    </row>
    <row r="671" spans="1:2">
      <c r="A671" s="163">
        <v>670</v>
      </c>
      <c r="B671" s="164" t="str">
        <f t="shared" si="10"/>
        <v>IM</v>
      </c>
    </row>
    <row r="672" spans="1:2">
      <c r="A672" s="163">
        <v>671</v>
      </c>
      <c r="B672" s="164" t="str">
        <f t="shared" si="10"/>
        <v>IN</v>
      </c>
    </row>
    <row r="673" spans="1:2">
      <c r="A673" s="163">
        <v>672</v>
      </c>
      <c r="B673" s="164" t="str">
        <f t="shared" si="10"/>
        <v>IO</v>
      </c>
    </row>
    <row r="674" spans="1:2">
      <c r="A674" s="163">
        <v>673</v>
      </c>
      <c r="B674" s="164" t="str">
        <f t="shared" si="10"/>
        <v>IP</v>
      </c>
    </row>
    <row r="675" spans="1:2">
      <c r="A675" s="163">
        <v>674</v>
      </c>
      <c r="B675" s="164" t="str">
        <f t="shared" si="10"/>
        <v>IQ</v>
      </c>
    </row>
    <row r="676" spans="1:2">
      <c r="A676" s="163">
        <v>675</v>
      </c>
      <c r="B676" s="164" t="str">
        <f t="shared" si="10"/>
        <v>IR</v>
      </c>
    </row>
    <row r="677" spans="1:2">
      <c r="A677" s="163">
        <v>676</v>
      </c>
      <c r="B677" s="164" t="str">
        <f t="shared" si="10"/>
        <v>IS</v>
      </c>
    </row>
    <row r="678" spans="1:2">
      <c r="A678" s="163">
        <v>677</v>
      </c>
      <c r="B678" s="164" t="str">
        <f t="shared" si="10"/>
        <v>IT</v>
      </c>
    </row>
    <row r="679" spans="1:2">
      <c r="A679" s="163">
        <v>678</v>
      </c>
      <c r="B679" s="164" t="str">
        <f t="shared" si="10"/>
        <v>IU</v>
      </c>
    </row>
    <row r="680" spans="1:2">
      <c r="A680" s="163">
        <v>679</v>
      </c>
      <c r="B680" s="164" t="str">
        <f t="shared" si="10"/>
        <v>IV</v>
      </c>
    </row>
    <row r="681" spans="1:2">
      <c r="A681" s="163">
        <v>680</v>
      </c>
      <c r="B681" s="164" t="str">
        <f t="shared" si="10"/>
        <v>IW</v>
      </c>
    </row>
    <row r="682" spans="1:2">
      <c r="A682" s="163">
        <v>681</v>
      </c>
      <c r="B682" s="164" t="str">
        <f t="shared" si="10"/>
        <v>IX</v>
      </c>
    </row>
    <row r="683" spans="1:2">
      <c r="A683" s="163">
        <v>682</v>
      </c>
      <c r="B683" s="164" t="str">
        <f t="shared" si="10"/>
        <v>IY</v>
      </c>
    </row>
    <row r="684" spans="1:2">
      <c r="A684" s="163">
        <v>683</v>
      </c>
      <c r="B684" s="164" t="str">
        <f t="shared" si="10"/>
        <v>IZ</v>
      </c>
    </row>
    <row r="685" spans="1:2">
      <c r="A685" s="163">
        <v>684</v>
      </c>
      <c r="B685" s="164" t="str">
        <f t="shared" si="10"/>
        <v>J0</v>
      </c>
    </row>
    <row r="686" spans="1:2">
      <c r="A686" s="163">
        <v>685</v>
      </c>
      <c r="B686" s="164" t="str">
        <f t="shared" si="10"/>
        <v>J1</v>
      </c>
    </row>
    <row r="687" spans="1:2">
      <c r="A687" s="163">
        <v>686</v>
      </c>
      <c r="B687" s="164" t="str">
        <f t="shared" si="10"/>
        <v>J2</v>
      </c>
    </row>
    <row r="688" spans="1:2">
      <c r="A688" s="163">
        <v>687</v>
      </c>
      <c r="B688" s="164" t="str">
        <f t="shared" si="10"/>
        <v>J3</v>
      </c>
    </row>
    <row r="689" spans="1:2">
      <c r="A689" s="163">
        <v>688</v>
      </c>
      <c r="B689" s="164" t="str">
        <f t="shared" si="10"/>
        <v>J4</v>
      </c>
    </row>
    <row r="690" spans="1:2">
      <c r="A690" s="163">
        <v>689</v>
      </c>
      <c r="B690" s="164" t="str">
        <f t="shared" si="10"/>
        <v>J5</v>
      </c>
    </row>
    <row r="691" spans="1:2">
      <c r="A691" s="163">
        <v>690</v>
      </c>
      <c r="B691" s="164" t="str">
        <f t="shared" si="10"/>
        <v>J6</v>
      </c>
    </row>
    <row r="692" spans="1:2">
      <c r="A692" s="163">
        <v>691</v>
      </c>
      <c r="B692" s="164" t="str">
        <f t="shared" si="10"/>
        <v>J7</v>
      </c>
    </row>
    <row r="693" spans="1:2">
      <c r="A693" s="163">
        <v>692</v>
      </c>
      <c r="B693" s="164" t="str">
        <f t="shared" si="10"/>
        <v>J8</v>
      </c>
    </row>
    <row r="694" spans="1:2">
      <c r="A694" s="163">
        <v>693</v>
      </c>
      <c r="B694" s="164" t="str">
        <f t="shared" si="10"/>
        <v>J9</v>
      </c>
    </row>
    <row r="695" spans="1:2">
      <c r="A695" s="163">
        <v>694</v>
      </c>
      <c r="B695" s="164" t="str">
        <f t="shared" si="10"/>
        <v>JA</v>
      </c>
    </row>
    <row r="696" spans="1:2">
      <c r="A696" s="163">
        <v>695</v>
      </c>
      <c r="B696" s="164" t="str">
        <f t="shared" si="10"/>
        <v>JB</v>
      </c>
    </row>
    <row r="697" spans="1:2">
      <c r="A697" s="163">
        <v>696</v>
      </c>
      <c r="B697" s="164" t="str">
        <f t="shared" si="10"/>
        <v>JC</v>
      </c>
    </row>
    <row r="698" spans="1:2">
      <c r="A698" s="163">
        <v>697</v>
      </c>
      <c r="B698" s="164" t="str">
        <f t="shared" si="10"/>
        <v>JD</v>
      </c>
    </row>
    <row r="699" spans="1:2">
      <c r="A699" s="163">
        <v>698</v>
      </c>
      <c r="B699" s="164" t="str">
        <f t="shared" si="10"/>
        <v>JE</v>
      </c>
    </row>
    <row r="700" spans="1:2">
      <c r="A700" s="163">
        <v>699</v>
      </c>
      <c r="B700" s="164" t="str">
        <f t="shared" si="10"/>
        <v>JF</v>
      </c>
    </row>
    <row r="701" spans="1:2">
      <c r="A701" s="163">
        <v>700</v>
      </c>
      <c r="B701" s="164" t="str">
        <f t="shared" si="10"/>
        <v>JG</v>
      </c>
    </row>
    <row r="702" spans="1:2">
      <c r="A702" s="163">
        <v>701</v>
      </c>
      <c r="B702" s="164" t="str">
        <f t="shared" si="10"/>
        <v>JH</v>
      </c>
    </row>
    <row r="703" spans="1:2">
      <c r="A703" s="163">
        <v>702</v>
      </c>
      <c r="B703" s="164" t="str">
        <f t="shared" si="10"/>
        <v>JI</v>
      </c>
    </row>
    <row r="704" spans="1:2">
      <c r="A704" s="163">
        <v>703</v>
      </c>
      <c r="B704" s="164" t="str">
        <f t="shared" si="10"/>
        <v>JJ</v>
      </c>
    </row>
    <row r="705" spans="1:2">
      <c r="A705" s="163">
        <v>704</v>
      </c>
      <c r="B705" s="164" t="str">
        <f t="shared" ref="B705:B768" si="11">_xlfn.BASE(A705,36,2)</f>
        <v>JK</v>
      </c>
    </row>
    <row r="706" spans="1:2">
      <c r="A706" s="163">
        <v>705</v>
      </c>
      <c r="B706" s="164" t="str">
        <f t="shared" si="11"/>
        <v>JL</v>
      </c>
    </row>
    <row r="707" spans="1:2">
      <c r="A707" s="163">
        <v>706</v>
      </c>
      <c r="B707" s="164" t="str">
        <f t="shared" si="11"/>
        <v>JM</v>
      </c>
    </row>
    <row r="708" spans="1:2">
      <c r="A708" s="163">
        <v>707</v>
      </c>
      <c r="B708" s="164" t="str">
        <f t="shared" si="11"/>
        <v>JN</v>
      </c>
    </row>
    <row r="709" spans="1:2">
      <c r="A709" s="163">
        <v>708</v>
      </c>
      <c r="B709" s="164" t="str">
        <f t="shared" si="11"/>
        <v>JO</v>
      </c>
    </row>
    <row r="710" spans="1:2">
      <c r="A710" s="163">
        <v>709</v>
      </c>
      <c r="B710" s="164" t="str">
        <f t="shared" si="11"/>
        <v>JP</v>
      </c>
    </row>
    <row r="711" spans="1:2">
      <c r="A711" s="163">
        <v>710</v>
      </c>
      <c r="B711" s="164" t="str">
        <f t="shared" si="11"/>
        <v>JQ</v>
      </c>
    </row>
    <row r="712" spans="1:2">
      <c r="A712" s="163">
        <v>711</v>
      </c>
      <c r="B712" s="164" t="str">
        <f t="shared" si="11"/>
        <v>JR</v>
      </c>
    </row>
    <row r="713" spans="1:2">
      <c r="A713" s="163">
        <v>712</v>
      </c>
      <c r="B713" s="164" t="str">
        <f t="shared" si="11"/>
        <v>JS</v>
      </c>
    </row>
    <row r="714" spans="1:2">
      <c r="A714" s="163">
        <v>713</v>
      </c>
      <c r="B714" s="164" t="str">
        <f t="shared" si="11"/>
        <v>JT</v>
      </c>
    </row>
    <row r="715" spans="1:2">
      <c r="A715" s="163">
        <v>714</v>
      </c>
      <c r="B715" s="164" t="str">
        <f t="shared" si="11"/>
        <v>JU</v>
      </c>
    </row>
    <row r="716" spans="1:2">
      <c r="A716" s="163">
        <v>715</v>
      </c>
      <c r="B716" s="164" t="str">
        <f t="shared" si="11"/>
        <v>JV</v>
      </c>
    </row>
    <row r="717" spans="1:2">
      <c r="A717" s="163">
        <v>716</v>
      </c>
      <c r="B717" s="164" t="str">
        <f t="shared" si="11"/>
        <v>JW</v>
      </c>
    </row>
    <row r="718" spans="1:2">
      <c r="A718" s="163">
        <v>717</v>
      </c>
      <c r="B718" s="164" t="str">
        <f t="shared" si="11"/>
        <v>JX</v>
      </c>
    </row>
    <row r="719" spans="1:2">
      <c r="A719" s="163">
        <v>718</v>
      </c>
      <c r="B719" s="164" t="str">
        <f t="shared" si="11"/>
        <v>JY</v>
      </c>
    </row>
    <row r="720" spans="1:2">
      <c r="A720" s="163">
        <v>719</v>
      </c>
      <c r="B720" s="164" t="str">
        <f t="shared" si="11"/>
        <v>JZ</v>
      </c>
    </row>
    <row r="721" spans="1:2">
      <c r="A721" s="163">
        <v>720</v>
      </c>
      <c r="B721" s="164" t="str">
        <f t="shared" si="11"/>
        <v>K0</v>
      </c>
    </row>
    <row r="722" spans="1:2">
      <c r="A722" s="163">
        <v>721</v>
      </c>
      <c r="B722" s="164" t="str">
        <f t="shared" si="11"/>
        <v>K1</v>
      </c>
    </row>
    <row r="723" spans="1:2">
      <c r="A723" s="163">
        <v>722</v>
      </c>
      <c r="B723" s="164" t="str">
        <f t="shared" si="11"/>
        <v>K2</v>
      </c>
    </row>
    <row r="724" spans="1:2">
      <c r="A724" s="163">
        <v>723</v>
      </c>
      <c r="B724" s="164" t="str">
        <f t="shared" si="11"/>
        <v>K3</v>
      </c>
    </row>
    <row r="725" spans="1:2">
      <c r="A725" s="163">
        <v>724</v>
      </c>
      <c r="B725" s="164" t="str">
        <f t="shared" si="11"/>
        <v>K4</v>
      </c>
    </row>
    <row r="726" spans="1:2">
      <c r="A726" s="163">
        <v>725</v>
      </c>
      <c r="B726" s="164" t="str">
        <f t="shared" si="11"/>
        <v>K5</v>
      </c>
    </row>
    <row r="727" spans="1:2">
      <c r="A727" s="163">
        <v>726</v>
      </c>
      <c r="B727" s="164" t="str">
        <f t="shared" si="11"/>
        <v>K6</v>
      </c>
    </row>
    <row r="728" spans="1:2">
      <c r="A728" s="163">
        <v>727</v>
      </c>
      <c r="B728" s="164" t="str">
        <f t="shared" si="11"/>
        <v>K7</v>
      </c>
    </row>
    <row r="729" spans="1:2">
      <c r="A729" s="163">
        <v>728</v>
      </c>
      <c r="B729" s="164" t="str">
        <f t="shared" si="11"/>
        <v>K8</v>
      </c>
    </row>
    <row r="730" spans="1:2">
      <c r="A730" s="163">
        <v>729</v>
      </c>
      <c r="B730" s="164" t="str">
        <f t="shared" si="11"/>
        <v>K9</v>
      </c>
    </row>
    <row r="731" spans="1:2">
      <c r="A731" s="163">
        <v>730</v>
      </c>
      <c r="B731" s="164" t="str">
        <f t="shared" si="11"/>
        <v>KA</v>
      </c>
    </row>
    <row r="732" spans="1:2">
      <c r="A732" s="163">
        <v>731</v>
      </c>
      <c r="B732" s="164" t="str">
        <f t="shared" si="11"/>
        <v>KB</v>
      </c>
    </row>
    <row r="733" spans="1:2">
      <c r="A733" s="163">
        <v>732</v>
      </c>
      <c r="B733" s="164" t="str">
        <f t="shared" si="11"/>
        <v>KC</v>
      </c>
    </row>
    <row r="734" spans="1:2">
      <c r="A734" s="163">
        <v>733</v>
      </c>
      <c r="B734" s="164" t="str">
        <f t="shared" si="11"/>
        <v>KD</v>
      </c>
    </row>
    <row r="735" spans="1:2">
      <c r="A735" s="163">
        <v>734</v>
      </c>
      <c r="B735" s="164" t="str">
        <f t="shared" si="11"/>
        <v>KE</v>
      </c>
    </row>
    <row r="736" spans="1:2">
      <c r="A736" s="163">
        <v>735</v>
      </c>
      <c r="B736" s="164" t="str">
        <f t="shared" si="11"/>
        <v>KF</v>
      </c>
    </row>
    <row r="737" spans="1:2">
      <c r="A737" s="163">
        <v>736</v>
      </c>
      <c r="B737" s="164" t="str">
        <f t="shared" si="11"/>
        <v>KG</v>
      </c>
    </row>
    <row r="738" spans="1:2">
      <c r="A738" s="163">
        <v>737</v>
      </c>
      <c r="B738" s="164" t="str">
        <f t="shared" si="11"/>
        <v>KH</v>
      </c>
    </row>
    <row r="739" spans="1:2">
      <c r="A739" s="163">
        <v>738</v>
      </c>
      <c r="B739" s="164" t="str">
        <f t="shared" si="11"/>
        <v>KI</v>
      </c>
    </row>
    <row r="740" spans="1:2">
      <c r="A740" s="163">
        <v>739</v>
      </c>
      <c r="B740" s="164" t="str">
        <f t="shared" si="11"/>
        <v>KJ</v>
      </c>
    </row>
    <row r="741" spans="1:2">
      <c r="A741" s="163">
        <v>740</v>
      </c>
      <c r="B741" s="164" t="str">
        <f t="shared" si="11"/>
        <v>KK</v>
      </c>
    </row>
    <row r="742" spans="1:2">
      <c r="A742" s="163">
        <v>741</v>
      </c>
      <c r="B742" s="164" t="str">
        <f t="shared" si="11"/>
        <v>KL</v>
      </c>
    </row>
    <row r="743" spans="1:2">
      <c r="A743" s="163">
        <v>742</v>
      </c>
      <c r="B743" s="164" t="str">
        <f t="shared" si="11"/>
        <v>KM</v>
      </c>
    </row>
    <row r="744" spans="1:2">
      <c r="A744" s="163">
        <v>743</v>
      </c>
      <c r="B744" s="164" t="str">
        <f t="shared" si="11"/>
        <v>KN</v>
      </c>
    </row>
    <row r="745" spans="1:2">
      <c r="A745" s="163">
        <v>744</v>
      </c>
      <c r="B745" s="164" t="str">
        <f t="shared" si="11"/>
        <v>KO</v>
      </c>
    </row>
    <row r="746" spans="1:2">
      <c r="A746" s="163">
        <v>745</v>
      </c>
      <c r="B746" s="164" t="str">
        <f t="shared" si="11"/>
        <v>KP</v>
      </c>
    </row>
    <row r="747" spans="1:2">
      <c r="A747" s="163">
        <v>746</v>
      </c>
      <c r="B747" s="164" t="str">
        <f t="shared" si="11"/>
        <v>KQ</v>
      </c>
    </row>
    <row r="748" spans="1:2">
      <c r="A748" s="163">
        <v>747</v>
      </c>
      <c r="B748" s="164" t="str">
        <f t="shared" si="11"/>
        <v>KR</v>
      </c>
    </row>
    <row r="749" spans="1:2">
      <c r="A749" s="163">
        <v>748</v>
      </c>
      <c r="B749" s="164" t="str">
        <f t="shared" si="11"/>
        <v>KS</v>
      </c>
    </row>
    <row r="750" spans="1:2">
      <c r="A750" s="163">
        <v>749</v>
      </c>
      <c r="B750" s="164" t="str">
        <f t="shared" si="11"/>
        <v>KT</v>
      </c>
    </row>
    <row r="751" spans="1:2">
      <c r="A751" s="163">
        <v>750</v>
      </c>
      <c r="B751" s="164" t="str">
        <f t="shared" si="11"/>
        <v>KU</v>
      </c>
    </row>
    <row r="752" spans="1:2">
      <c r="A752" s="163">
        <v>751</v>
      </c>
      <c r="B752" s="164" t="str">
        <f t="shared" si="11"/>
        <v>KV</v>
      </c>
    </row>
    <row r="753" spans="1:2">
      <c r="A753" s="163">
        <v>752</v>
      </c>
      <c r="B753" s="164" t="str">
        <f t="shared" si="11"/>
        <v>KW</v>
      </c>
    </row>
    <row r="754" spans="1:2">
      <c r="A754" s="163">
        <v>753</v>
      </c>
      <c r="B754" s="164" t="str">
        <f t="shared" si="11"/>
        <v>KX</v>
      </c>
    </row>
    <row r="755" spans="1:2">
      <c r="A755" s="163">
        <v>754</v>
      </c>
      <c r="B755" s="164" t="str">
        <f t="shared" si="11"/>
        <v>KY</v>
      </c>
    </row>
    <row r="756" spans="1:2">
      <c r="A756" s="163">
        <v>755</v>
      </c>
      <c r="B756" s="164" t="str">
        <f t="shared" si="11"/>
        <v>KZ</v>
      </c>
    </row>
    <row r="757" spans="1:2">
      <c r="A757" s="163">
        <v>756</v>
      </c>
      <c r="B757" s="164" t="str">
        <f t="shared" si="11"/>
        <v>L0</v>
      </c>
    </row>
    <row r="758" spans="1:2">
      <c r="A758" s="163">
        <v>757</v>
      </c>
      <c r="B758" s="164" t="str">
        <f t="shared" si="11"/>
        <v>L1</v>
      </c>
    </row>
    <row r="759" spans="1:2">
      <c r="A759" s="163">
        <v>758</v>
      </c>
      <c r="B759" s="164" t="str">
        <f t="shared" si="11"/>
        <v>L2</v>
      </c>
    </row>
    <row r="760" spans="1:2">
      <c r="A760" s="163">
        <v>759</v>
      </c>
      <c r="B760" s="164" t="str">
        <f t="shared" si="11"/>
        <v>L3</v>
      </c>
    </row>
    <row r="761" spans="1:2">
      <c r="A761" s="163">
        <v>760</v>
      </c>
      <c r="B761" s="164" t="str">
        <f t="shared" si="11"/>
        <v>L4</v>
      </c>
    </row>
    <row r="762" spans="1:2">
      <c r="A762" s="163">
        <v>761</v>
      </c>
      <c r="B762" s="164" t="str">
        <f t="shared" si="11"/>
        <v>L5</v>
      </c>
    </row>
    <row r="763" spans="1:2">
      <c r="A763" s="163">
        <v>762</v>
      </c>
      <c r="B763" s="164" t="str">
        <f t="shared" si="11"/>
        <v>L6</v>
      </c>
    </row>
    <row r="764" spans="1:2">
      <c r="A764" s="163">
        <v>763</v>
      </c>
      <c r="B764" s="164" t="str">
        <f t="shared" si="11"/>
        <v>L7</v>
      </c>
    </row>
    <row r="765" spans="1:2">
      <c r="A765" s="163">
        <v>764</v>
      </c>
      <c r="B765" s="164" t="str">
        <f t="shared" si="11"/>
        <v>L8</v>
      </c>
    </row>
    <row r="766" spans="1:2">
      <c r="A766" s="163">
        <v>765</v>
      </c>
      <c r="B766" s="164" t="str">
        <f t="shared" si="11"/>
        <v>L9</v>
      </c>
    </row>
    <row r="767" spans="1:2">
      <c r="A767" s="163">
        <v>766</v>
      </c>
      <c r="B767" s="164" t="str">
        <f t="shared" si="11"/>
        <v>LA</v>
      </c>
    </row>
    <row r="768" spans="1:2">
      <c r="A768" s="163">
        <v>767</v>
      </c>
      <c r="B768" s="164" t="str">
        <f t="shared" si="11"/>
        <v>LB</v>
      </c>
    </row>
    <row r="769" spans="1:2">
      <c r="A769" s="163">
        <v>768</v>
      </c>
      <c r="B769" s="164" t="str">
        <f t="shared" ref="B769:B832" si="12">_xlfn.BASE(A769,36,2)</f>
        <v>LC</v>
      </c>
    </row>
    <row r="770" spans="1:2">
      <c r="A770" s="163">
        <v>769</v>
      </c>
      <c r="B770" s="164" t="str">
        <f t="shared" si="12"/>
        <v>LD</v>
      </c>
    </row>
    <row r="771" spans="1:2">
      <c r="A771" s="163">
        <v>770</v>
      </c>
      <c r="B771" s="164" t="str">
        <f t="shared" si="12"/>
        <v>LE</v>
      </c>
    </row>
    <row r="772" spans="1:2">
      <c r="A772" s="163">
        <v>771</v>
      </c>
      <c r="B772" s="164" t="str">
        <f t="shared" si="12"/>
        <v>LF</v>
      </c>
    </row>
    <row r="773" spans="1:2">
      <c r="A773" s="163">
        <v>772</v>
      </c>
      <c r="B773" s="164" t="str">
        <f t="shared" si="12"/>
        <v>LG</v>
      </c>
    </row>
    <row r="774" spans="1:2">
      <c r="A774" s="163">
        <v>773</v>
      </c>
      <c r="B774" s="164" t="str">
        <f t="shared" si="12"/>
        <v>LH</v>
      </c>
    </row>
    <row r="775" spans="1:2">
      <c r="A775" s="163">
        <v>774</v>
      </c>
      <c r="B775" s="164" t="str">
        <f t="shared" si="12"/>
        <v>LI</v>
      </c>
    </row>
    <row r="776" spans="1:2">
      <c r="A776" s="163">
        <v>775</v>
      </c>
      <c r="B776" s="164" t="str">
        <f t="shared" si="12"/>
        <v>LJ</v>
      </c>
    </row>
    <row r="777" spans="1:2">
      <c r="A777" s="163">
        <v>776</v>
      </c>
      <c r="B777" s="164" t="str">
        <f t="shared" si="12"/>
        <v>LK</v>
      </c>
    </row>
    <row r="778" spans="1:2">
      <c r="A778" s="163">
        <v>777</v>
      </c>
      <c r="B778" s="164" t="str">
        <f t="shared" si="12"/>
        <v>LL</v>
      </c>
    </row>
    <row r="779" spans="1:2">
      <c r="A779" s="163">
        <v>778</v>
      </c>
      <c r="B779" s="164" t="str">
        <f t="shared" si="12"/>
        <v>LM</v>
      </c>
    </row>
    <row r="780" spans="1:2">
      <c r="A780" s="163">
        <v>779</v>
      </c>
      <c r="B780" s="164" t="str">
        <f t="shared" si="12"/>
        <v>LN</v>
      </c>
    </row>
    <row r="781" spans="1:2">
      <c r="A781" s="163">
        <v>780</v>
      </c>
      <c r="B781" s="164" t="str">
        <f t="shared" si="12"/>
        <v>LO</v>
      </c>
    </row>
    <row r="782" spans="1:2">
      <c r="A782" s="163">
        <v>781</v>
      </c>
      <c r="B782" s="164" t="str">
        <f t="shared" si="12"/>
        <v>LP</v>
      </c>
    </row>
    <row r="783" spans="1:2">
      <c r="A783" s="163">
        <v>782</v>
      </c>
      <c r="B783" s="164" t="str">
        <f t="shared" si="12"/>
        <v>LQ</v>
      </c>
    </row>
    <row r="784" spans="1:2">
      <c r="A784" s="163">
        <v>783</v>
      </c>
      <c r="B784" s="164" t="str">
        <f t="shared" si="12"/>
        <v>LR</v>
      </c>
    </row>
    <row r="785" spans="1:2">
      <c r="A785" s="163">
        <v>784</v>
      </c>
      <c r="B785" s="164" t="str">
        <f t="shared" si="12"/>
        <v>LS</v>
      </c>
    </row>
    <row r="786" spans="1:2">
      <c r="A786" s="163">
        <v>785</v>
      </c>
      <c r="B786" s="164" t="str">
        <f t="shared" si="12"/>
        <v>LT</v>
      </c>
    </row>
    <row r="787" spans="1:2">
      <c r="A787" s="163">
        <v>786</v>
      </c>
      <c r="B787" s="164" t="str">
        <f t="shared" si="12"/>
        <v>LU</v>
      </c>
    </row>
    <row r="788" spans="1:2">
      <c r="A788" s="163">
        <v>787</v>
      </c>
      <c r="B788" s="164" t="str">
        <f t="shared" si="12"/>
        <v>LV</v>
      </c>
    </row>
    <row r="789" spans="1:2">
      <c r="A789" s="163">
        <v>788</v>
      </c>
      <c r="B789" s="164" t="str">
        <f t="shared" si="12"/>
        <v>LW</v>
      </c>
    </row>
    <row r="790" spans="1:2">
      <c r="A790" s="163">
        <v>789</v>
      </c>
      <c r="B790" s="164" t="str">
        <f t="shared" si="12"/>
        <v>LX</v>
      </c>
    </row>
    <row r="791" spans="1:2">
      <c r="A791" s="163">
        <v>790</v>
      </c>
      <c r="B791" s="164" t="str">
        <f t="shared" si="12"/>
        <v>LY</v>
      </c>
    </row>
    <row r="792" spans="1:2">
      <c r="A792" s="163">
        <v>791</v>
      </c>
      <c r="B792" s="164" t="str">
        <f t="shared" si="12"/>
        <v>LZ</v>
      </c>
    </row>
    <row r="793" spans="1:2">
      <c r="A793" s="163">
        <v>792</v>
      </c>
      <c r="B793" s="164" t="str">
        <f t="shared" si="12"/>
        <v>M0</v>
      </c>
    </row>
    <row r="794" spans="1:2">
      <c r="A794" s="163">
        <v>793</v>
      </c>
      <c r="B794" s="164" t="str">
        <f t="shared" si="12"/>
        <v>M1</v>
      </c>
    </row>
    <row r="795" spans="1:2">
      <c r="A795" s="163">
        <v>794</v>
      </c>
      <c r="B795" s="164" t="str">
        <f t="shared" si="12"/>
        <v>M2</v>
      </c>
    </row>
    <row r="796" spans="1:2">
      <c r="A796" s="163">
        <v>795</v>
      </c>
      <c r="B796" s="164" t="str">
        <f t="shared" si="12"/>
        <v>M3</v>
      </c>
    </row>
    <row r="797" spans="1:2">
      <c r="A797" s="163">
        <v>796</v>
      </c>
      <c r="B797" s="164" t="str">
        <f t="shared" si="12"/>
        <v>M4</v>
      </c>
    </row>
    <row r="798" spans="1:2">
      <c r="A798" s="163">
        <v>797</v>
      </c>
      <c r="B798" s="164" t="str">
        <f t="shared" si="12"/>
        <v>M5</v>
      </c>
    </row>
    <row r="799" spans="1:2">
      <c r="A799" s="163">
        <v>798</v>
      </c>
      <c r="B799" s="164" t="str">
        <f t="shared" si="12"/>
        <v>M6</v>
      </c>
    </row>
    <row r="800" spans="1:2">
      <c r="A800" s="163">
        <v>799</v>
      </c>
      <c r="B800" s="164" t="str">
        <f t="shared" si="12"/>
        <v>M7</v>
      </c>
    </row>
    <row r="801" spans="1:2">
      <c r="A801" s="163">
        <v>800</v>
      </c>
      <c r="B801" s="164" t="str">
        <f t="shared" si="12"/>
        <v>M8</v>
      </c>
    </row>
    <row r="802" spans="1:2">
      <c r="A802" s="163">
        <v>801</v>
      </c>
      <c r="B802" s="164" t="str">
        <f t="shared" si="12"/>
        <v>M9</v>
      </c>
    </row>
    <row r="803" spans="1:2">
      <c r="A803" s="163">
        <v>802</v>
      </c>
      <c r="B803" s="164" t="str">
        <f t="shared" si="12"/>
        <v>MA</v>
      </c>
    </row>
    <row r="804" spans="1:2">
      <c r="A804" s="163">
        <v>803</v>
      </c>
      <c r="B804" s="164" t="str">
        <f t="shared" si="12"/>
        <v>MB</v>
      </c>
    </row>
    <row r="805" spans="1:2">
      <c r="A805" s="163">
        <v>804</v>
      </c>
      <c r="B805" s="164" t="str">
        <f t="shared" si="12"/>
        <v>MC</v>
      </c>
    </row>
    <row r="806" spans="1:2">
      <c r="A806" s="163">
        <v>805</v>
      </c>
      <c r="B806" s="164" t="str">
        <f t="shared" si="12"/>
        <v>MD</v>
      </c>
    </row>
    <row r="807" spans="1:2">
      <c r="A807" s="163">
        <v>806</v>
      </c>
      <c r="B807" s="164" t="str">
        <f t="shared" si="12"/>
        <v>ME</v>
      </c>
    </row>
    <row r="808" spans="1:2">
      <c r="A808" s="163">
        <v>807</v>
      </c>
      <c r="B808" s="164" t="str">
        <f t="shared" si="12"/>
        <v>MF</v>
      </c>
    </row>
    <row r="809" spans="1:2">
      <c r="A809" s="163">
        <v>808</v>
      </c>
      <c r="B809" s="164" t="str">
        <f t="shared" si="12"/>
        <v>MG</v>
      </c>
    </row>
    <row r="810" spans="1:2">
      <c r="A810" s="163">
        <v>809</v>
      </c>
      <c r="B810" s="164" t="str">
        <f t="shared" si="12"/>
        <v>MH</v>
      </c>
    </row>
    <row r="811" spans="1:2">
      <c r="A811" s="163">
        <v>810</v>
      </c>
      <c r="B811" s="164" t="str">
        <f t="shared" si="12"/>
        <v>MI</v>
      </c>
    </row>
    <row r="812" spans="1:2">
      <c r="A812" s="163">
        <v>811</v>
      </c>
      <c r="B812" s="164" t="str">
        <f t="shared" si="12"/>
        <v>MJ</v>
      </c>
    </row>
    <row r="813" spans="1:2">
      <c r="A813" s="163">
        <v>812</v>
      </c>
      <c r="B813" s="164" t="str">
        <f t="shared" si="12"/>
        <v>MK</v>
      </c>
    </row>
    <row r="814" spans="1:2">
      <c r="A814" s="163">
        <v>813</v>
      </c>
      <c r="B814" s="164" t="str">
        <f t="shared" si="12"/>
        <v>ML</v>
      </c>
    </row>
    <row r="815" spans="1:2">
      <c r="A815" s="163">
        <v>814</v>
      </c>
      <c r="B815" s="164" t="str">
        <f t="shared" si="12"/>
        <v>MM</v>
      </c>
    </row>
    <row r="816" spans="1:2">
      <c r="A816" s="163">
        <v>815</v>
      </c>
      <c r="B816" s="164" t="str">
        <f t="shared" si="12"/>
        <v>MN</v>
      </c>
    </row>
    <row r="817" spans="1:2">
      <c r="A817" s="163">
        <v>816</v>
      </c>
      <c r="B817" s="164" t="str">
        <f t="shared" si="12"/>
        <v>MO</v>
      </c>
    </row>
    <row r="818" spans="1:2">
      <c r="A818" s="163">
        <v>817</v>
      </c>
      <c r="B818" s="164" t="str">
        <f t="shared" si="12"/>
        <v>MP</v>
      </c>
    </row>
    <row r="819" spans="1:2">
      <c r="A819" s="163">
        <v>818</v>
      </c>
      <c r="B819" s="164" t="str">
        <f t="shared" si="12"/>
        <v>MQ</v>
      </c>
    </row>
    <row r="820" spans="1:2">
      <c r="A820" s="163">
        <v>819</v>
      </c>
      <c r="B820" s="164" t="str">
        <f t="shared" si="12"/>
        <v>MR</v>
      </c>
    </row>
    <row r="821" spans="1:2">
      <c r="A821" s="163">
        <v>820</v>
      </c>
      <c r="B821" s="164" t="str">
        <f t="shared" si="12"/>
        <v>MS</v>
      </c>
    </row>
    <row r="822" spans="1:2">
      <c r="A822" s="163">
        <v>821</v>
      </c>
      <c r="B822" s="164" t="str">
        <f t="shared" si="12"/>
        <v>MT</v>
      </c>
    </row>
    <row r="823" spans="1:2">
      <c r="A823" s="163">
        <v>822</v>
      </c>
      <c r="B823" s="164" t="str">
        <f t="shared" si="12"/>
        <v>MU</v>
      </c>
    </row>
    <row r="824" spans="1:2">
      <c r="A824" s="163">
        <v>823</v>
      </c>
      <c r="B824" s="164" t="str">
        <f t="shared" si="12"/>
        <v>MV</v>
      </c>
    </row>
    <row r="825" spans="1:2">
      <c r="A825" s="163">
        <v>824</v>
      </c>
      <c r="B825" s="164" t="str">
        <f t="shared" si="12"/>
        <v>MW</v>
      </c>
    </row>
    <row r="826" spans="1:2">
      <c r="A826" s="163">
        <v>825</v>
      </c>
      <c r="B826" s="164" t="str">
        <f t="shared" si="12"/>
        <v>MX</v>
      </c>
    </row>
    <row r="827" spans="1:2">
      <c r="A827" s="163">
        <v>826</v>
      </c>
      <c r="B827" s="164" t="str">
        <f t="shared" si="12"/>
        <v>MY</v>
      </c>
    </row>
    <row r="828" spans="1:2">
      <c r="A828" s="163">
        <v>827</v>
      </c>
      <c r="B828" s="164" t="str">
        <f t="shared" si="12"/>
        <v>MZ</v>
      </c>
    </row>
    <row r="829" spans="1:2">
      <c r="A829" s="163">
        <v>828</v>
      </c>
      <c r="B829" s="164" t="str">
        <f t="shared" si="12"/>
        <v>N0</v>
      </c>
    </row>
    <row r="830" spans="1:2">
      <c r="A830" s="163">
        <v>829</v>
      </c>
      <c r="B830" s="164" t="str">
        <f t="shared" si="12"/>
        <v>N1</v>
      </c>
    </row>
    <row r="831" spans="1:2">
      <c r="A831" s="163">
        <v>830</v>
      </c>
      <c r="B831" s="164" t="str">
        <f t="shared" si="12"/>
        <v>N2</v>
      </c>
    </row>
    <row r="832" spans="1:2">
      <c r="A832" s="163">
        <v>831</v>
      </c>
      <c r="B832" s="164" t="str">
        <f t="shared" si="12"/>
        <v>N3</v>
      </c>
    </row>
    <row r="833" spans="1:2">
      <c r="A833" s="163">
        <v>832</v>
      </c>
      <c r="B833" s="164" t="str">
        <f t="shared" ref="B833:B896" si="13">_xlfn.BASE(A833,36,2)</f>
        <v>N4</v>
      </c>
    </row>
    <row r="834" spans="1:2">
      <c r="A834" s="163">
        <v>833</v>
      </c>
      <c r="B834" s="164" t="str">
        <f t="shared" si="13"/>
        <v>N5</v>
      </c>
    </row>
    <row r="835" spans="1:2">
      <c r="A835" s="163">
        <v>834</v>
      </c>
      <c r="B835" s="164" t="str">
        <f t="shared" si="13"/>
        <v>N6</v>
      </c>
    </row>
    <row r="836" spans="1:2">
      <c r="A836" s="163">
        <v>835</v>
      </c>
      <c r="B836" s="164" t="str">
        <f t="shared" si="13"/>
        <v>N7</v>
      </c>
    </row>
    <row r="837" spans="1:2">
      <c r="A837" s="163">
        <v>836</v>
      </c>
      <c r="B837" s="164" t="str">
        <f t="shared" si="13"/>
        <v>N8</v>
      </c>
    </row>
    <row r="838" spans="1:2">
      <c r="A838" s="163">
        <v>837</v>
      </c>
      <c r="B838" s="164" t="str">
        <f t="shared" si="13"/>
        <v>N9</v>
      </c>
    </row>
    <row r="839" spans="1:2">
      <c r="A839" s="163">
        <v>838</v>
      </c>
      <c r="B839" s="164" t="str">
        <f t="shared" si="13"/>
        <v>NA</v>
      </c>
    </row>
    <row r="840" spans="1:2">
      <c r="A840" s="163">
        <v>839</v>
      </c>
      <c r="B840" s="164" t="str">
        <f t="shared" si="13"/>
        <v>NB</v>
      </c>
    </row>
    <row r="841" spans="1:2">
      <c r="A841" s="163">
        <v>840</v>
      </c>
      <c r="B841" s="164" t="str">
        <f t="shared" si="13"/>
        <v>NC</v>
      </c>
    </row>
    <row r="842" spans="1:2">
      <c r="A842" s="163">
        <v>841</v>
      </c>
      <c r="B842" s="164" t="str">
        <f t="shared" si="13"/>
        <v>ND</v>
      </c>
    </row>
    <row r="843" spans="1:2">
      <c r="A843" s="163">
        <v>842</v>
      </c>
      <c r="B843" s="164" t="str">
        <f t="shared" si="13"/>
        <v>NE</v>
      </c>
    </row>
    <row r="844" spans="1:2">
      <c r="A844" s="163">
        <v>843</v>
      </c>
      <c r="B844" s="164" t="str">
        <f t="shared" si="13"/>
        <v>NF</v>
      </c>
    </row>
    <row r="845" spans="1:2">
      <c r="A845" s="163">
        <v>844</v>
      </c>
      <c r="B845" s="164" t="str">
        <f t="shared" si="13"/>
        <v>NG</v>
      </c>
    </row>
    <row r="846" spans="1:2">
      <c r="A846" s="163">
        <v>845</v>
      </c>
      <c r="B846" s="164" t="str">
        <f t="shared" si="13"/>
        <v>NH</v>
      </c>
    </row>
    <row r="847" spans="1:2">
      <c r="A847" s="163">
        <v>846</v>
      </c>
      <c r="B847" s="164" t="str">
        <f t="shared" si="13"/>
        <v>NI</v>
      </c>
    </row>
    <row r="848" spans="1:2">
      <c r="A848" s="163">
        <v>847</v>
      </c>
      <c r="B848" s="164" t="str">
        <f t="shared" si="13"/>
        <v>NJ</v>
      </c>
    </row>
    <row r="849" spans="1:2">
      <c r="A849" s="163">
        <v>848</v>
      </c>
      <c r="B849" s="164" t="str">
        <f t="shared" si="13"/>
        <v>NK</v>
      </c>
    </row>
    <row r="850" spans="1:2">
      <c r="A850" s="163">
        <v>849</v>
      </c>
      <c r="B850" s="164" t="str">
        <f t="shared" si="13"/>
        <v>NL</v>
      </c>
    </row>
    <row r="851" spans="1:2">
      <c r="A851" s="163">
        <v>850</v>
      </c>
      <c r="B851" s="164" t="str">
        <f t="shared" si="13"/>
        <v>NM</v>
      </c>
    </row>
    <row r="852" spans="1:2">
      <c r="A852" s="163">
        <v>851</v>
      </c>
      <c r="B852" s="164" t="str">
        <f t="shared" si="13"/>
        <v>NN</v>
      </c>
    </row>
    <row r="853" spans="1:2">
      <c r="A853" s="163">
        <v>852</v>
      </c>
      <c r="B853" s="164" t="str">
        <f t="shared" si="13"/>
        <v>NO</v>
      </c>
    </row>
    <row r="854" spans="1:2">
      <c r="A854" s="163">
        <v>853</v>
      </c>
      <c r="B854" s="164" t="str">
        <f t="shared" si="13"/>
        <v>NP</v>
      </c>
    </row>
    <row r="855" spans="1:2">
      <c r="A855" s="163">
        <v>854</v>
      </c>
      <c r="B855" s="164" t="str">
        <f t="shared" si="13"/>
        <v>NQ</v>
      </c>
    </row>
    <row r="856" spans="1:2">
      <c r="A856" s="163">
        <v>855</v>
      </c>
      <c r="B856" s="164" t="str">
        <f t="shared" si="13"/>
        <v>NR</v>
      </c>
    </row>
    <row r="857" spans="1:2">
      <c r="A857" s="163">
        <v>856</v>
      </c>
      <c r="B857" s="164" t="str">
        <f t="shared" si="13"/>
        <v>NS</v>
      </c>
    </row>
    <row r="858" spans="1:2">
      <c r="A858" s="163">
        <v>857</v>
      </c>
      <c r="B858" s="164" t="str">
        <f t="shared" si="13"/>
        <v>NT</v>
      </c>
    </row>
    <row r="859" spans="1:2">
      <c r="A859" s="163">
        <v>858</v>
      </c>
      <c r="B859" s="164" t="str">
        <f t="shared" si="13"/>
        <v>NU</v>
      </c>
    </row>
    <row r="860" spans="1:2">
      <c r="A860" s="163">
        <v>859</v>
      </c>
      <c r="B860" s="164" t="str">
        <f t="shared" si="13"/>
        <v>NV</v>
      </c>
    </row>
    <row r="861" spans="1:2">
      <c r="A861" s="163">
        <v>860</v>
      </c>
      <c r="B861" s="164" t="str">
        <f t="shared" si="13"/>
        <v>NW</v>
      </c>
    </row>
    <row r="862" spans="1:2">
      <c r="A862" s="163">
        <v>861</v>
      </c>
      <c r="B862" s="164" t="str">
        <f t="shared" si="13"/>
        <v>NX</v>
      </c>
    </row>
    <row r="863" spans="1:2">
      <c r="A863" s="163">
        <v>862</v>
      </c>
      <c r="B863" s="164" t="str">
        <f t="shared" si="13"/>
        <v>NY</v>
      </c>
    </row>
    <row r="864" spans="1:2">
      <c r="A864" s="163">
        <v>863</v>
      </c>
      <c r="B864" s="164" t="str">
        <f t="shared" si="13"/>
        <v>NZ</v>
      </c>
    </row>
    <row r="865" spans="1:2">
      <c r="A865" s="163">
        <v>864</v>
      </c>
      <c r="B865" s="164" t="str">
        <f t="shared" si="13"/>
        <v>O0</v>
      </c>
    </row>
    <row r="866" spans="1:2">
      <c r="A866" s="163">
        <v>865</v>
      </c>
      <c r="B866" s="164" t="str">
        <f t="shared" si="13"/>
        <v>O1</v>
      </c>
    </row>
    <row r="867" spans="1:2">
      <c r="A867" s="163">
        <v>866</v>
      </c>
      <c r="B867" s="164" t="str">
        <f t="shared" si="13"/>
        <v>O2</v>
      </c>
    </row>
    <row r="868" spans="1:2">
      <c r="A868" s="163">
        <v>867</v>
      </c>
      <c r="B868" s="164" t="str">
        <f t="shared" si="13"/>
        <v>O3</v>
      </c>
    </row>
    <row r="869" spans="1:2">
      <c r="A869" s="163">
        <v>868</v>
      </c>
      <c r="B869" s="164" t="str">
        <f t="shared" si="13"/>
        <v>O4</v>
      </c>
    </row>
    <row r="870" spans="1:2">
      <c r="A870" s="163">
        <v>869</v>
      </c>
      <c r="B870" s="164" t="str">
        <f t="shared" si="13"/>
        <v>O5</v>
      </c>
    </row>
    <row r="871" spans="1:2">
      <c r="A871" s="163">
        <v>870</v>
      </c>
      <c r="B871" s="164" t="str">
        <f t="shared" si="13"/>
        <v>O6</v>
      </c>
    </row>
    <row r="872" spans="1:2">
      <c r="A872" s="163">
        <v>871</v>
      </c>
      <c r="B872" s="164" t="str">
        <f t="shared" si="13"/>
        <v>O7</v>
      </c>
    </row>
    <row r="873" spans="1:2">
      <c r="A873" s="163">
        <v>872</v>
      </c>
      <c r="B873" s="164" t="str">
        <f t="shared" si="13"/>
        <v>O8</v>
      </c>
    </row>
    <row r="874" spans="1:2">
      <c r="A874" s="163">
        <v>873</v>
      </c>
      <c r="B874" s="164" t="str">
        <f t="shared" si="13"/>
        <v>O9</v>
      </c>
    </row>
    <row r="875" spans="1:2">
      <c r="A875" s="163">
        <v>874</v>
      </c>
      <c r="B875" s="164" t="str">
        <f t="shared" si="13"/>
        <v>OA</v>
      </c>
    </row>
    <row r="876" spans="1:2">
      <c r="A876" s="163">
        <v>875</v>
      </c>
      <c r="B876" s="164" t="str">
        <f t="shared" si="13"/>
        <v>OB</v>
      </c>
    </row>
    <row r="877" spans="1:2">
      <c r="A877" s="163">
        <v>876</v>
      </c>
      <c r="B877" s="164" t="str">
        <f t="shared" si="13"/>
        <v>OC</v>
      </c>
    </row>
    <row r="878" spans="1:2">
      <c r="A878" s="163">
        <v>877</v>
      </c>
      <c r="B878" s="164" t="str">
        <f t="shared" si="13"/>
        <v>OD</v>
      </c>
    </row>
    <row r="879" spans="1:2">
      <c r="A879" s="163">
        <v>878</v>
      </c>
      <c r="B879" s="164" t="str">
        <f t="shared" si="13"/>
        <v>OE</v>
      </c>
    </row>
    <row r="880" spans="1:2">
      <c r="A880" s="163">
        <v>879</v>
      </c>
      <c r="B880" s="164" t="str">
        <f t="shared" si="13"/>
        <v>OF</v>
      </c>
    </row>
    <row r="881" spans="1:2">
      <c r="A881" s="163">
        <v>880</v>
      </c>
      <c r="B881" s="164" t="str">
        <f t="shared" si="13"/>
        <v>OG</v>
      </c>
    </row>
    <row r="882" spans="1:2">
      <c r="A882" s="163">
        <v>881</v>
      </c>
      <c r="B882" s="164" t="str">
        <f t="shared" si="13"/>
        <v>OH</v>
      </c>
    </row>
    <row r="883" spans="1:2">
      <c r="A883" s="163">
        <v>882</v>
      </c>
      <c r="B883" s="164" t="str">
        <f t="shared" si="13"/>
        <v>OI</v>
      </c>
    </row>
    <row r="884" spans="1:2">
      <c r="A884" s="163">
        <v>883</v>
      </c>
      <c r="B884" s="164" t="str">
        <f t="shared" si="13"/>
        <v>OJ</v>
      </c>
    </row>
    <row r="885" spans="1:2">
      <c r="A885" s="163">
        <v>884</v>
      </c>
      <c r="B885" s="164" t="str">
        <f t="shared" si="13"/>
        <v>OK</v>
      </c>
    </row>
    <row r="886" spans="1:2">
      <c r="A886" s="163">
        <v>885</v>
      </c>
      <c r="B886" s="164" t="str">
        <f t="shared" si="13"/>
        <v>OL</v>
      </c>
    </row>
    <row r="887" spans="1:2">
      <c r="A887" s="163">
        <v>886</v>
      </c>
      <c r="B887" s="164" t="str">
        <f t="shared" si="13"/>
        <v>OM</v>
      </c>
    </row>
    <row r="888" spans="1:2">
      <c r="A888" s="163">
        <v>887</v>
      </c>
      <c r="B888" s="164" t="str">
        <f t="shared" si="13"/>
        <v>ON</v>
      </c>
    </row>
    <row r="889" spans="1:2">
      <c r="A889" s="163">
        <v>888</v>
      </c>
      <c r="B889" s="164" t="str">
        <f t="shared" si="13"/>
        <v>OO</v>
      </c>
    </row>
    <row r="890" spans="1:2">
      <c r="A890" s="163">
        <v>889</v>
      </c>
      <c r="B890" s="164" t="str">
        <f t="shared" si="13"/>
        <v>OP</v>
      </c>
    </row>
    <row r="891" spans="1:2">
      <c r="A891" s="163">
        <v>890</v>
      </c>
      <c r="B891" s="164" t="str">
        <f t="shared" si="13"/>
        <v>OQ</v>
      </c>
    </row>
    <row r="892" spans="1:2">
      <c r="A892" s="163">
        <v>891</v>
      </c>
      <c r="B892" s="164" t="str">
        <f t="shared" si="13"/>
        <v>OR</v>
      </c>
    </row>
    <row r="893" spans="1:2">
      <c r="A893" s="163">
        <v>892</v>
      </c>
      <c r="B893" s="164" t="str">
        <f t="shared" si="13"/>
        <v>OS</v>
      </c>
    </row>
    <row r="894" spans="1:2">
      <c r="A894" s="163">
        <v>893</v>
      </c>
      <c r="B894" s="164" t="str">
        <f t="shared" si="13"/>
        <v>OT</v>
      </c>
    </row>
    <row r="895" spans="1:2">
      <c r="A895" s="163">
        <v>894</v>
      </c>
      <c r="B895" s="164" t="str">
        <f t="shared" si="13"/>
        <v>OU</v>
      </c>
    </row>
    <row r="896" spans="1:2">
      <c r="A896" s="163">
        <v>895</v>
      </c>
      <c r="B896" s="164" t="str">
        <f t="shared" si="13"/>
        <v>OV</v>
      </c>
    </row>
    <row r="897" spans="1:2">
      <c r="A897" s="163">
        <v>896</v>
      </c>
      <c r="B897" s="164" t="str">
        <f t="shared" ref="B897:B960" si="14">_xlfn.BASE(A897,36,2)</f>
        <v>OW</v>
      </c>
    </row>
    <row r="898" spans="1:2">
      <c r="A898" s="163">
        <v>897</v>
      </c>
      <c r="B898" s="164" t="str">
        <f t="shared" si="14"/>
        <v>OX</v>
      </c>
    </row>
    <row r="899" spans="1:2">
      <c r="A899" s="163">
        <v>898</v>
      </c>
      <c r="B899" s="164" t="str">
        <f t="shared" si="14"/>
        <v>OY</v>
      </c>
    </row>
    <row r="900" spans="1:2">
      <c r="A900" s="163">
        <v>899</v>
      </c>
      <c r="B900" s="164" t="str">
        <f t="shared" si="14"/>
        <v>OZ</v>
      </c>
    </row>
    <row r="901" spans="1:2">
      <c r="A901" s="163">
        <v>900</v>
      </c>
      <c r="B901" s="164" t="str">
        <f t="shared" si="14"/>
        <v>P0</v>
      </c>
    </row>
    <row r="902" spans="1:2">
      <c r="A902" s="163">
        <v>901</v>
      </c>
      <c r="B902" s="164" t="str">
        <f t="shared" si="14"/>
        <v>P1</v>
      </c>
    </row>
    <row r="903" spans="1:2">
      <c r="A903" s="163">
        <v>902</v>
      </c>
      <c r="B903" s="164" t="str">
        <f t="shared" si="14"/>
        <v>P2</v>
      </c>
    </row>
    <row r="904" spans="1:2">
      <c r="A904" s="163">
        <v>903</v>
      </c>
      <c r="B904" s="164" t="str">
        <f t="shared" si="14"/>
        <v>P3</v>
      </c>
    </row>
    <row r="905" spans="1:2">
      <c r="A905" s="163">
        <v>904</v>
      </c>
      <c r="B905" s="164" t="str">
        <f t="shared" si="14"/>
        <v>P4</v>
      </c>
    </row>
    <row r="906" spans="1:2">
      <c r="A906" s="163">
        <v>905</v>
      </c>
      <c r="B906" s="164" t="str">
        <f t="shared" si="14"/>
        <v>P5</v>
      </c>
    </row>
    <row r="907" spans="1:2">
      <c r="A907" s="163">
        <v>906</v>
      </c>
      <c r="B907" s="164" t="str">
        <f t="shared" si="14"/>
        <v>P6</v>
      </c>
    </row>
    <row r="908" spans="1:2">
      <c r="A908" s="163">
        <v>907</v>
      </c>
      <c r="B908" s="164" t="str">
        <f t="shared" si="14"/>
        <v>P7</v>
      </c>
    </row>
    <row r="909" spans="1:2">
      <c r="A909" s="163">
        <v>908</v>
      </c>
      <c r="B909" s="164" t="str">
        <f t="shared" si="14"/>
        <v>P8</v>
      </c>
    </row>
    <row r="910" spans="1:2">
      <c r="A910" s="163">
        <v>909</v>
      </c>
      <c r="B910" s="164" t="str">
        <f t="shared" si="14"/>
        <v>P9</v>
      </c>
    </row>
    <row r="911" spans="1:2">
      <c r="A911" s="163">
        <v>910</v>
      </c>
      <c r="B911" s="164" t="str">
        <f t="shared" si="14"/>
        <v>PA</v>
      </c>
    </row>
    <row r="912" spans="1:2">
      <c r="A912" s="163">
        <v>911</v>
      </c>
      <c r="B912" s="164" t="str">
        <f t="shared" si="14"/>
        <v>PB</v>
      </c>
    </row>
    <row r="913" spans="1:2">
      <c r="A913" s="163">
        <v>912</v>
      </c>
      <c r="B913" s="164" t="str">
        <f t="shared" si="14"/>
        <v>PC</v>
      </c>
    </row>
    <row r="914" spans="1:2">
      <c r="A914" s="163">
        <v>913</v>
      </c>
      <c r="B914" s="164" t="str">
        <f t="shared" si="14"/>
        <v>PD</v>
      </c>
    </row>
    <row r="915" spans="1:2">
      <c r="A915" s="163">
        <v>914</v>
      </c>
      <c r="B915" s="164" t="str">
        <f t="shared" si="14"/>
        <v>PE</v>
      </c>
    </row>
    <row r="916" spans="1:2">
      <c r="A916" s="163">
        <v>915</v>
      </c>
      <c r="B916" s="164" t="str">
        <f t="shared" si="14"/>
        <v>PF</v>
      </c>
    </row>
    <row r="917" spans="1:2">
      <c r="A917" s="163">
        <v>916</v>
      </c>
      <c r="B917" s="164" t="str">
        <f t="shared" si="14"/>
        <v>PG</v>
      </c>
    </row>
    <row r="918" spans="1:2">
      <c r="A918" s="163">
        <v>917</v>
      </c>
      <c r="B918" s="164" t="str">
        <f t="shared" si="14"/>
        <v>PH</v>
      </c>
    </row>
    <row r="919" spans="1:2">
      <c r="A919" s="163">
        <v>918</v>
      </c>
      <c r="B919" s="164" t="str">
        <f t="shared" si="14"/>
        <v>PI</v>
      </c>
    </row>
    <row r="920" spans="1:2">
      <c r="A920" s="163">
        <v>919</v>
      </c>
      <c r="B920" s="164" t="str">
        <f t="shared" si="14"/>
        <v>PJ</v>
      </c>
    </row>
    <row r="921" spans="1:2">
      <c r="A921" s="163">
        <v>920</v>
      </c>
      <c r="B921" s="164" t="str">
        <f t="shared" si="14"/>
        <v>PK</v>
      </c>
    </row>
    <row r="922" spans="1:2">
      <c r="A922" s="163">
        <v>921</v>
      </c>
      <c r="B922" s="164" t="str">
        <f t="shared" si="14"/>
        <v>PL</v>
      </c>
    </row>
    <row r="923" spans="1:2">
      <c r="A923" s="163">
        <v>922</v>
      </c>
      <c r="B923" s="164" t="str">
        <f t="shared" si="14"/>
        <v>PM</v>
      </c>
    </row>
    <row r="924" spans="1:2">
      <c r="A924" s="163">
        <v>923</v>
      </c>
      <c r="B924" s="164" t="str">
        <f t="shared" si="14"/>
        <v>PN</v>
      </c>
    </row>
    <row r="925" spans="1:2">
      <c r="A925" s="163">
        <v>924</v>
      </c>
      <c r="B925" s="164" t="str">
        <f t="shared" si="14"/>
        <v>PO</v>
      </c>
    </row>
    <row r="926" spans="1:2">
      <c r="A926" s="163">
        <v>925</v>
      </c>
      <c r="B926" s="164" t="str">
        <f t="shared" si="14"/>
        <v>PP</v>
      </c>
    </row>
    <row r="927" spans="1:2">
      <c r="A927" s="163">
        <v>926</v>
      </c>
      <c r="B927" s="164" t="str">
        <f t="shared" si="14"/>
        <v>PQ</v>
      </c>
    </row>
    <row r="928" spans="1:2">
      <c r="A928" s="163">
        <v>927</v>
      </c>
      <c r="B928" s="164" t="str">
        <f t="shared" si="14"/>
        <v>PR</v>
      </c>
    </row>
    <row r="929" spans="1:2">
      <c r="A929" s="163">
        <v>928</v>
      </c>
      <c r="B929" s="164" t="str">
        <f t="shared" si="14"/>
        <v>PS</v>
      </c>
    </row>
    <row r="930" spans="1:2">
      <c r="A930" s="163">
        <v>929</v>
      </c>
      <c r="B930" s="164" t="str">
        <f t="shared" si="14"/>
        <v>PT</v>
      </c>
    </row>
    <row r="931" spans="1:2">
      <c r="A931" s="163">
        <v>930</v>
      </c>
      <c r="B931" s="164" t="str">
        <f t="shared" si="14"/>
        <v>PU</v>
      </c>
    </row>
    <row r="932" spans="1:2">
      <c r="A932" s="163">
        <v>931</v>
      </c>
      <c r="B932" s="164" t="str">
        <f t="shared" si="14"/>
        <v>PV</v>
      </c>
    </row>
    <row r="933" spans="1:2">
      <c r="A933" s="163">
        <v>932</v>
      </c>
      <c r="B933" s="164" t="str">
        <f t="shared" si="14"/>
        <v>PW</v>
      </c>
    </row>
    <row r="934" spans="1:2">
      <c r="A934" s="163">
        <v>933</v>
      </c>
      <c r="B934" s="164" t="str">
        <f t="shared" si="14"/>
        <v>PX</v>
      </c>
    </row>
    <row r="935" spans="1:2">
      <c r="A935" s="163">
        <v>934</v>
      </c>
      <c r="B935" s="164" t="str">
        <f t="shared" si="14"/>
        <v>PY</v>
      </c>
    </row>
    <row r="936" spans="1:2">
      <c r="A936" s="163">
        <v>935</v>
      </c>
      <c r="B936" s="164" t="str">
        <f t="shared" si="14"/>
        <v>PZ</v>
      </c>
    </row>
    <row r="937" spans="1:2">
      <c r="A937" s="163">
        <v>936</v>
      </c>
      <c r="B937" s="164" t="str">
        <f t="shared" si="14"/>
        <v>Q0</v>
      </c>
    </row>
    <row r="938" spans="1:2">
      <c r="A938" s="163">
        <v>937</v>
      </c>
      <c r="B938" s="164" t="str">
        <f t="shared" si="14"/>
        <v>Q1</v>
      </c>
    </row>
    <row r="939" spans="1:2">
      <c r="A939" s="163">
        <v>938</v>
      </c>
      <c r="B939" s="164" t="str">
        <f t="shared" si="14"/>
        <v>Q2</v>
      </c>
    </row>
    <row r="940" spans="1:2">
      <c r="A940" s="163">
        <v>939</v>
      </c>
      <c r="B940" s="164" t="str">
        <f t="shared" si="14"/>
        <v>Q3</v>
      </c>
    </row>
    <row r="941" spans="1:2">
      <c r="A941" s="163">
        <v>940</v>
      </c>
      <c r="B941" s="164" t="str">
        <f t="shared" si="14"/>
        <v>Q4</v>
      </c>
    </row>
    <row r="942" spans="1:2">
      <c r="A942" s="163">
        <v>941</v>
      </c>
      <c r="B942" s="164" t="str">
        <f t="shared" si="14"/>
        <v>Q5</v>
      </c>
    </row>
    <row r="943" spans="1:2">
      <c r="A943" s="163">
        <v>942</v>
      </c>
      <c r="B943" s="164" t="str">
        <f t="shared" si="14"/>
        <v>Q6</v>
      </c>
    </row>
    <row r="944" spans="1:2">
      <c r="A944" s="163">
        <v>943</v>
      </c>
      <c r="B944" s="164" t="str">
        <f t="shared" si="14"/>
        <v>Q7</v>
      </c>
    </row>
    <row r="945" spans="1:2">
      <c r="A945" s="163">
        <v>944</v>
      </c>
      <c r="B945" s="164" t="str">
        <f t="shared" si="14"/>
        <v>Q8</v>
      </c>
    </row>
    <row r="946" spans="1:2">
      <c r="A946" s="163">
        <v>945</v>
      </c>
      <c r="B946" s="164" t="str">
        <f t="shared" si="14"/>
        <v>Q9</v>
      </c>
    </row>
    <row r="947" spans="1:2">
      <c r="A947" s="163">
        <v>946</v>
      </c>
      <c r="B947" s="164" t="str">
        <f t="shared" si="14"/>
        <v>QA</v>
      </c>
    </row>
    <row r="948" spans="1:2">
      <c r="A948" s="163">
        <v>947</v>
      </c>
      <c r="B948" s="164" t="str">
        <f t="shared" si="14"/>
        <v>QB</v>
      </c>
    </row>
    <row r="949" spans="1:2">
      <c r="A949" s="163">
        <v>948</v>
      </c>
      <c r="B949" s="164" t="str">
        <f t="shared" si="14"/>
        <v>QC</v>
      </c>
    </row>
    <row r="950" spans="1:2">
      <c r="A950" s="163">
        <v>949</v>
      </c>
      <c r="B950" s="164" t="str">
        <f t="shared" si="14"/>
        <v>QD</v>
      </c>
    </row>
    <row r="951" spans="1:2">
      <c r="A951" s="163">
        <v>950</v>
      </c>
      <c r="B951" s="164" t="str">
        <f t="shared" si="14"/>
        <v>QE</v>
      </c>
    </row>
    <row r="952" spans="1:2">
      <c r="A952" s="163">
        <v>951</v>
      </c>
      <c r="B952" s="164" t="str">
        <f t="shared" si="14"/>
        <v>QF</v>
      </c>
    </row>
    <row r="953" spans="1:2">
      <c r="A953" s="163">
        <v>952</v>
      </c>
      <c r="B953" s="164" t="str">
        <f t="shared" si="14"/>
        <v>QG</v>
      </c>
    </row>
    <row r="954" spans="1:2">
      <c r="A954" s="163">
        <v>953</v>
      </c>
      <c r="B954" s="164" t="str">
        <f t="shared" si="14"/>
        <v>QH</v>
      </c>
    </row>
    <row r="955" spans="1:2">
      <c r="A955" s="163">
        <v>954</v>
      </c>
      <c r="B955" s="164" t="str">
        <f t="shared" si="14"/>
        <v>QI</v>
      </c>
    </row>
    <row r="956" spans="1:2">
      <c r="A956" s="163">
        <v>955</v>
      </c>
      <c r="B956" s="164" t="str">
        <f t="shared" si="14"/>
        <v>QJ</v>
      </c>
    </row>
    <row r="957" spans="1:2">
      <c r="A957" s="163">
        <v>956</v>
      </c>
      <c r="B957" s="164" t="str">
        <f t="shared" si="14"/>
        <v>QK</v>
      </c>
    </row>
    <row r="958" spans="1:2">
      <c r="A958" s="163">
        <v>957</v>
      </c>
      <c r="B958" s="164" t="str">
        <f t="shared" si="14"/>
        <v>QL</v>
      </c>
    </row>
    <row r="959" spans="1:2">
      <c r="A959" s="163">
        <v>958</v>
      </c>
      <c r="B959" s="164" t="str">
        <f t="shared" si="14"/>
        <v>QM</v>
      </c>
    </row>
    <row r="960" spans="1:2">
      <c r="A960" s="163">
        <v>959</v>
      </c>
      <c r="B960" s="164" t="str">
        <f t="shared" si="14"/>
        <v>QN</v>
      </c>
    </row>
    <row r="961" spans="1:2">
      <c r="A961" s="163">
        <v>960</v>
      </c>
      <c r="B961" s="164" t="str">
        <f t="shared" ref="B961:B1024" si="15">_xlfn.BASE(A961,36,2)</f>
        <v>QO</v>
      </c>
    </row>
    <row r="962" spans="1:2">
      <c r="A962" s="163">
        <v>961</v>
      </c>
      <c r="B962" s="164" t="str">
        <f t="shared" si="15"/>
        <v>QP</v>
      </c>
    </row>
    <row r="963" spans="1:2">
      <c r="A963" s="163">
        <v>962</v>
      </c>
      <c r="B963" s="164" t="str">
        <f t="shared" si="15"/>
        <v>QQ</v>
      </c>
    </row>
    <row r="964" spans="1:2">
      <c r="A964" s="163">
        <v>963</v>
      </c>
      <c r="B964" s="164" t="str">
        <f t="shared" si="15"/>
        <v>QR</v>
      </c>
    </row>
    <row r="965" spans="1:2">
      <c r="A965" s="163">
        <v>964</v>
      </c>
      <c r="B965" s="164" t="str">
        <f t="shared" si="15"/>
        <v>QS</v>
      </c>
    </row>
    <row r="966" spans="1:2">
      <c r="A966" s="163">
        <v>965</v>
      </c>
      <c r="B966" s="164" t="str">
        <f t="shared" si="15"/>
        <v>QT</v>
      </c>
    </row>
    <row r="967" spans="1:2">
      <c r="A967" s="163">
        <v>966</v>
      </c>
      <c r="B967" s="164" t="str">
        <f t="shared" si="15"/>
        <v>QU</v>
      </c>
    </row>
    <row r="968" spans="1:2">
      <c r="A968" s="163">
        <v>967</v>
      </c>
      <c r="B968" s="164" t="str">
        <f t="shared" si="15"/>
        <v>QV</v>
      </c>
    </row>
    <row r="969" spans="1:2">
      <c r="A969" s="163">
        <v>968</v>
      </c>
      <c r="B969" s="164" t="str">
        <f t="shared" si="15"/>
        <v>QW</v>
      </c>
    </row>
    <row r="970" spans="1:2">
      <c r="A970" s="163">
        <v>969</v>
      </c>
      <c r="B970" s="164" t="str">
        <f t="shared" si="15"/>
        <v>QX</v>
      </c>
    </row>
    <row r="971" spans="1:2">
      <c r="A971" s="163">
        <v>970</v>
      </c>
      <c r="B971" s="164" t="str">
        <f t="shared" si="15"/>
        <v>QY</v>
      </c>
    </row>
    <row r="972" spans="1:2">
      <c r="A972" s="163">
        <v>971</v>
      </c>
      <c r="B972" s="164" t="str">
        <f t="shared" si="15"/>
        <v>QZ</v>
      </c>
    </row>
    <row r="973" spans="1:2">
      <c r="A973" s="163">
        <v>972</v>
      </c>
      <c r="B973" s="164" t="str">
        <f t="shared" si="15"/>
        <v>R0</v>
      </c>
    </row>
    <row r="974" spans="1:2">
      <c r="A974" s="163">
        <v>973</v>
      </c>
      <c r="B974" s="164" t="str">
        <f t="shared" si="15"/>
        <v>R1</v>
      </c>
    </row>
    <row r="975" spans="1:2">
      <c r="A975" s="163">
        <v>974</v>
      </c>
      <c r="B975" s="164" t="str">
        <f t="shared" si="15"/>
        <v>R2</v>
      </c>
    </row>
    <row r="976" spans="1:2">
      <c r="A976" s="163">
        <v>975</v>
      </c>
      <c r="B976" s="164" t="str">
        <f t="shared" si="15"/>
        <v>R3</v>
      </c>
    </row>
    <row r="977" spans="1:2">
      <c r="A977" s="163">
        <v>976</v>
      </c>
      <c r="B977" s="164" t="str">
        <f t="shared" si="15"/>
        <v>R4</v>
      </c>
    </row>
    <row r="978" spans="1:2">
      <c r="A978" s="163">
        <v>977</v>
      </c>
      <c r="B978" s="164" t="str">
        <f t="shared" si="15"/>
        <v>R5</v>
      </c>
    </row>
    <row r="979" spans="1:2">
      <c r="A979" s="163">
        <v>978</v>
      </c>
      <c r="B979" s="164" t="str">
        <f t="shared" si="15"/>
        <v>R6</v>
      </c>
    </row>
    <row r="980" spans="1:2">
      <c r="A980" s="163">
        <v>979</v>
      </c>
      <c r="B980" s="164" t="str">
        <f t="shared" si="15"/>
        <v>R7</v>
      </c>
    </row>
    <row r="981" spans="1:2">
      <c r="A981" s="163">
        <v>980</v>
      </c>
      <c r="B981" s="164" t="str">
        <f t="shared" si="15"/>
        <v>R8</v>
      </c>
    </row>
    <row r="982" spans="1:2">
      <c r="A982" s="163">
        <v>981</v>
      </c>
      <c r="B982" s="164" t="str">
        <f t="shared" si="15"/>
        <v>R9</v>
      </c>
    </row>
    <row r="983" spans="1:2">
      <c r="A983" s="163">
        <v>982</v>
      </c>
      <c r="B983" s="164" t="str">
        <f t="shared" si="15"/>
        <v>RA</v>
      </c>
    </row>
    <row r="984" spans="1:2">
      <c r="A984" s="163">
        <v>983</v>
      </c>
      <c r="B984" s="164" t="str">
        <f t="shared" si="15"/>
        <v>RB</v>
      </c>
    </row>
    <row r="985" spans="1:2">
      <c r="A985" s="163">
        <v>984</v>
      </c>
      <c r="B985" s="164" t="str">
        <f t="shared" si="15"/>
        <v>RC</v>
      </c>
    </row>
    <row r="986" spans="1:2">
      <c r="A986" s="163">
        <v>985</v>
      </c>
      <c r="B986" s="164" t="str">
        <f t="shared" si="15"/>
        <v>RD</v>
      </c>
    </row>
    <row r="987" spans="1:2">
      <c r="A987" s="163">
        <v>986</v>
      </c>
      <c r="B987" s="164" t="str">
        <f t="shared" si="15"/>
        <v>RE</v>
      </c>
    </row>
    <row r="988" spans="1:2">
      <c r="A988" s="163">
        <v>987</v>
      </c>
      <c r="B988" s="164" t="str">
        <f t="shared" si="15"/>
        <v>RF</v>
      </c>
    </row>
    <row r="989" spans="1:2">
      <c r="A989" s="163">
        <v>988</v>
      </c>
      <c r="B989" s="164" t="str">
        <f t="shared" si="15"/>
        <v>RG</v>
      </c>
    </row>
    <row r="990" spans="1:2">
      <c r="A990" s="163">
        <v>989</v>
      </c>
      <c r="B990" s="164" t="str">
        <f t="shared" si="15"/>
        <v>RH</v>
      </c>
    </row>
    <row r="991" spans="1:2">
      <c r="A991" s="163">
        <v>990</v>
      </c>
      <c r="B991" s="164" t="str">
        <f t="shared" si="15"/>
        <v>RI</v>
      </c>
    </row>
    <row r="992" spans="1:2">
      <c r="A992" s="163">
        <v>991</v>
      </c>
      <c r="B992" s="164" t="str">
        <f t="shared" si="15"/>
        <v>RJ</v>
      </c>
    </row>
    <row r="993" spans="1:2">
      <c r="A993" s="163">
        <v>992</v>
      </c>
      <c r="B993" s="164" t="str">
        <f t="shared" si="15"/>
        <v>RK</v>
      </c>
    </row>
    <row r="994" spans="1:2">
      <c r="A994" s="163">
        <v>993</v>
      </c>
      <c r="B994" s="164" t="str">
        <f t="shared" si="15"/>
        <v>RL</v>
      </c>
    </row>
    <row r="995" spans="1:2">
      <c r="A995" s="163">
        <v>994</v>
      </c>
      <c r="B995" s="164" t="str">
        <f t="shared" si="15"/>
        <v>RM</v>
      </c>
    </row>
    <row r="996" spans="1:2">
      <c r="A996" s="163">
        <v>995</v>
      </c>
      <c r="B996" s="164" t="str">
        <f t="shared" si="15"/>
        <v>RN</v>
      </c>
    </row>
    <row r="997" spans="1:2">
      <c r="A997" s="163">
        <v>996</v>
      </c>
      <c r="B997" s="164" t="str">
        <f t="shared" si="15"/>
        <v>RO</v>
      </c>
    </row>
    <row r="998" spans="1:2">
      <c r="A998" s="163">
        <v>997</v>
      </c>
      <c r="B998" s="164" t="str">
        <f t="shared" si="15"/>
        <v>RP</v>
      </c>
    </row>
    <row r="999" spans="1:2">
      <c r="A999" s="163">
        <v>998</v>
      </c>
      <c r="B999" s="164" t="str">
        <f t="shared" si="15"/>
        <v>RQ</v>
      </c>
    </row>
    <row r="1000" spans="1:2">
      <c r="A1000" s="163">
        <v>999</v>
      </c>
      <c r="B1000" s="164" t="str">
        <f t="shared" si="15"/>
        <v>RR</v>
      </c>
    </row>
    <row r="1001" spans="1:2">
      <c r="A1001" s="163">
        <v>1000</v>
      </c>
      <c r="B1001" s="164" t="str">
        <f t="shared" si="15"/>
        <v>RS</v>
      </c>
    </row>
    <row r="1002" spans="1:2">
      <c r="A1002" s="163">
        <v>1001</v>
      </c>
      <c r="B1002" s="164" t="str">
        <f t="shared" si="15"/>
        <v>RT</v>
      </c>
    </row>
    <row r="1003" spans="1:2">
      <c r="A1003" s="163">
        <v>1002</v>
      </c>
      <c r="B1003" s="164" t="str">
        <f t="shared" si="15"/>
        <v>RU</v>
      </c>
    </row>
    <row r="1004" spans="1:2">
      <c r="A1004" s="163">
        <v>1003</v>
      </c>
      <c r="B1004" s="164" t="str">
        <f t="shared" si="15"/>
        <v>RV</v>
      </c>
    </row>
    <row r="1005" spans="1:2">
      <c r="A1005" s="163">
        <v>1004</v>
      </c>
      <c r="B1005" s="164" t="str">
        <f t="shared" si="15"/>
        <v>RW</v>
      </c>
    </row>
    <row r="1006" spans="1:2">
      <c r="A1006" s="163">
        <v>1005</v>
      </c>
      <c r="B1006" s="164" t="str">
        <f t="shared" si="15"/>
        <v>RX</v>
      </c>
    </row>
    <row r="1007" spans="1:2">
      <c r="A1007" s="163">
        <v>1006</v>
      </c>
      <c r="B1007" s="164" t="str">
        <f t="shared" si="15"/>
        <v>RY</v>
      </c>
    </row>
    <row r="1008" spans="1:2">
      <c r="A1008" s="163">
        <v>1007</v>
      </c>
      <c r="B1008" s="164" t="str">
        <f t="shared" si="15"/>
        <v>RZ</v>
      </c>
    </row>
    <row r="1009" spans="1:2">
      <c r="A1009" s="163">
        <v>1008</v>
      </c>
      <c r="B1009" s="164" t="str">
        <f t="shared" si="15"/>
        <v>S0</v>
      </c>
    </row>
    <row r="1010" spans="1:2">
      <c r="A1010" s="163">
        <v>1009</v>
      </c>
      <c r="B1010" s="164" t="str">
        <f t="shared" si="15"/>
        <v>S1</v>
      </c>
    </row>
    <row r="1011" spans="1:2">
      <c r="A1011" s="163">
        <v>1010</v>
      </c>
      <c r="B1011" s="164" t="str">
        <f t="shared" si="15"/>
        <v>S2</v>
      </c>
    </row>
    <row r="1012" spans="1:2">
      <c r="A1012" s="163">
        <v>1011</v>
      </c>
      <c r="B1012" s="164" t="str">
        <f t="shared" si="15"/>
        <v>S3</v>
      </c>
    </row>
    <row r="1013" spans="1:2">
      <c r="A1013" s="163">
        <v>1012</v>
      </c>
      <c r="B1013" s="164" t="str">
        <f t="shared" si="15"/>
        <v>S4</v>
      </c>
    </row>
    <row r="1014" spans="1:2">
      <c r="A1014" s="163">
        <v>1013</v>
      </c>
      <c r="B1014" s="164" t="str">
        <f t="shared" si="15"/>
        <v>S5</v>
      </c>
    </row>
    <row r="1015" spans="1:2">
      <c r="A1015" s="163">
        <v>1014</v>
      </c>
      <c r="B1015" s="164" t="str">
        <f t="shared" si="15"/>
        <v>S6</v>
      </c>
    </row>
    <row r="1016" spans="1:2">
      <c r="A1016" s="163">
        <v>1015</v>
      </c>
      <c r="B1016" s="164" t="str">
        <f t="shared" si="15"/>
        <v>S7</v>
      </c>
    </row>
    <row r="1017" spans="1:2">
      <c r="A1017" s="163">
        <v>1016</v>
      </c>
      <c r="B1017" s="164" t="str">
        <f t="shared" si="15"/>
        <v>S8</v>
      </c>
    </row>
    <row r="1018" spans="1:2">
      <c r="A1018" s="163">
        <v>1017</v>
      </c>
      <c r="B1018" s="164" t="str">
        <f t="shared" si="15"/>
        <v>S9</v>
      </c>
    </row>
    <row r="1019" spans="1:2">
      <c r="A1019" s="163">
        <v>1018</v>
      </c>
      <c r="B1019" s="164" t="str">
        <f t="shared" si="15"/>
        <v>SA</v>
      </c>
    </row>
    <row r="1020" spans="1:2">
      <c r="A1020" s="163">
        <v>1019</v>
      </c>
      <c r="B1020" s="164" t="str">
        <f t="shared" si="15"/>
        <v>SB</v>
      </c>
    </row>
    <row r="1021" spans="1:2">
      <c r="A1021" s="163">
        <v>1020</v>
      </c>
      <c r="B1021" s="164" t="str">
        <f t="shared" si="15"/>
        <v>SC</v>
      </c>
    </row>
    <row r="1022" spans="1:2">
      <c r="A1022" s="163">
        <v>1021</v>
      </c>
      <c r="B1022" s="164" t="str">
        <f t="shared" si="15"/>
        <v>SD</v>
      </c>
    </row>
    <row r="1023" spans="1:2">
      <c r="A1023" s="163">
        <v>1022</v>
      </c>
      <c r="B1023" s="164" t="str">
        <f t="shared" si="15"/>
        <v>SE</v>
      </c>
    </row>
    <row r="1024" spans="1:2">
      <c r="A1024" s="163">
        <v>1023</v>
      </c>
      <c r="B1024" s="164" t="str">
        <f t="shared" si="15"/>
        <v>SF</v>
      </c>
    </row>
    <row r="1025" spans="1:2">
      <c r="A1025" s="163">
        <v>1024</v>
      </c>
      <c r="B1025" s="164" t="str">
        <f t="shared" ref="B1025:B1088" si="16">_xlfn.BASE(A1025,36,2)</f>
        <v>SG</v>
      </c>
    </row>
    <row r="1026" spans="1:2">
      <c r="A1026" s="163">
        <v>1025</v>
      </c>
      <c r="B1026" s="164" t="str">
        <f t="shared" si="16"/>
        <v>SH</v>
      </c>
    </row>
    <row r="1027" spans="1:2">
      <c r="A1027" s="163">
        <v>1026</v>
      </c>
      <c r="B1027" s="164" t="str">
        <f t="shared" si="16"/>
        <v>SI</v>
      </c>
    </row>
    <row r="1028" spans="1:2">
      <c r="A1028" s="163">
        <v>1027</v>
      </c>
      <c r="B1028" s="164" t="str">
        <f t="shared" si="16"/>
        <v>SJ</v>
      </c>
    </row>
    <row r="1029" spans="1:2">
      <c r="A1029" s="163">
        <v>1028</v>
      </c>
      <c r="B1029" s="164" t="str">
        <f t="shared" si="16"/>
        <v>SK</v>
      </c>
    </row>
    <row r="1030" spans="1:2">
      <c r="A1030" s="163">
        <v>1029</v>
      </c>
      <c r="B1030" s="164" t="str">
        <f t="shared" si="16"/>
        <v>SL</v>
      </c>
    </row>
    <row r="1031" spans="1:2">
      <c r="A1031" s="163">
        <v>1030</v>
      </c>
      <c r="B1031" s="164" t="str">
        <f t="shared" si="16"/>
        <v>SM</v>
      </c>
    </row>
    <row r="1032" spans="1:2">
      <c r="A1032" s="163">
        <v>1031</v>
      </c>
      <c r="B1032" s="164" t="str">
        <f t="shared" si="16"/>
        <v>SN</v>
      </c>
    </row>
    <row r="1033" spans="1:2">
      <c r="A1033" s="163">
        <v>1032</v>
      </c>
      <c r="B1033" s="164" t="str">
        <f t="shared" si="16"/>
        <v>SO</v>
      </c>
    </row>
    <row r="1034" spans="1:2">
      <c r="A1034" s="163">
        <v>1033</v>
      </c>
      <c r="B1034" s="164" t="str">
        <f t="shared" si="16"/>
        <v>SP</v>
      </c>
    </row>
    <row r="1035" spans="1:2">
      <c r="A1035" s="163">
        <v>1034</v>
      </c>
      <c r="B1035" s="164" t="str">
        <f t="shared" si="16"/>
        <v>SQ</v>
      </c>
    </row>
    <row r="1036" spans="1:2">
      <c r="A1036" s="163">
        <v>1035</v>
      </c>
      <c r="B1036" s="164" t="str">
        <f t="shared" si="16"/>
        <v>SR</v>
      </c>
    </row>
    <row r="1037" spans="1:2">
      <c r="A1037" s="163">
        <v>1036</v>
      </c>
      <c r="B1037" s="164" t="str">
        <f t="shared" si="16"/>
        <v>SS</v>
      </c>
    </row>
    <row r="1038" spans="1:2">
      <c r="A1038" s="163">
        <v>1037</v>
      </c>
      <c r="B1038" s="164" t="str">
        <f t="shared" si="16"/>
        <v>ST</v>
      </c>
    </row>
    <row r="1039" spans="1:2">
      <c r="A1039" s="163">
        <v>1038</v>
      </c>
      <c r="B1039" s="164" t="str">
        <f t="shared" si="16"/>
        <v>SU</v>
      </c>
    </row>
    <row r="1040" spans="1:2">
      <c r="A1040" s="163">
        <v>1039</v>
      </c>
      <c r="B1040" s="164" t="str">
        <f t="shared" si="16"/>
        <v>SV</v>
      </c>
    </row>
    <row r="1041" spans="1:2">
      <c r="A1041" s="163">
        <v>1040</v>
      </c>
      <c r="B1041" s="164" t="str">
        <f t="shared" si="16"/>
        <v>SW</v>
      </c>
    </row>
    <row r="1042" spans="1:2">
      <c r="A1042" s="163">
        <v>1041</v>
      </c>
      <c r="B1042" s="164" t="str">
        <f t="shared" si="16"/>
        <v>SX</v>
      </c>
    </row>
    <row r="1043" spans="1:2">
      <c r="A1043" s="163">
        <v>1042</v>
      </c>
      <c r="B1043" s="164" t="str">
        <f t="shared" si="16"/>
        <v>SY</v>
      </c>
    </row>
    <row r="1044" spans="1:2">
      <c r="A1044" s="163">
        <v>1043</v>
      </c>
      <c r="B1044" s="164" t="str">
        <f t="shared" si="16"/>
        <v>SZ</v>
      </c>
    </row>
    <row r="1045" spans="1:2">
      <c r="A1045" s="163">
        <v>1044</v>
      </c>
      <c r="B1045" s="164" t="str">
        <f t="shared" si="16"/>
        <v>T0</v>
      </c>
    </row>
    <row r="1046" spans="1:2">
      <c r="A1046" s="163">
        <v>1045</v>
      </c>
      <c r="B1046" s="164" t="str">
        <f t="shared" si="16"/>
        <v>T1</v>
      </c>
    </row>
    <row r="1047" spans="1:2">
      <c r="A1047" s="163">
        <v>1046</v>
      </c>
      <c r="B1047" s="164" t="str">
        <f t="shared" si="16"/>
        <v>T2</v>
      </c>
    </row>
    <row r="1048" spans="1:2">
      <c r="A1048" s="163">
        <v>1047</v>
      </c>
      <c r="B1048" s="164" t="str">
        <f t="shared" si="16"/>
        <v>T3</v>
      </c>
    </row>
    <row r="1049" spans="1:2">
      <c r="A1049" s="163">
        <v>1048</v>
      </c>
      <c r="B1049" s="164" t="str">
        <f t="shared" si="16"/>
        <v>T4</v>
      </c>
    </row>
    <row r="1050" spans="1:2">
      <c r="A1050" s="163">
        <v>1049</v>
      </c>
      <c r="B1050" s="164" t="str">
        <f t="shared" si="16"/>
        <v>T5</v>
      </c>
    </row>
    <row r="1051" spans="1:2">
      <c r="A1051" s="163">
        <v>1050</v>
      </c>
      <c r="B1051" s="164" t="str">
        <f t="shared" si="16"/>
        <v>T6</v>
      </c>
    </row>
    <row r="1052" spans="1:2">
      <c r="A1052" s="163">
        <v>1051</v>
      </c>
      <c r="B1052" s="164" t="str">
        <f t="shared" si="16"/>
        <v>T7</v>
      </c>
    </row>
    <row r="1053" spans="1:2">
      <c r="A1053" s="163">
        <v>1052</v>
      </c>
      <c r="B1053" s="164" t="str">
        <f t="shared" si="16"/>
        <v>T8</v>
      </c>
    </row>
    <row r="1054" spans="1:2">
      <c r="A1054" s="163">
        <v>1053</v>
      </c>
      <c r="B1054" s="164" t="str">
        <f t="shared" si="16"/>
        <v>T9</v>
      </c>
    </row>
    <row r="1055" spans="1:2">
      <c r="A1055" s="163">
        <v>1054</v>
      </c>
      <c r="B1055" s="164" t="str">
        <f t="shared" si="16"/>
        <v>TA</v>
      </c>
    </row>
    <row r="1056" spans="1:2">
      <c r="A1056" s="163">
        <v>1055</v>
      </c>
      <c r="B1056" s="164" t="str">
        <f t="shared" si="16"/>
        <v>TB</v>
      </c>
    </row>
    <row r="1057" spans="1:2">
      <c r="A1057" s="163">
        <v>1056</v>
      </c>
      <c r="B1057" s="164" t="str">
        <f t="shared" si="16"/>
        <v>TC</v>
      </c>
    </row>
    <row r="1058" spans="1:2">
      <c r="A1058" s="163">
        <v>1057</v>
      </c>
      <c r="B1058" s="164" t="str">
        <f t="shared" si="16"/>
        <v>TD</v>
      </c>
    </row>
    <row r="1059" spans="1:2">
      <c r="A1059" s="163">
        <v>1058</v>
      </c>
      <c r="B1059" s="164" t="str">
        <f t="shared" si="16"/>
        <v>TE</v>
      </c>
    </row>
    <row r="1060" spans="1:2">
      <c r="A1060" s="163">
        <v>1059</v>
      </c>
      <c r="B1060" s="164" t="str">
        <f t="shared" si="16"/>
        <v>TF</v>
      </c>
    </row>
    <row r="1061" spans="1:2">
      <c r="A1061" s="163">
        <v>1060</v>
      </c>
      <c r="B1061" s="164" t="str">
        <f t="shared" si="16"/>
        <v>TG</v>
      </c>
    </row>
    <row r="1062" spans="1:2">
      <c r="A1062" s="163">
        <v>1061</v>
      </c>
      <c r="B1062" s="164" t="str">
        <f t="shared" si="16"/>
        <v>TH</v>
      </c>
    </row>
    <row r="1063" spans="1:2">
      <c r="A1063" s="163">
        <v>1062</v>
      </c>
      <c r="B1063" s="164" t="str">
        <f t="shared" si="16"/>
        <v>TI</v>
      </c>
    </row>
    <row r="1064" spans="1:2">
      <c r="A1064" s="163">
        <v>1063</v>
      </c>
      <c r="B1064" s="164" t="str">
        <f t="shared" si="16"/>
        <v>TJ</v>
      </c>
    </row>
    <row r="1065" spans="1:2">
      <c r="A1065" s="163">
        <v>1064</v>
      </c>
      <c r="B1065" s="164" t="str">
        <f t="shared" si="16"/>
        <v>TK</v>
      </c>
    </row>
    <row r="1066" spans="1:2">
      <c r="A1066" s="163">
        <v>1065</v>
      </c>
      <c r="B1066" s="164" t="str">
        <f t="shared" si="16"/>
        <v>TL</v>
      </c>
    </row>
    <row r="1067" spans="1:2">
      <c r="A1067" s="163">
        <v>1066</v>
      </c>
      <c r="B1067" s="164" t="str">
        <f t="shared" si="16"/>
        <v>TM</v>
      </c>
    </row>
    <row r="1068" spans="1:2">
      <c r="A1068" s="163">
        <v>1067</v>
      </c>
      <c r="B1068" s="164" t="str">
        <f t="shared" si="16"/>
        <v>TN</v>
      </c>
    </row>
    <row r="1069" spans="1:2">
      <c r="A1069" s="163">
        <v>1068</v>
      </c>
      <c r="B1069" s="164" t="str">
        <f t="shared" si="16"/>
        <v>TO</v>
      </c>
    </row>
    <row r="1070" spans="1:2">
      <c r="A1070" s="163">
        <v>1069</v>
      </c>
      <c r="B1070" s="164" t="str">
        <f t="shared" si="16"/>
        <v>TP</v>
      </c>
    </row>
    <row r="1071" spans="1:2">
      <c r="A1071" s="163">
        <v>1070</v>
      </c>
      <c r="B1071" s="164" t="str">
        <f t="shared" si="16"/>
        <v>TQ</v>
      </c>
    </row>
    <row r="1072" spans="1:2">
      <c r="A1072" s="163">
        <v>1071</v>
      </c>
      <c r="B1072" s="164" t="str">
        <f t="shared" si="16"/>
        <v>TR</v>
      </c>
    </row>
    <row r="1073" spans="1:2">
      <c r="A1073" s="163">
        <v>1072</v>
      </c>
      <c r="B1073" s="164" t="str">
        <f t="shared" si="16"/>
        <v>TS</v>
      </c>
    </row>
    <row r="1074" spans="1:2">
      <c r="A1074" s="163">
        <v>1073</v>
      </c>
      <c r="B1074" s="164" t="str">
        <f t="shared" si="16"/>
        <v>TT</v>
      </c>
    </row>
    <row r="1075" spans="1:2">
      <c r="A1075" s="163">
        <v>1074</v>
      </c>
      <c r="B1075" s="164" t="str">
        <f t="shared" si="16"/>
        <v>TU</v>
      </c>
    </row>
    <row r="1076" spans="1:2">
      <c r="A1076" s="163">
        <v>1075</v>
      </c>
      <c r="B1076" s="164" t="str">
        <f t="shared" si="16"/>
        <v>TV</v>
      </c>
    </row>
    <row r="1077" spans="1:2">
      <c r="A1077" s="163">
        <v>1076</v>
      </c>
      <c r="B1077" s="164" t="str">
        <f t="shared" si="16"/>
        <v>TW</v>
      </c>
    </row>
    <row r="1078" spans="1:2">
      <c r="A1078" s="163">
        <v>1077</v>
      </c>
      <c r="B1078" s="164" t="str">
        <f t="shared" si="16"/>
        <v>TX</v>
      </c>
    </row>
    <row r="1079" spans="1:2">
      <c r="A1079" s="163">
        <v>1078</v>
      </c>
      <c r="B1079" s="164" t="str">
        <f t="shared" si="16"/>
        <v>TY</v>
      </c>
    </row>
    <row r="1080" spans="1:2">
      <c r="A1080" s="163">
        <v>1079</v>
      </c>
      <c r="B1080" s="164" t="str">
        <f t="shared" si="16"/>
        <v>TZ</v>
      </c>
    </row>
    <row r="1081" spans="1:2">
      <c r="A1081" s="163">
        <v>1080</v>
      </c>
      <c r="B1081" s="164" t="str">
        <f t="shared" si="16"/>
        <v>U0</v>
      </c>
    </row>
    <row r="1082" spans="1:2">
      <c r="A1082" s="163">
        <v>1081</v>
      </c>
      <c r="B1082" s="164" t="str">
        <f t="shared" si="16"/>
        <v>U1</v>
      </c>
    </row>
    <row r="1083" spans="1:2">
      <c r="A1083" s="163">
        <v>1082</v>
      </c>
      <c r="B1083" s="164" t="str">
        <f t="shared" si="16"/>
        <v>U2</v>
      </c>
    </row>
    <row r="1084" spans="1:2">
      <c r="A1084" s="163">
        <v>1083</v>
      </c>
      <c r="B1084" s="164" t="str">
        <f t="shared" si="16"/>
        <v>U3</v>
      </c>
    </row>
    <row r="1085" spans="1:2">
      <c r="A1085" s="163">
        <v>1084</v>
      </c>
      <c r="B1085" s="164" t="str">
        <f t="shared" si="16"/>
        <v>U4</v>
      </c>
    </row>
    <row r="1086" spans="1:2">
      <c r="A1086" s="163">
        <v>1085</v>
      </c>
      <c r="B1086" s="164" t="str">
        <f t="shared" si="16"/>
        <v>U5</v>
      </c>
    </row>
    <row r="1087" spans="1:2">
      <c r="A1087" s="163">
        <v>1086</v>
      </c>
      <c r="B1087" s="164" t="str">
        <f t="shared" si="16"/>
        <v>U6</v>
      </c>
    </row>
    <row r="1088" spans="1:2">
      <c r="A1088" s="163">
        <v>1087</v>
      </c>
      <c r="B1088" s="164" t="str">
        <f t="shared" si="16"/>
        <v>U7</v>
      </c>
    </row>
    <row r="1089" spans="1:2">
      <c r="A1089" s="163">
        <v>1088</v>
      </c>
      <c r="B1089" s="164" t="str">
        <f t="shared" ref="B1089:B1152" si="17">_xlfn.BASE(A1089,36,2)</f>
        <v>U8</v>
      </c>
    </row>
    <row r="1090" spans="1:2">
      <c r="A1090" s="163">
        <v>1089</v>
      </c>
      <c r="B1090" s="164" t="str">
        <f t="shared" si="17"/>
        <v>U9</v>
      </c>
    </row>
    <row r="1091" spans="1:2">
      <c r="A1091" s="163">
        <v>1090</v>
      </c>
      <c r="B1091" s="164" t="str">
        <f t="shared" si="17"/>
        <v>UA</v>
      </c>
    </row>
    <row r="1092" spans="1:2">
      <c r="A1092" s="163">
        <v>1091</v>
      </c>
      <c r="B1092" s="164" t="str">
        <f t="shared" si="17"/>
        <v>UB</v>
      </c>
    </row>
    <row r="1093" spans="1:2">
      <c r="A1093" s="163">
        <v>1092</v>
      </c>
      <c r="B1093" s="164" t="str">
        <f t="shared" si="17"/>
        <v>UC</v>
      </c>
    </row>
    <row r="1094" spans="1:2">
      <c r="A1094" s="163">
        <v>1093</v>
      </c>
      <c r="B1094" s="164" t="str">
        <f t="shared" si="17"/>
        <v>UD</v>
      </c>
    </row>
    <row r="1095" spans="1:2">
      <c r="A1095" s="163">
        <v>1094</v>
      </c>
      <c r="B1095" s="164" t="str">
        <f t="shared" si="17"/>
        <v>UE</v>
      </c>
    </row>
    <row r="1096" spans="1:2">
      <c r="A1096" s="163">
        <v>1095</v>
      </c>
      <c r="B1096" s="164" t="str">
        <f t="shared" si="17"/>
        <v>UF</v>
      </c>
    </row>
    <row r="1097" spans="1:2">
      <c r="A1097" s="163">
        <v>1096</v>
      </c>
      <c r="B1097" s="164" t="str">
        <f t="shared" si="17"/>
        <v>UG</v>
      </c>
    </row>
    <row r="1098" spans="1:2">
      <c r="A1098" s="163">
        <v>1097</v>
      </c>
      <c r="B1098" s="164" t="str">
        <f t="shared" si="17"/>
        <v>UH</v>
      </c>
    </row>
    <row r="1099" spans="1:2">
      <c r="A1099" s="163">
        <v>1098</v>
      </c>
      <c r="B1099" s="164" t="str">
        <f t="shared" si="17"/>
        <v>UI</v>
      </c>
    </row>
    <row r="1100" spans="1:2">
      <c r="A1100" s="163">
        <v>1099</v>
      </c>
      <c r="B1100" s="164" t="str">
        <f t="shared" si="17"/>
        <v>UJ</v>
      </c>
    </row>
    <row r="1101" spans="1:2">
      <c r="A1101" s="163">
        <v>1100</v>
      </c>
      <c r="B1101" s="164" t="str">
        <f t="shared" si="17"/>
        <v>UK</v>
      </c>
    </row>
    <row r="1102" spans="1:2">
      <c r="A1102" s="163">
        <v>1101</v>
      </c>
      <c r="B1102" s="164" t="str">
        <f t="shared" si="17"/>
        <v>UL</v>
      </c>
    </row>
    <row r="1103" spans="1:2">
      <c r="A1103" s="163">
        <v>1102</v>
      </c>
      <c r="B1103" s="164" t="str">
        <f t="shared" si="17"/>
        <v>UM</v>
      </c>
    </row>
    <row r="1104" spans="1:2">
      <c r="A1104" s="163">
        <v>1103</v>
      </c>
      <c r="B1104" s="164" t="str">
        <f t="shared" si="17"/>
        <v>UN</v>
      </c>
    </row>
    <row r="1105" spans="1:2">
      <c r="A1105" s="163">
        <v>1104</v>
      </c>
      <c r="B1105" s="164" t="str">
        <f t="shared" si="17"/>
        <v>UO</v>
      </c>
    </row>
    <row r="1106" spans="1:2">
      <c r="A1106" s="163">
        <v>1105</v>
      </c>
      <c r="B1106" s="164" t="str">
        <f t="shared" si="17"/>
        <v>UP</v>
      </c>
    </row>
    <row r="1107" spans="1:2">
      <c r="A1107" s="163">
        <v>1106</v>
      </c>
      <c r="B1107" s="164" t="str">
        <f t="shared" si="17"/>
        <v>UQ</v>
      </c>
    </row>
    <row r="1108" spans="1:2">
      <c r="A1108" s="163">
        <v>1107</v>
      </c>
      <c r="B1108" s="164" t="str">
        <f t="shared" si="17"/>
        <v>UR</v>
      </c>
    </row>
    <row r="1109" spans="1:2">
      <c r="A1109" s="163">
        <v>1108</v>
      </c>
      <c r="B1109" s="164" t="str">
        <f t="shared" si="17"/>
        <v>US</v>
      </c>
    </row>
    <row r="1110" spans="1:2">
      <c r="A1110" s="163">
        <v>1109</v>
      </c>
      <c r="B1110" s="164" t="str">
        <f t="shared" si="17"/>
        <v>UT</v>
      </c>
    </row>
    <row r="1111" spans="1:2">
      <c r="A1111" s="163">
        <v>1110</v>
      </c>
      <c r="B1111" s="164" t="str">
        <f t="shared" si="17"/>
        <v>UU</v>
      </c>
    </row>
    <row r="1112" spans="1:2">
      <c r="A1112" s="163">
        <v>1111</v>
      </c>
      <c r="B1112" s="164" t="str">
        <f t="shared" si="17"/>
        <v>UV</v>
      </c>
    </row>
    <row r="1113" spans="1:2">
      <c r="A1113" s="163">
        <v>1112</v>
      </c>
      <c r="B1113" s="164" t="str">
        <f t="shared" si="17"/>
        <v>UW</v>
      </c>
    </row>
    <row r="1114" spans="1:2">
      <c r="A1114" s="163">
        <v>1113</v>
      </c>
      <c r="B1114" s="164" t="str">
        <f t="shared" si="17"/>
        <v>UX</v>
      </c>
    </row>
    <row r="1115" spans="1:2">
      <c r="A1115" s="163">
        <v>1114</v>
      </c>
      <c r="B1115" s="164" t="str">
        <f t="shared" si="17"/>
        <v>UY</v>
      </c>
    </row>
    <row r="1116" spans="1:2">
      <c r="A1116" s="163">
        <v>1115</v>
      </c>
      <c r="B1116" s="164" t="str">
        <f t="shared" si="17"/>
        <v>UZ</v>
      </c>
    </row>
    <row r="1117" spans="1:2">
      <c r="A1117" s="163">
        <v>1116</v>
      </c>
      <c r="B1117" s="164" t="str">
        <f t="shared" si="17"/>
        <v>V0</v>
      </c>
    </row>
    <row r="1118" spans="1:2">
      <c r="A1118" s="163">
        <v>1117</v>
      </c>
      <c r="B1118" s="164" t="str">
        <f t="shared" si="17"/>
        <v>V1</v>
      </c>
    </row>
    <row r="1119" spans="1:2">
      <c r="A1119" s="163">
        <v>1118</v>
      </c>
      <c r="B1119" s="164" t="str">
        <f t="shared" si="17"/>
        <v>V2</v>
      </c>
    </row>
    <row r="1120" spans="1:2">
      <c r="A1120" s="163">
        <v>1119</v>
      </c>
      <c r="B1120" s="164" t="str">
        <f t="shared" si="17"/>
        <v>V3</v>
      </c>
    </row>
    <row r="1121" spans="1:2">
      <c r="A1121" s="163">
        <v>1120</v>
      </c>
      <c r="B1121" s="164" t="str">
        <f t="shared" si="17"/>
        <v>V4</v>
      </c>
    </row>
    <row r="1122" spans="1:2">
      <c r="A1122" s="163">
        <v>1121</v>
      </c>
      <c r="B1122" s="164" t="str">
        <f t="shared" si="17"/>
        <v>V5</v>
      </c>
    </row>
    <row r="1123" spans="1:2">
      <c r="A1123" s="163">
        <v>1122</v>
      </c>
      <c r="B1123" s="164" t="str">
        <f t="shared" si="17"/>
        <v>V6</v>
      </c>
    </row>
    <row r="1124" spans="1:2">
      <c r="A1124" s="163">
        <v>1123</v>
      </c>
      <c r="B1124" s="164" t="str">
        <f t="shared" si="17"/>
        <v>V7</v>
      </c>
    </row>
    <row r="1125" spans="1:2">
      <c r="A1125" s="163">
        <v>1124</v>
      </c>
      <c r="B1125" s="164" t="str">
        <f t="shared" si="17"/>
        <v>V8</v>
      </c>
    </row>
    <row r="1126" spans="1:2">
      <c r="A1126" s="163">
        <v>1125</v>
      </c>
      <c r="B1126" s="164" t="str">
        <f t="shared" si="17"/>
        <v>V9</v>
      </c>
    </row>
    <row r="1127" spans="1:2">
      <c r="A1127" s="163">
        <v>1126</v>
      </c>
      <c r="B1127" s="164" t="str">
        <f t="shared" si="17"/>
        <v>VA</v>
      </c>
    </row>
    <row r="1128" spans="1:2">
      <c r="A1128" s="163">
        <v>1127</v>
      </c>
      <c r="B1128" s="164" t="str">
        <f t="shared" si="17"/>
        <v>VB</v>
      </c>
    </row>
    <row r="1129" spans="1:2">
      <c r="A1129" s="163">
        <v>1128</v>
      </c>
      <c r="B1129" s="164" t="str">
        <f t="shared" si="17"/>
        <v>VC</v>
      </c>
    </row>
    <row r="1130" spans="1:2">
      <c r="A1130" s="163">
        <v>1129</v>
      </c>
      <c r="B1130" s="164" t="str">
        <f t="shared" si="17"/>
        <v>VD</v>
      </c>
    </row>
    <row r="1131" spans="1:2">
      <c r="A1131" s="163">
        <v>1130</v>
      </c>
      <c r="B1131" s="164" t="str">
        <f t="shared" si="17"/>
        <v>VE</v>
      </c>
    </row>
    <row r="1132" spans="1:2">
      <c r="A1132" s="163">
        <v>1131</v>
      </c>
      <c r="B1132" s="164" t="str">
        <f t="shared" si="17"/>
        <v>VF</v>
      </c>
    </row>
    <row r="1133" spans="1:2">
      <c r="A1133" s="163">
        <v>1132</v>
      </c>
      <c r="B1133" s="164" t="str">
        <f t="shared" si="17"/>
        <v>VG</v>
      </c>
    </row>
    <row r="1134" spans="1:2">
      <c r="A1134" s="163">
        <v>1133</v>
      </c>
      <c r="B1134" s="164" t="str">
        <f t="shared" si="17"/>
        <v>VH</v>
      </c>
    </row>
    <row r="1135" spans="1:2">
      <c r="A1135" s="163">
        <v>1134</v>
      </c>
      <c r="B1135" s="164" t="str">
        <f t="shared" si="17"/>
        <v>VI</v>
      </c>
    </row>
    <row r="1136" spans="1:2">
      <c r="A1136" s="163">
        <v>1135</v>
      </c>
      <c r="B1136" s="164" t="str">
        <f t="shared" si="17"/>
        <v>VJ</v>
      </c>
    </row>
    <row r="1137" spans="1:2">
      <c r="A1137" s="163">
        <v>1136</v>
      </c>
      <c r="B1137" s="164" t="str">
        <f t="shared" si="17"/>
        <v>VK</v>
      </c>
    </row>
    <row r="1138" spans="1:2">
      <c r="A1138" s="163">
        <v>1137</v>
      </c>
      <c r="B1138" s="164" t="str">
        <f t="shared" si="17"/>
        <v>VL</v>
      </c>
    </row>
    <row r="1139" spans="1:2">
      <c r="A1139" s="163">
        <v>1138</v>
      </c>
      <c r="B1139" s="164" t="str">
        <f t="shared" si="17"/>
        <v>VM</v>
      </c>
    </row>
    <row r="1140" spans="1:2">
      <c r="A1140" s="163">
        <v>1139</v>
      </c>
      <c r="B1140" s="164" t="str">
        <f t="shared" si="17"/>
        <v>VN</v>
      </c>
    </row>
    <row r="1141" spans="1:2">
      <c r="A1141" s="163">
        <v>1140</v>
      </c>
      <c r="B1141" s="164" t="str">
        <f t="shared" si="17"/>
        <v>VO</v>
      </c>
    </row>
    <row r="1142" spans="1:2">
      <c r="A1142" s="163">
        <v>1141</v>
      </c>
      <c r="B1142" s="164" t="str">
        <f t="shared" si="17"/>
        <v>VP</v>
      </c>
    </row>
    <row r="1143" spans="1:2">
      <c r="A1143" s="163">
        <v>1142</v>
      </c>
      <c r="B1143" s="164" t="str">
        <f t="shared" si="17"/>
        <v>VQ</v>
      </c>
    </row>
    <row r="1144" spans="1:2">
      <c r="A1144" s="163">
        <v>1143</v>
      </c>
      <c r="B1144" s="164" t="str">
        <f t="shared" si="17"/>
        <v>VR</v>
      </c>
    </row>
    <row r="1145" spans="1:2">
      <c r="A1145" s="163">
        <v>1144</v>
      </c>
      <c r="B1145" s="164" t="str">
        <f t="shared" si="17"/>
        <v>VS</v>
      </c>
    </row>
    <row r="1146" spans="1:2">
      <c r="A1146" s="163">
        <v>1145</v>
      </c>
      <c r="B1146" s="164" t="str">
        <f t="shared" si="17"/>
        <v>VT</v>
      </c>
    </row>
    <row r="1147" spans="1:2">
      <c r="A1147" s="163">
        <v>1146</v>
      </c>
      <c r="B1147" s="164" t="str">
        <f t="shared" si="17"/>
        <v>VU</v>
      </c>
    </row>
    <row r="1148" spans="1:2">
      <c r="A1148" s="163">
        <v>1147</v>
      </c>
      <c r="B1148" s="164" t="str">
        <f t="shared" si="17"/>
        <v>VV</v>
      </c>
    </row>
    <row r="1149" spans="1:2">
      <c r="A1149" s="163">
        <v>1148</v>
      </c>
      <c r="B1149" s="164" t="str">
        <f t="shared" si="17"/>
        <v>VW</v>
      </c>
    </row>
    <row r="1150" spans="1:2">
      <c r="A1150" s="163">
        <v>1149</v>
      </c>
      <c r="B1150" s="164" t="str">
        <f t="shared" si="17"/>
        <v>VX</v>
      </c>
    </row>
    <row r="1151" spans="1:2">
      <c r="A1151" s="163">
        <v>1150</v>
      </c>
      <c r="B1151" s="164" t="str">
        <f t="shared" si="17"/>
        <v>VY</v>
      </c>
    </row>
    <row r="1152" spans="1:2">
      <c r="A1152" s="163">
        <v>1151</v>
      </c>
      <c r="B1152" s="164" t="str">
        <f t="shared" si="17"/>
        <v>VZ</v>
      </c>
    </row>
    <row r="1153" spans="1:2">
      <c r="A1153" s="163">
        <v>1152</v>
      </c>
      <c r="B1153" s="164" t="str">
        <f t="shared" ref="B1153:B1216" si="18">_xlfn.BASE(A1153,36,2)</f>
        <v>W0</v>
      </c>
    </row>
    <row r="1154" spans="1:2">
      <c r="A1154" s="163">
        <v>1153</v>
      </c>
      <c r="B1154" s="164" t="str">
        <f t="shared" si="18"/>
        <v>W1</v>
      </c>
    </row>
    <row r="1155" spans="1:2">
      <c r="A1155" s="163">
        <v>1154</v>
      </c>
      <c r="B1155" s="164" t="str">
        <f t="shared" si="18"/>
        <v>W2</v>
      </c>
    </row>
    <row r="1156" spans="1:2">
      <c r="A1156" s="163">
        <v>1155</v>
      </c>
      <c r="B1156" s="164" t="str">
        <f t="shared" si="18"/>
        <v>W3</v>
      </c>
    </row>
    <row r="1157" spans="1:2">
      <c r="A1157" s="163">
        <v>1156</v>
      </c>
      <c r="B1157" s="164" t="str">
        <f t="shared" si="18"/>
        <v>W4</v>
      </c>
    </row>
    <row r="1158" spans="1:2">
      <c r="A1158" s="163">
        <v>1157</v>
      </c>
      <c r="B1158" s="164" t="str">
        <f t="shared" si="18"/>
        <v>W5</v>
      </c>
    </row>
    <row r="1159" spans="1:2">
      <c r="A1159" s="163">
        <v>1158</v>
      </c>
      <c r="B1159" s="164" t="str">
        <f t="shared" si="18"/>
        <v>W6</v>
      </c>
    </row>
    <row r="1160" spans="1:2">
      <c r="A1160" s="163">
        <v>1159</v>
      </c>
      <c r="B1160" s="164" t="str">
        <f t="shared" si="18"/>
        <v>W7</v>
      </c>
    </row>
    <row r="1161" spans="1:2">
      <c r="A1161" s="163">
        <v>1160</v>
      </c>
      <c r="B1161" s="164" t="str">
        <f t="shared" si="18"/>
        <v>W8</v>
      </c>
    </row>
    <row r="1162" spans="1:2">
      <c r="A1162" s="163">
        <v>1161</v>
      </c>
      <c r="B1162" s="164" t="str">
        <f t="shared" si="18"/>
        <v>W9</v>
      </c>
    </row>
    <row r="1163" spans="1:2">
      <c r="A1163" s="163">
        <v>1162</v>
      </c>
      <c r="B1163" s="164" t="str">
        <f t="shared" si="18"/>
        <v>WA</v>
      </c>
    </row>
    <row r="1164" spans="1:2">
      <c r="A1164" s="163">
        <v>1163</v>
      </c>
      <c r="B1164" s="164" t="str">
        <f t="shared" si="18"/>
        <v>WB</v>
      </c>
    </row>
    <row r="1165" spans="1:2">
      <c r="A1165" s="163">
        <v>1164</v>
      </c>
      <c r="B1165" s="164" t="str">
        <f t="shared" si="18"/>
        <v>WC</v>
      </c>
    </row>
    <row r="1166" spans="1:2">
      <c r="A1166" s="163">
        <v>1165</v>
      </c>
      <c r="B1166" s="164" t="str">
        <f t="shared" si="18"/>
        <v>WD</v>
      </c>
    </row>
    <row r="1167" spans="1:2">
      <c r="A1167" s="163">
        <v>1166</v>
      </c>
      <c r="B1167" s="164" t="str">
        <f t="shared" si="18"/>
        <v>WE</v>
      </c>
    </row>
    <row r="1168" spans="1:2">
      <c r="A1168" s="163">
        <v>1167</v>
      </c>
      <c r="B1168" s="164" t="str">
        <f t="shared" si="18"/>
        <v>WF</v>
      </c>
    </row>
    <row r="1169" spans="1:2">
      <c r="A1169" s="163">
        <v>1168</v>
      </c>
      <c r="B1169" s="164" t="str">
        <f t="shared" si="18"/>
        <v>WG</v>
      </c>
    </row>
    <row r="1170" spans="1:2">
      <c r="A1170" s="163">
        <v>1169</v>
      </c>
      <c r="B1170" s="164" t="str">
        <f t="shared" si="18"/>
        <v>WH</v>
      </c>
    </row>
    <row r="1171" spans="1:2">
      <c r="A1171" s="163">
        <v>1170</v>
      </c>
      <c r="B1171" s="164" t="str">
        <f t="shared" si="18"/>
        <v>WI</v>
      </c>
    </row>
    <row r="1172" spans="1:2">
      <c r="A1172" s="163">
        <v>1171</v>
      </c>
      <c r="B1172" s="164" t="str">
        <f t="shared" si="18"/>
        <v>WJ</v>
      </c>
    </row>
    <row r="1173" spans="1:2">
      <c r="A1173" s="163">
        <v>1172</v>
      </c>
      <c r="B1173" s="164" t="str">
        <f t="shared" si="18"/>
        <v>WK</v>
      </c>
    </row>
    <row r="1174" spans="1:2">
      <c r="A1174" s="163">
        <v>1173</v>
      </c>
      <c r="B1174" s="164" t="str">
        <f t="shared" si="18"/>
        <v>WL</v>
      </c>
    </row>
    <row r="1175" spans="1:2">
      <c r="A1175" s="163">
        <v>1174</v>
      </c>
      <c r="B1175" s="164" t="str">
        <f t="shared" si="18"/>
        <v>WM</v>
      </c>
    </row>
    <row r="1176" spans="1:2">
      <c r="A1176" s="163">
        <v>1175</v>
      </c>
      <c r="B1176" s="164" t="str">
        <f t="shared" si="18"/>
        <v>WN</v>
      </c>
    </row>
    <row r="1177" spans="1:2">
      <c r="A1177" s="163">
        <v>1176</v>
      </c>
      <c r="B1177" s="164" t="str">
        <f t="shared" si="18"/>
        <v>WO</v>
      </c>
    </row>
    <row r="1178" spans="1:2">
      <c r="A1178" s="163">
        <v>1177</v>
      </c>
      <c r="B1178" s="164" t="str">
        <f t="shared" si="18"/>
        <v>WP</v>
      </c>
    </row>
    <row r="1179" spans="1:2">
      <c r="A1179" s="163">
        <v>1178</v>
      </c>
      <c r="B1179" s="164" t="str">
        <f t="shared" si="18"/>
        <v>WQ</v>
      </c>
    </row>
    <row r="1180" spans="1:2">
      <c r="A1180" s="163">
        <v>1179</v>
      </c>
      <c r="B1180" s="164" t="str">
        <f t="shared" si="18"/>
        <v>WR</v>
      </c>
    </row>
    <row r="1181" spans="1:2">
      <c r="A1181" s="163">
        <v>1180</v>
      </c>
      <c r="B1181" s="164" t="str">
        <f t="shared" si="18"/>
        <v>WS</v>
      </c>
    </row>
    <row r="1182" spans="1:2">
      <c r="A1182" s="163">
        <v>1181</v>
      </c>
      <c r="B1182" s="164" t="str">
        <f t="shared" si="18"/>
        <v>WT</v>
      </c>
    </row>
    <row r="1183" spans="1:2">
      <c r="A1183" s="163">
        <v>1182</v>
      </c>
      <c r="B1183" s="164" t="str">
        <f t="shared" si="18"/>
        <v>WU</v>
      </c>
    </row>
    <row r="1184" spans="1:2">
      <c r="A1184" s="163">
        <v>1183</v>
      </c>
      <c r="B1184" s="164" t="str">
        <f t="shared" si="18"/>
        <v>WV</v>
      </c>
    </row>
    <row r="1185" spans="1:2">
      <c r="A1185" s="163">
        <v>1184</v>
      </c>
      <c r="B1185" s="164" t="str">
        <f t="shared" si="18"/>
        <v>WW</v>
      </c>
    </row>
    <row r="1186" spans="1:2">
      <c r="A1186" s="163">
        <v>1185</v>
      </c>
      <c r="B1186" s="164" t="str">
        <f t="shared" si="18"/>
        <v>WX</v>
      </c>
    </row>
    <row r="1187" spans="1:2">
      <c r="A1187" s="163">
        <v>1186</v>
      </c>
      <c r="B1187" s="164" t="str">
        <f t="shared" si="18"/>
        <v>WY</v>
      </c>
    </row>
    <row r="1188" spans="1:2">
      <c r="A1188" s="163">
        <v>1187</v>
      </c>
      <c r="B1188" s="164" t="str">
        <f t="shared" si="18"/>
        <v>WZ</v>
      </c>
    </row>
    <row r="1189" spans="1:2">
      <c r="A1189" s="163">
        <v>1188</v>
      </c>
      <c r="B1189" s="164" t="str">
        <f t="shared" si="18"/>
        <v>X0</v>
      </c>
    </row>
    <row r="1190" spans="1:2">
      <c r="A1190" s="163">
        <v>1189</v>
      </c>
      <c r="B1190" s="164" t="str">
        <f t="shared" si="18"/>
        <v>X1</v>
      </c>
    </row>
    <row r="1191" spans="1:2">
      <c r="A1191" s="163">
        <v>1190</v>
      </c>
      <c r="B1191" s="164" t="str">
        <f t="shared" si="18"/>
        <v>X2</v>
      </c>
    </row>
    <row r="1192" spans="1:2">
      <c r="A1192" s="163">
        <v>1191</v>
      </c>
      <c r="B1192" s="164" t="str">
        <f t="shared" si="18"/>
        <v>X3</v>
      </c>
    </row>
    <row r="1193" spans="1:2">
      <c r="A1193" s="163">
        <v>1192</v>
      </c>
      <c r="B1193" s="164" t="str">
        <f t="shared" si="18"/>
        <v>X4</v>
      </c>
    </row>
    <row r="1194" spans="1:2">
      <c r="A1194" s="163">
        <v>1193</v>
      </c>
      <c r="B1194" s="164" t="str">
        <f t="shared" si="18"/>
        <v>X5</v>
      </c>
    </row>
    <row r="1195" spans="1:2">
      <c r="A1195" s="163">
        <v>1194</v>
      </c>
      <c r="B1195" s="164" t="str">
        <f t="shared" si="18"/>
        <v>X6</v>
      </c>
    </row>
    <row r="1196" spans="1:2">
      <c r="A1196" s="163">
        <v>1195</v>
      </c>
      <c r="B1196" s="164" t="str">
        <f t="shared" si="18"/>
        <v>X7</v>
      </c>
    </row>
    <row r="1197" spans="1:2">
      <c r="A1197" s="163">
        <v>1196</v>
      </c>
      <c r="B1197" s="164" t="str">
        <f t="shared" si="18"/>
        <v>X8</v>
      </c>
    </row>
    <row r="1198" spans="1:2">
      <c r="A1198" s="163">
        <v>1197</v>
      </c>
      <c r="B1198" s="164" t="str">
        <f t="shared" si="18"/>
        <v>X9</v>
      </c>
    </row>
    <row r="1199" spans="1:2">
      <c r="A1199" s="163">
        <v>1198</v>
      </c>
      <c r="B1199" s="164" t="str">
        <f t="shared" si="18"/>
        <v>XA</v>
      </c>
    </row>
    <row r="1200" spans="1:2">
      <c r="A1200" s="163">
        <v>1199</v>
      </c>
      <c r="B1200" s="164" t="str">
        <f t="shared" si="18"/>
        <v>XB</v>
      </c>
    </row>
    <row r="1201" spans="1:2">
      <c r="A1201" s="163">
        <v>1200</v>
      </c>
      <c r="B1201" s="164" t="str">
        <f t="shared" si="18"/>
        <v>XC</v>
      </c>
    </row>
    <row r="1202" spans="1:2">
      <c r="A1202" s="163">
        <v>1201</v>
      </c>
      <c r="B1202" s="164" t="str">
        <f t="shared" si="18"/>
        <v>XD</v>
      </c>
    </row>
    <row r="1203" spans="1:2">
      <c r="A1203" s="163">
        <v>1202</v>
      </c>
      <c r="B1203" s="164" t="str">
        <f t="shared" si="18"/>
        <v>XE</v>
      </c>
    </row>
    <row r="1204" spans="1:2">
      <c r="A1204" s="163">
        <v>1203</v>
      </c>
      <c r="B1204" s="164" t="str">
        <f t="shared" si="18"/>
        <v>XF</v>
      </c>
    </row>
    <row r="1205" spans="1:2">
      <c r="A1205" s="163">
        <v>1204</v>
      </c>
      <c r="B1205" s="164" t="str">
        <f t="shared" si="18"/>
        <v>XG</v>
      </c>
    </row>
    <row r="1206" spans="1:2">
      <c r="A1206" s="163">
        <v>1205</v>
      </c>
      <c r="B1206" s="164" t="str">
        <f t="shared" si="18"/>
        <v>XH</v>
      </c>
    </row>
    <row r="1207" spans="1:2">
      <c r="A1207" s="163">
        <v>1206</v>
      </c>
      <c r="B1207" s="164" t="str">
        <f t="shared" si="18"/>
        <v>XI</v>
      </c>
    </row>
    <row r="1208" spans="1:2">
      <c r="A1208" s="163">
        <v>1207</v>
      </c>
      <c r="B1208" s="164" t="str">
        <f t="shared" si="18"/>
        <v>XJ</v>
      </c>
    </row>
    <row r="1209" spans="1:2">
      <c r="A1209" s="163">
        <v>1208</v>
      </c>
      <c r="B1209" s="164" t="str">
        <f t="shared" si="18"/>
        <v>XK</v>
      </c>
    </row>
    <row r="1210" spans="1:2">
      <c r="A1210" s="163">
        <v>1209</v>
      </c>
      <c r="B1210" s="164" t="str">
        <f t="shared" si="18"/>
        <v>XL</v>
      </c>
    </row>
    <row r="1211" spans="1:2">
      <c r="A1211" s="163">
        <v>1210</v>
      </c>
      <c r="B1211" s="164" t="str">
        <f t="shared" si="18"/>
        <v>XM</v>
      </c>
    </row>
    <row r="1212" spans="1:2">
      <c r="A1212" s="163">
        <v>1211</v>
      </c>
      <c r="B1212" s="164" t="str">
        <f t="shared" si="18"/>
        <v>XN</v>
      </c>
    </row>
    <row r="1213" spans="1:2">
      <c r="A1213" s="163">
        <v>1212</v>
      </c>
      <c r="B1213" s="164" t="str">
        <f t="shared" si="18"/>
        <v>XO</v>
      </c>
    </row>
    <row r="1214" spans="1:2">
      <c r="A1214" s="163">
        <v>1213</v>
      </c>
      <c r="B1214" s="164" t="str">
        <f t="shared" si="18"/>
        <v>XP</v>
      </c>
    </row>
    <row r="1215" spans="1:2">
      <c r="A1215" s="163">
        <v>1214</v>
      </c>
      <c r="B1215" s="164" t="str">
        <f t="shared" si="18"/>
        <v>XQ</v>
      </c>
    </row>
    <row r="1216" spans="1:2">
      <c r="A1216" s="163">
        <v>1215</v>
      </c>
      <c r="B1216" s="164" t="str">
        <f t="shared" si="18"/>
        <v>XR</v>
      </c>
    </row>
    <row r="1217" spans="1:2">
      <c r="A1217" s="163">
        <v>1216</v>
      </c>
      <c r="B1217" s="164" t="str">
        <f t="shared" ref="B1217:B1280" si="19">_xlfn.BASE(A1217,36,2)</f>
        <v>XS</v>
      </c>
    </row>
    <row r="1218" spans="1:2">
      <c r="A1218" s="163">
        <v>1217</v>
      </c>
      <c r="B1218" s="164" t="str">
        <f t="shared" si="19"/>
        <v>XT</v>
      </c>
    </row>
    <row r="1219" spans="1:2">
      <c r="A1219" s="163">
        <v>1218</v>
      </c>
      <c r="B1219" s="164" t="str">
        <f t="shared" si="19"/>
        <v>XU</v>
      </c>
    </row>
    <row r="1220" spans="1:2">
      <c r="A1220" s="163">
        <v>1219</v>
      </c>
      <c r="B1220" s="164" t="str">
        <f t="shared" si="19"/>
        <v>XV</v>
      </c>
    </row>
    <row r="1221" spans="1:2">
      <c r="A1221" s="163">
        <v>1220</v>
      </c>
      <c r="B1221" s="164" t="str">
        <f t="shared" si="19"/>
        <v>XW</v>
      </c>
    </row>
    <row r="1222" spans="1:2">
      <c r="A1222" s="163">
        <v>1221</v>
      </c>
      <c r="B1222" s="164" t="str">
        <f t="shared" si="19"/>
        <v>XX</v>
      </c>
    </row>
    <row r="1223" spans="1:2">
      <c r="A1223" s="163">
        <v>1222</v>
      </c>
      <c r="B1223" s="164" t="str">
        <f t="shared" si="19"/>
        <v>XY</v>
      </c>
    </row>
    <row r="1224" spans="1:2">
      <c r="A1224" s="163">
        <v>1223</v>
      </c>
      <c r="B1224" s="164" t="str">
        <f t="shared" si="19"/>
        <v>XZ</v>
      </c>
    </row>
    <row r="1225" spans="1:2">
      <c r="A1225" s="163">
        <v>1224</v>
      </c>
      <c r="B1225" s="164" t="str">
        <f t="shared" si="19"/>
        <v>Y0</v>
      </c>
    </row>
    <row r="1226" spans="1:2">
      <c r="A1226" s="163">
        <v>1225</v>
      </c>
      <c r="B1226" s="164" t="str">
        <f t="shared" si="19"/>
        <v>Y1</v>
      </c>
    </row>
    <row r="1227" spans="1:2">
      <c r="A1227" s="163">
        <v>1226</v>
      </c>
      <c r="B1227" s="164" t="str">
        <f t="shared" si="19"/>
        <v>Y2</v>
      </c>
    </row>
    <row r="1228" spans="1:2">
      <c r="A1228" s="163">
        <v>1227</v>
      </c>
      <c r="B1228" s="164" t="str">
        <f t="shared" si="19"/>
        <v>Y3</v>
      </c>
    </row>
    <row r="1229" spans="1:2">
      <c r="A1229" s="163">
        <v>1228</v>
      </c>
      <c r="B1229" s="164" t="str">
        <f t="shared" si="19"/>
        <v>Y4</v>
      </c>
    </row>
    <row r="1230" spans="1:2">
      <c r="A1230" s="163">
        <v>1229</v>
      </c>
      <c r="B1230" s="164" t="str">
        <f t="shared" si="19"/>
        <v>Y5</v>
      </c>
    </row>
    <row r="1231" spans="1:2">
      <c r="A1231" s="163">
        <v>1230</v>
      </c>
      <c r="B1231" s="164" t="str">
        <f t="shared" si="19"/>
        <v>Y6</v>
      </c>
    </row>
    <row r="1232" spans="1:2">
      <c r="A1232" s="163">
        <v>1231</v>
      </c>
      <c r="B1232" s="164" t="str">
        <f t="shared" si="19"/>
        <v>Y7</v>
      </c>
    </row>
    <row r="1233" spans="1:2">
      <c r="A1233" s="163">
        <v>1232</v>
      </c>
      <c r="B1233" s="164" t="str">
        <f t="shared" si="19"/>
        <v>Y8</v>
      </c>
    </row>
    <row r="1234" spans="1:2">
      <c r="A1234" s="163">
        <v>1233</v>
      </c>
      <c r="B1234" s="164" t="str">
        <f t="shared" si="19"/>
        <v>Y9</v>
      </c>
    </row>
    <row r="1235" spans="1:2">
      <c r="A1235" s="163">
        <v>1234</v>
      </c>
      <c r="B1235" s="164" t="str">
        <f t="shared" si="19"/>
        <v>YA</v>
      </c>
    </row>
    <row r="1236" spans="1:2">
      <c r="A1236" s="163">
        <v>1235</v>
      </c>
      <c r="B1236" s="164" t="str">
        <f t="shared" si="19"/>
        <v>YB</v>
      </c>
    </row>
    <row r="1237" spans="1:2">
      <c r="A1237" s="163">
        <v>1236</v>
      </c>
      <c r="B1237" s="164" t="str">
        <f t="shared" si="19"/>
        <v>YC</v>
      </c>
    </row>
    <row r="1238" spans="1:2">
      <c r="A1238" s="163">
        <v>1237</v>
      </c>
      <c r="B1238" s="164" t="str">
        <f t="shared" si="19"/>
        <v>YD</v>
      </c>
    </row>
    <row r="1239" spans="1:2">
      <c r="A1239" s="163">
        <v>1238</v>
      </c>
      <c r="B1239" s="164" t="str">
        <f t="shared" si="19"/>
        <v>YE</v>
      </c>
    </row>
    <row r="1240" spans="1:2">
      <c r="A1240" s="163">
        <v>1239</v>
      </c>
      <c r="B1240" s="164" t="str">
        <f t="shared" si="19"/>
        <v>YF</v>
      </c>
    </row>
    <row r="1241" spans="1:2">
      <c r="A1241" s="163">
        <v>1240</v>
      </c>
      <c r="B1241" s="164" t="str">
        <f t="shared" si="19"/>
        <v>YG</v>
      </c>
    </row>
    <row r="1242" spans="1:2">
      <c r="A1242" s="163">
        <v>1241</v>
      </c>
      <c r="B1242" s="164" t="str">
        <f t="shared" si="19"/>
        <v>YH</v>
      </c>
    </row>
    <row r="1243" spans="1:2">
      <c r="A1243" s="163">
        <v>1242</v>
      </c>
      <c r="B1243" s="164" t="str">
        <f t="shared" si="19"/>
        <v>YI</v>
      </c>
    </row>
    <row r="1244" spans="1:2">
      <c r="A1244" s="163">
        <v>1243</v>
      </c>
      <c r="B1244" s="164" t="str">
        <f t="shared" si="19"/>
        <v>YJ</v>
      </c>
    </row>
    <row r="1245" spans="1:2">
      <c r="A1245" s="163">
        <v>1244</v>
      </c>
      <c r="B1245" s="164" t="str">
        <f t="shared" si="19"/>
        <v>YK</v>
      </c>
    </row>
    <row r="1246" spans="1:2">
      <c r="A1246" s="163">
        <v>1245</v>
      </c>
      <c r="B1246" s="164" t="str">
        <f t="shared" si="19"/>
        <v>YL</v>
      </c>
    </row>
    <row r="1247" spans="1:2">
      <c r="A1247" s="163">
        <v>1246</v>
      </c>
      <c r="B1247" s="164" t="str">
        <f t="shared" si="19"/>
        <v>YM</v>
      </c>
    </row>
    <row r="1248" spans="1:2">
      <c r="A1248" s="163">
        <v>1247</v>
      </c>
      <c r="B1248" s="164" t="str">
        <f t="shared" si="19"/>
        <v>YN</v>
      </c>
    </row>
    <row r="1249" spans="1:2">
      <c r="A1249" s="163">
        <v>1248</v>
      </c>
      <c r="B1249" s="164" t="str">
        <f t="shared" si="19"/>
        <v>YO</v>
      </c>
    </row>
    <row r="1250" spans="1:2">
      <c r="A1250" s="163">
        <v>1249</v>
      </c>
      <c r="B1250" s="164" t="str">
        <f t="shared" si="19"/>
        <v>YP</v>
      </c>
    </row>
    <row r="1251" spans="1:2">
      <c r="A1251" s="163">
        <v>1250</v>
      </c>
      <c r="B1251" s="164" t="str">
        <f t="shared" si="19"/>
        <v>YQ</v>
      </c>
    </row>
    <row r="1252" spans="1:2">
      <c r="A1252" s="163">
        <v>1251</v>
      </c>
      <c r="B1252" s="164" t="str">
        <f t="shared" si="19"/>
        <v>YR</v>
      </c>
    </row>
    <row r="1253" spans="1:2">
      <c r="A1253" s="163">
        <v>1252</v>
      </c>
      <c r="B1253" s="164" t="str">
        <f t="shared" si="19"/>
        <v>YS</v>
      </c>
    </row>
    <row r="1254" spans="1:2">
      <c r="A1254" s="163">
        <v>1253</v>
      </c>
      <c r="B1254" s="164" t="str">
        <f t="shared" si="19"/>
        <v>YT</v>
      </c>
    </row>
    <row r="1255" spans="1:2">
      <c r="A1255" s="163">
        <v>1254</v>
      </c>
      <c r="B1255" s="164" t="str">
        <f t="shared" si="19"/>
        <v>YU</v>
      </c>
    </row>
    <row r="1256" spans="1:2">
      <c r="A1256" s="163">
        <v>1255</v>
      </c>
      <c r="B1256" s="164" t="str">
        <f t="shared" si="19"/>
        <v>YV</v>
      </c>
    </row>
    <row r="1257" spans="1:2">
      <c r="A1257" s="163">
        <v>1256</v>
      </c>
      <c r="B1257" s="164" t="str">
        <f t="shared" si="19"/>
        <v>YW</v>
      </c>
    </row>
    <row r="1258" spans="1:2">
      <c r="A1258" s="163">
        <v>1257</v>
      </c>
      <c r="B1258" s="164" t="str">
        <f t="shared" si="19"/>
        <v>YX</v>
      </c>
    </row>
    <row r="1259" spans="1:2">
      <c r="A1259" s="163">
        <v>1258</v>
      </c>
      <c r="B1259" s="164" t="str">
        <f t="shared" si="19"/>
        <v>YY</v>
      </c>
    </row>
    <row r="1260" spans="1:2">
      <c r="A1260" s="163">
        <v>1259</v>
      </c>
      <c r="B1260" s="164" t="str">
        <f t="shared" si="19"/>
        <v>YZ</v>
      </c>
    </row>
    <row r="1261" spans="1:2">
      <c r="A1261" s="163">
        <v>1260</v>
      </c>
      <c r="B1261" s="164" t="str">
        <f t="shared" si="19"/>
        <v>Z0</v>
      </c>
    </row>
    <row r="1262" spans="1:2">
      <c r="A1262" s="163">
        <v>1261</v>
      </c>
      <c r="B1262" s="164" t="str">
        <f t="shared" si="19"/>
        <v>Z1</v>
      </c>
    </row>
    <row r="1263" spans="1:2">
      <c r="A1263" s="163">
        <v>1262</v>
      </c>
      <c r="B1263" s="164" t="str">
        <f t="shared" si="19"/>
        <v>Z2</v>
      </c>
    </row>
    <row r="1264" spans="1:2">
      <c r="A1264" s="163">
        <v>1263</v>
      </c>
      <c r="B1264" s="164" t="str">
        <f t="shared" si="19"/>
        <v>Z3</v>
      </c>
    </row>
    <row r="1265" spans="1:2">
      <c r="A1265" s="163">
        <v>1264</v>
      </c>
      <c r="B1265" s="164" t="str">
        <f t="shared" si="19"/>
        <v>Z4</v>
      </c>
    </row>
    <row r="1266" spans="1:2">
      <c r="A1266" s="163">
        <v>1265</v>
      </c>
      <c r="B1266" s="164" t="str">
        <f t="shared" si="19"/>
        <v>Z5</v>
      </c>
    </row>
    <row r="1267" spans="1:2">
      <c r="A1267" s="163">
        <v>1266</v>
      </c>
      <c r="B1267" s="164" t="str">
        <f t="shared" si="19"/>
        <v>Z6</v>
      </c>
    </row>
    <row r="1268" spans="1:2">
      <c r="A1268" s="163">
        <v>1267</v>
      </c>
      <c r="B1268" s="164" t="str">
        <f t="shared" si="19"/>
        <v>Z7</v>
      </c>
    </row>
    <row r="1269" spans="1:2">
      <c r="A1269" s="163">
        <v>1268</v>
      </c>
      <c r="B1269" s="164" t="str">
        <f t="shared" si="19"/>
        <v>Z8</v>
      </c>
    </row>
    <row r="1270" spans="1:2">
      <c r="A1270" s="163">
        <v>1269</v>
      </c>
      <c r="B1270" s="164" t="str">
        <f t="shared" si="19"/>
        <v>Z9</v>
      </c>
    </row>
    <row r="1271" spans="1:2">
      <c r="A1271" s="163">
        <v>1270</v>
      </c>
      <c r="B1271" s="164" t="str">
        <f t="shared" si="19"/>
        <v>ZA</v>
      </c>
    </row>
    <row r="1272" spans="1:2">
      <c r="A1272" s="163">
        <v>1271</v>
      </c>
      <c r="B1272" s="164" t="str">
        <f t="shared" si="19"/>
        <v>ZB</v>
      </c>
    </row>
    <row r="1273" spans="1:2">
      <c r="A1273" s="163">
        <v>1272</v>
      </c>
      <c r="B1273" s="164" t="str">
        <f t="shared" si="19"/>
        <v>ZC</v>
      </c>
    </row>
    <row r="1274" spans="1:2">
      <c r="A1274" s="163">
        <v>1273</v>
      </c>
      <c r="B1274" s="164" t="str">
        <f t="shared" si="19"/>
        <v>ZD</v>
      </c>
    </row>
    <row r="1275" spans="1:2">
      <c r="A1275" s="163">
        <v>1274</v>
      </c>
      <c r="B1275" s="164" t="str">
        <f t="shared" si="19"/>
        <v>ZE</v>
      </c>
    </row>
    <row r="1276" spans="1:2">
      <c r="A1276" s="163">
        <v>1275</v>
      </c>
      <c r="B1276" s="164" t="str">
        <f t="shared" si="19"/>
        <v>ZF</v>
      </c>
    </row>
    <row r="1277" spans="1:2">
      <c r="A1277" s="163">
        <v>1276</v>
      </c>
      <c r="B1277" s="164" t="str">
        <f t="shared" si="19"/>
        <v>ZG</v>
      </c>
    </row>
    <row r="1278" spans="1:2">
      <c r="A1278" s="163">
        <v>1277</v>
      </c>
      <c r="B1278" s="164" t="str">
        <f t="shared" si="19"/>
        <v>ZH</v>
      </c>
    </row>
    <row r="1279" spans="1:2">
      <c r="A1279" s="163">
        <v>1278</v>
      </c>
      <c r="B1279" s="164" t="str">
        <f t="shared" si="19"/>
        <v>ZI</v>
      </c>
    </row>
    <row r="1280" spans="1:2">
      <c r="A1280" s="163">
        <v>1279</v>
      </c>
      <c r="B1280" s="164" t="str">
        <f t="shared" si="19"/>
        <v>ZJ</v>
      </c>
    </row>
    <row r="1281" spans="1:2">
      <c r="A1281" s="163">
        <v>1280</v>
      </c>
      <c r="B1281" s="164" t="str">
        <f t="shared" ref="B1281:B1344" si="20">_xlfn.BASE(A1281,36,2)</f>
        <v>ZK</v>
      </c>
    </row>
    <row r="1282" spans="1:2">
      <c r="A1282" s="163">
        <v>1281</v>
      </c>
      <c r="B1282" s="164" t="str">
        <f t="shared" si="20"/>
        <v>ZL</v>
      </c>
    </row>
    <row r="1283" spans="1:2">
      <c r="A1283" s="163">
        <v>1282</v>
      </c>
      <c r="B1283" s="164" t="str">
        <f t="shared" si="20"/>
        <v>ZM</v>
      </c>
    </row>
    <row r="1284" spans="1:2">
      <c r="A1284" s="163">
        <v>1283</v>
      </c>
      <c r="B1284" s="164" t="str">
        <f t="shared" si="20"/>
        <v>ZN</v>
      </c>
    </row>
    <row r="1285" spans="1:2">
      <c r="A1285" s="163">
        <v>1284</v>
      </c>
      <c r="B1285" s="164" t="str">
        <f t="shared" si="20"/>
        <v>ZO</v>
      </c>
    </row>
    <row r="1286" spans="1:2">
      <c r="A1286" s="163">
        <v>1285</v>
      </c>
      <c r="B1286" s="164" t="str">
        <f t="shared" si="20"/>
        <v>ZP</v>
      </c>
    </row>
    <row r="1287" spans="1:2">
      <c r="A1287" s="163">
        <v>1286</v>
      </c>
      <c r="B1287" s="164" t="str">
        <f t="shared" si="20"/>
        <v>ZQ</v>
      </c>
    </row>
    <row r="1288" spans="1:2">
      <c r="A1288" s="163">
        <v>1287</v>
      </c>
      <c r="B1288" s="164" t="str">
        <f t="shared" si="20"/>
        <v>ZR</v>
      </c>
    </row>
    <row r="1289" spans="1:2">
      <c r="A1289" s="163">
        <v>1288</v>
      </c>
      <c r="B1289" s="164" t="str">
        <f t="shared" si="20"/>
        <v>ZS</v>
      </c>
    </row>
    <row r="1290" spans="1:2">
      <c r="A1290" s="163">
        <v>1289</v>
      </c>
      <c r="B1290" s="164" t="str">
        <f t="shared" si="20"/>
        <v>ZT</v>
      </c>
    </row>
    <row r="1291" spans="1:2">
      <c r="A1291" s="163">
        <v>1290</v>
      </c>
      <c r="B1291" s="164" t="str">
        <f t="shared" si="20"/>
        <v>ZU</v>
      </c>
    </row>
    <row r="1292" spans="1:2">
      <c r="A1292" s="163">
        <v>1291</v>
      </c>
      <c r="B1292" s="164" t="str">
        <f t="shared" si="20"/>
        <v>ZV</v>
      </c>
    </row>
    <row r="1293" spans="1:2">
      <c r="A1293" s="163">
        <v>1292</v>
      </c>
      <c r="B1293" s="164" t="str">
        <f t="shared" si="20"/>
        <v>ZW</v>
      </c>
    </row>
    <row r="1294" spans="1:2">
      <c r="A1294" s="163">
        <v>1293</v>
      </c>
      <c r="B1294" s="164" t="str">
        <f t="shared" si="20"/>
        <v>ZX</v>
      </c>
    </row>
    <row r="1295" spans="1:2">
      <c r="A1295" s="163">
        <v>1294</v>
      </c>
      <c r="B1295" s="164" t="str">
        <f t="shared" si="20"/>
        <v>ZY</v>
      </c>
    </row>
    <row r="1296" spans="1:2">
      <c r="A1296" s="163">
        <v>1295</v>
      </c>
      <c r="B1296" s="164" t="str">
        <f t="shared" si="20"/>
        <v>ZZ</v>
      </c>
    </row>
    <row r="1297" spans="1:2">
      <c r="A1297" s="163">
        <v>1296</v>
      </c>
      <c r="B1297" s="164" t="str">
        <f t="shared" si="20"/>
        <v>100</v>
      </c>
    </row>
    <row r="1298" spans="1:2">
      <c r="A1298" s="163">
        <v>1297</v>
      </c>
      <c r="B1298" s="164" t="str">
        <f t="shared" si="20"/>
        <v>101</v>
      </c>
    </row>
    <row r="1299" spans="1:2">
      <c r="A1299" s="163">
        <v>1298</v>
      </c>
      <c r="B1299" s="164" t="str">
        <f t="shared" si="20"/>
        <v>102</v>
      </c>
    </row>
    <row r="1300" spans="1:2">
      <c r="A1300" s="163">
        <v>1299</v>
      </c>
      <c r="B1300" s="164" t="str">
        <f t="shared" si="20"/>
        <v>103</v>
      </c>
    </row>
    <row r="1301" spans="1:2">
      <c r="A1301" s="163">
        <v>1300</v>
      </c>
      <c r="B1301" s="164" t="str">
        <f t="shared" si="20"/>
        <v>104</v>
      </c>
    </row>
    <row r="1302" spans="1:2">
      <c r="A1302" s="163">
        <v>1301</v>
      </c>
      <c r="B1302" s="164" t="str">
        <f t="shared" si="20"/>
        <v>105</v>
      </c>
    </row>
    <row r="1303" spans="1:2">
      <c r="A1303" s="163">
        <v>1302</v>
      </c>
      <c r="B1303" s="164" t="str">
        <f t="shared" si="20"/>
        <v>106</v>
      </c>
    </row>
    <row r="1304" spans="1:2">
      <c r="A1304" s="163">
        <v>1303</v>
      </c>
      <c r="B1304" s="164" t="str">
        <f t="shared" si="20"/>
        <v>107</v>
      </c>
    </row>
    <row r="1305" spans="1:2">
      <c r="A1305" s="163">
        <v>1304</v>
      </c>
      <c r="B1305" s="164" t="str">
        <f t="shared" si="20"/>
        <v>108</v>
      </c>
    </row>
    <row r="1306" spans="1:2">
      <c r="A1306" s="163">
        <v>1305</v>
      </c>
      <c r="B1306" s="164" t="str">
        <f t="shared" si="20"/>
        <v>109</v>
      </c>
    </row>
    <row r="1307" spans="1:2">
      <c r="A1307" s="163">
        <v>1306</v>
      </c>
      <c r="B1307" s="164" t="str">
        <f t="shared" si="20"/>
        <v>10A</v>
      </c>
    </row>
    <row r="1308" spans="1:2">
      <c r="A1308" s="163">
        <v>1307</v>
      </c>
      <c r="B1308" s="164" t="str">
        <f t="shared" si="20"/>
        <v>10B</v>
      </c>
    </row>
    <row r="1309" spans="1:2">
      <c r="A1309" s="163">
        <v>1308</v>
      </c>
      <c r="B1309" s="164" t="str">
        <f t="shared" si="20"/>
        <v>10C</v>
      </c>
    </row>
    <row r="1310" spans="1:2">
      <c r="A1310" s="163">
        <v>1309</v>
      </c>
      <c r="B1310" s="164" t="str">
        <f t="shared" si="20"/>
        <v>10D</v>
      </c>
    </row>
    <row r="1311" spans="1:2">
      <c r="A1311" s="163">
        <v>1310</v>
      </c>
      <c r="B1311" s="164" t="str">
        <f t="shared" si="20"/>
        <v>10E</v>
      </c>
    </row>
    <row r="1312" spans="1:2">
      <c r="A1312" s="163">
        <v>1311</v>
      </c>
      <c r="B1312" s="164" t="str">
        <f t="shared" si="20"/>
        <v>10F</v>
      </c>
    </row>
    <row r="1313" spans="1:2">
      <c r="A1313" s="163">
        <v>1312</v>
      </c>
      <c r="B1313" s="164" t="str">
        <f t="shared" si="20"/>
        <v>10G</v>
      </c>
    </row>
    <row r="1314" spans="1:2">
      <c r="A1314" s="163">
        <v>1313</v>
      </c>
      <c r="B1314" s="164" t="str">
        <f t="shared" si="20"/>
        <v>10H</v>
      </c>
    </row>
    <row r="1315" spans="1:2">
      <c r="A1315" s="163">
        <v>1314</v>
      </c>
      <c r="B1315" s="164" t="str">
        <f t="shared" si="20"/>
        <v>10I</v>
      </c>
    </row>
    <row r="1316" spans="1:2">
      <c r="A1316" s="163">
        <v>1315</v>
      </c>
      <c r="B1316" s="164" t="str">
        <f t="shared" si="20"/>
        <v>10J</v>
      </c>
    </row>
    <row r="1317" spans="1:2">
      <c r="A1317" s="163">
        <v>1316</v>
      </c>
      <c r="B1317" s="164" t="str">
        <f t="shared" si="20"/>
        <v>10K</v>
      </c>
    </row>
    <row r="1318" spans="1:2">
      <c r="A1318" s="163">
        <v>1317</v>
      </c>
      <c r="B1318" s="164" t="str">
        <f t="shared" si="20"/>
        <v>10L</v>
      </c>
    </row>
    <row r="1319" spans="1:2">
      <c r="A1319" s="163">
        <v>1318</v>
      </c>
      <c r="B1319" s="164" t="str">
        <f t="shared" si="20"/>
        <v>10M</v>
      </c>
    </row>
    <row r="1320" spans="1:2">
      <c r="A1320" s="163">
        <v>1319</v>
      </c>
      <c r="B1320" s="164" t="str">
        <f t="shared" si="20"/>
        <v>10N</v>
      </c>
    </row>
    <row r="1321" spans="1:2">
      <c r="A1321" s="163">
        <v>1320</v>
      </c>
      <c r="B1321" s="164" t="str">
        <f t="shared" si="20"/>
        <v>10O</v>
      </c>
    </row>
    <row r="1322" spans="1:2">
      <c r="A1322" s="163">
        <v>1321</v>
      </c>
      <c r="B1322" s="164" t="str">
        <f t="shared" si="20"/>
        <v>10P</v>
      </c>
    </row>
    <row r="1323" spans="1:2">
      <c r="A1323" s="163">
        <v>1322</v>
      </c>
      <c r="B1323" s="164" t="str">
        <f t="shared" si="20"/>
        <v>10Q</v>
      </c>
    </row>
    <row r="1324" spans="1:2">
      <c r="A1324" s="163">
        <v>1323</v>
      </c>
      <c r="B1324" s="164" t="str">
        <f t="shared" si="20"/>
        <v>10R</v>
      </c>
    </row>
    <row r="1325" spans="1:2">
      <c r="A1325" s="163">
        <v>1324</v>
      </c>
      <c r="B1325" s="164" t="str">
        <f t="shared" si="20"/>
        <v>10S</v>
      </c>
    </row>
    <row r="1326" spans="1:2">
      <c r="A1326" s="163">
        <v>1325</v>
      </c>
      <c r="B1326" s="164" t="str">
        <f t="shared" si="20"/>
        <v>10T</v>
      </c>
    </row>
    <row r="1327" spans="1:2">
      <c r="A1327" s="163">
        <v>1326</v>
      </c>
      <c r="B1327" s="164" t="str">
        <f t="shared" si="20"/>
        <v>10U</v>
      </c>
    </row>
    <row r="1328" spans="1:2">
      <c r="A1328" s="163">
        <v>1327</v>
      </c>
      <c r="B1328" s="164" t="str">
        <f t="shared" si="20"/>
        <v>10V</v>
      </c>
    </row>
    <row r="1329" spans="1:2">
      <c r="A1329" s="163">
        <v>1328</v>
      </c>
      <c r="B1329" s="164" t="str">
        <f t="shared" si="20"/>
        <v>10W</v>
      </c>
    </row>
    <row r="1330" spans="1:2">
      <c r="A1330" s="163">
        <v>1329</v>
      </c>
      <c r="B1330" s="164" t="str">
        <f t="shared" si="20"/>
        <v>10X</v>
      </c>
    </row>
    <row r="1331" spans="1:2">
      <c r="A1331" s="163">
        <v>1330</v>
      </c>
      <c r="B1331" s="164" t="str">
        <f t="shared" si="20"/>
        <v>10Y</v>
      </c>
    </row>
    <row r="1332" spans="1:2">
      <c r="A1332" s="163">
        <v>1331</v>
      </c>
      <c r="B1332" s="164" t="str">
        <f t="shared" si="20"/>
        <v>10Z</v>
      </c>
    </row>
    <row r="1333" spans="1:2">
      <c r="A1333" s="163">
        <v>1332</v>
      </c>
      <c r="B1333" s="164" t="str">
        <f t="shared" si="20"/>
        <v>110</v>
      </c>
    </row>
    <row r="1334" spans="1:2">
      <c r="A1334" s="163">
        <v>1333</v>
      </c>
      <c r="B1334" s="164" t="str">
        <f t="shared" si="20"/>
        <v>111</v>
      </c>
    </row>
    <row r="1335" spans="1:2">
      <c r="A1335" s="163">
        <v>1334</v>
      </c>
      <c r="B1335" s="164" t="str">
        <f t="shared" si="20"/>
        <v>112</v>
      </c>
    </row>
    <row r="1336" spans="1:2">
      <c r="A1336" s="163">
        <v>1335</v>
      </c>
      <c r="B1336" s="164" t="str">
        <f t="shared" si="20"/>
        <v>113</v>
      </c>
    </row>
    <row r="1337" spans="1:2">
      <c r="A1337" s="163">
        <v>1336</v>
      </c>
      <c r="B1337" s="164" t="str">
        <f t="shared" si="20"/>
        <v>114</v>
      </c>
    </row>
    <row r="1338" spans="1:2">
      <c r="A1338" s="163">
        <v>1337</v>
      </c>
      <c r="B1338" s="164" t="str">
        <f t="shared" si="20"/>
        <v>115</v>
      </c>
    </row>
    <row r="1339" spans="1:2">
      <c r="A1339" s="163">
        <v>1338</v>
      </c>
      <c r="B1339" s="164" t="str">
        <f t="shared" si="20"/>
        <v>116</v>
      </c>
    </row>
    <row r="1340" spans="1:2">
      <c r="A1340" s="163">
        <v>1339</v>
      </c>
      <c r="B1340" s="164" t="str">
        <f t="shared" si="20"/>
        <v>117</v>
      </c>
    </row>
    <row r="1341" spans="1:2">
      <c r="A1341" s="163">
        <v>1340</v>
      </c>
      <c r="B1341" s="164" t="str">
        <f t="shared" si="20"/>
        <v>118</v>
      </c>
    </row>
    <row r="1342" spans="1:2">
      <c r="A1342" s="163">
        <v>1341</v>
      </c>
      <c r="B1342" s="164" t="str">
        <f t="shared" si="20"/>
        <v>119</v>
      </c>
    </row>
    <row r="1343" spans="1:2">
      <c r="A1343" s="163">
        <v>1342</v>
      </c>
      <c r="B1343" s="164" t="str">
        <f t="shared" si="20"/>
        <v>11A</v>
      </c>
    </row>
    <row r="1344" spans="1:2">
      <c r="A1344" s="163">
        <v>1343</v>
      </c>
      <c r="B1344" s="164" t="str">
        <f t="shared" si="20"/>
        <v>11B</v>
      </c>
    </row>
    <row r="1345" spans="1:2">
      <c r="A1345" s="163">
        <v>1344</v>
      </c>
      <c r="B1345" s="164" t="str">
        <f t="shared" ref="B1345:B1408" si="21">_xlfn.BASE(A1345,36,2)</f>
        <v>11C</v>
      </c>
    </row>
    <row r="1346" spans="1:2">
      <c r="A1346" s="163">
        <v>1345</v>
      </c>
      <c r="B1346" s="164" t="str">
        <f t="shared" si="21"/>
        <v>11D</v>
      </c>
    </row>
    <row r="1347" spans="1:2">
      <c r="A1347" s="163">
        <v>1346</v>
      </c>
      <c r="B1347" s="164" t="str">
        <f t="shared" si="21"/>
        <v>11E</v>
      </c>
    </row>
    <row r="1348" spans="1:2">
      <c r="A1348" s="163">
        <v>1347</v>
      </c>
      <c r="B1348" s="164" t="str">
        <f t="shared" si="21"/>
        <v>11F</v>
      </c>
    </row>
    <row r="1349" spans="1:2">
      <c r="A1349" s="163">
        <v>1348</v>
      </c>
      <c r="B1349" s="164" t="str">
        <f t="shared" si="21"/>
        <v>11G</v>
      </c>
    </row>
    <row r="1350" spans="1:2">
      <c r="A1350" s="163">
        <v>1349</v>
      </c>
      <c r="B1350" s="164" t="str">
        <f t="shared" si="21"/>
        <v>11H</v>
      </c>
    </row>
    <row r="1351" spans="1:2">
      <c r="A1351" s="163">
        <v>1350</v>
      </c>
      <c r="B1351" s="164" t="str">
        <f t="shared" si="21"/>
        <v>11I</v>
      </c>
    </row>
    <row r="1352" spans="1:2">
      <c r="A1352" s="163">
        <v>1351</v>
      </c>
      <c r="B1352" s="164" t="str">
        <f t="shared" si="21"/>
        <v>11J</v>
      </c>
    </row>
    <row r="1353" spans="1:2">
      <c r="A1353" s="163">
        <v>1352</v>
      </c>
      <c r="B1353" s="164" t="str">
        <f t="shared" si="21"/>
        <v>11K</v>
      </c>
    </row>
    <row r="1354" spans="1:2">
      <c r="A1354" s="163">
        <v>1353</v>
      </c>
      <c r="B1354" s="164" t="str">
        <f t="shared" si="21"/>
        <v>11L</v>
      </c>
    </row>
    <row r="1355" spans="1:2">
      <c r="A1355" s="163">
        <v>1354</v>
      </c>
      <c r="B1355" s="164" t="str">
        <f t="shared" si="21"/>
        <v>11M</v>
      </c>
    </row>
    <row r="1356" spans="1:2">
      <c r="A1356" s="163">
        <v>1355</v>
      </c>
      <c r="B1356" s="164" t="str">
        <f t="shared" si="21"/>
        <v>11N</v>
      </c>
    </row>
    <row r="1357" spans="1:2">
      <c r="A1357" s="163">
        <v>1356</v>
      </c>
      <c r="B1357" s="164" t="str">
        <f t="shared" si="21"/>
        <v>11O</v>
      </c>
    </row>
    <row r="1358" spans="1:2">
      <c r="A1358" s="163">
        <v>1357</v>
      </c>
      <c r="B1358" s="164" t="str">
        <f t="shared" si="21"/>
        <v>11P</v>
      </c>
    </row>
    <row r="1359" spans="1:2">
      <c r="A1359" s="163">
        <v>1358</v>
      </c>
      <c r="B1359" s="164" t="str">
        <f t="shared" si="21"/>
        <v>11Q</v>
      </c>
    </row>
    <row r="1360" spans="1:2">
      <c r="A1360" s="163">
        <v>1359</v>
      </c>
      <c r="B1360" s="164" t="str">
        <f t="shared" si="21"/>
        <v>11R</v>
      </c>
    </row>
    <row r="1361" spans="1:2">
      <c r="A1361" s="163">
        <v>1360</v>
      </c>
      <c r="B1361" s="164" t="str">
        <f t="shared" si="21"/>
        <v>11S</v>
      </c>
    </row>
    <row r="1362" spans="1:2">
      <c r="A1362" s="163">
        <v>1361</v>
      </c>
      <c r="B1362" s="164" t="str">
        <f t="shared" si="21"/>
        <v>11T</v>
      </c>
    </row>
    <row r="1363" spans="1:2">
      <c r="A1363" s="163">
        <v>1362</v>
      </c>
      <c r="B1363" s="164" t="str">
        <f t="shared" si="21"/>
        <v>11U</v>
      </c>
    </row>
    <row r="1364" spans="1:2">
      <c r="A1364" s="163">
        <v>1363</v>
      </c>
      <c r="B1364" s="164" t="str">
        <f t="shared" si="21"/>
        <v>11V</v>
      </c>
    </row>
    <row r="1365" spans="1:2">
      <c r="A1365" s="163">
        <v>1364</v>
      </c>
      <c r="B1365" s="164" t="str">
        <f t="shared" si="21"/>
        <v>11W</v>
      </c>
    </row>
    <row r="1366" spans="1:2">
      <c r="A1366" s="163">
        <v>1365</v>
      </c>
      <c r="B1366" s="164" t="str">
        <f t="shared" si="21"/>
        <v>11X</v>
      </c>
    </row>
    <row r="1367" spans="1:2">
      <c r="A1367" s="163">
        <v>1366</v>
      </c>
      <c r="B1367" s="164" t="str">
        <f t="shared" si="21"/>
        <v>11Y</v>
      </c>
    </row>
    <row r="1368" spans="1:2">
      <c r="A1368" s="163">
        <v>1367</v>
      </c>
      <c r="B1368" s="164" t="str">
        <f t="shared" si="21"/>
        <v>11Z</v>
      </c>
    </row>
    <row r="1369" spans="1:2">
      <c r="A1369" s="163">
        <v>1368</v>
      </c>
      <c r="B1369" s="164" t="str">
        <f t="shared" si="21"/>
        <v>120</v>
      </c>
    </row>
    <row r="1370" spans="1:2">
      <c r="A1370" s="163">
        <v>1369</v>
      </c>
      <c r="B1370" s="164" t="str">
        <f t="shared" si="21"/>
        <v>121</v>
      </c>
    </row>
    <row r="1371" spans="1:2">
      <c r="A1371" s="163">
        <v>1370</v>
      </c>
      <c r="B1371" s="164" t="str">
        <f t="shared" si="21"/>
        <v>122</v>
      </c>
    </row>
    <row r="1372" spans="1:2">
      <c r="A1372" s="163">
        <v>1371</v>
      </c>
      <c r="B1372" s="164" t="str">
        <f t="shared" si="21"/>
        <v>123</v>
      </c>
    </row>
    <row r="1373" spans="1:2">
      <c r="A1373" s="163">
        <v>1372</v>
      </c>
      <c r="B1373" s="164" t="str">
        <f t="shared" si="21"/>
        <v>124</v>
      </c>
    </row>
    <row r="1374" spans="1:2">
      <c r="A1374" s="163">
        <v>1373</v>
      </c>
      <c r="B1374" s="164" t="str">
        <f t="shared" si="21"/>
        <v>125</v>
      </c>
    </row>
    <row r="1375" spans="1:2">
      <c r="A1375" s="163">
        <v>1374</v>
      </c>
      <c r="B1375" s="164" t="str">
        <f t="shared" si="21"/>
        <v>126</v>
      </c>
    </row>
    <row r="1376" spans="1:2">
      <c r="A1376" s="163">
        <v>1375</v>
      </c>
      <c r="B1376" s="164" t="str">
        <f t="shared" si="21"/>
        <v>127</v>
      </c>
    </row>
    <row r="1377" spans="1:2">
      <c r="A1377" s="163">
        <v>1376</v>
      </c>
      <c r="B1377" s="164" t="str">
        <f t="shared" si="21"/>
        <v>128</v>
      </c>
    </row>
    <row r="1378" spans="1:2">
      <c r="A1378" s="163">
        <v>1377</v>
      </c>
      <c r="B1378" s="164" t="str">
        <f t="shared" si="21"/>
        <v>129</v>
      </c>
    </row>
    <row r="1379" spans="1:2">
      <c r="A1379" s="163">
        <v>1378</v>
      </c>
      <c r="B1379" s="164" t="str">
        <f t="shared" si="21"/>
        <v>12A</v>
      </c>
    </row>
    <row r="1380" spans="1:2">
      <c r="A1380" s="163">
        <v>1379</v>
      </c>
      <c r="B1380" s="164" t="str">
        <f t="shared" si="21"/>
        <v>12B</v>
      </c>
    </row>
    <row r="1381" spans="1:2">
      <c r="A1381" s="163">
        <v>1380</v>
      </c>
      <c r="B1381" s="164" t="str">
        <f t="shared" si="21"/>
        <v>12C</v>
      </c>
    </row>
    <row r="1382" spans="1:2">
      <c r="A1382" s="163">
        <v>1381</v>
      </c>
      <c r="B1382" s="164" t="str">
        <f t="shared" si="21"/>
        <v>12D</v>
      </c>
    </row>
    <row r="1383" spans="1:2">
      <c r="A1383" s="163">
        <v>1382</v>
      </c>
      <c r="B1383" s="164" t="str">
        <f t="shared" si="21"/>
        <v>12E</v>
      </c>
    </row>
    <row r="1384" spans="1:2">
      <c r="A1384" s="163">
        <v>1383</v>
      </c>
      <c r="B1384" s="164" t="str">
        <f t="shared" si="21"/>
        <v>12F</v>
      </c>
    </row>
    <row r="1385" spans="1:2">
      <c r="A1385" s="163">
        <v>1384</v>
      </c>
      <c r="B1385" s="164" t="str">
        <f t="shared" si="21"/>
        <v>12G</v>
      </c>
    </row>
    <row r="1386" spans="1:2">
      <c r="A1386" s="163">
        <v>1385</v>
      </c>
      <c r="B1386" s="164" t="str">
        <f t="shared" si="21"/>
        <v>12H</v>
      </c>
    </row>
    <row r="1387" spans="1:2">
      <c r="A1387" s="163">
        <v>1386</v>
      </c>
      <c r="B1387" s="164" t="str">
        <f t="shared" si="21"/>
        <v>12I</v>
      </c>
    </row>
    <row r="1388" spans="1:2">
      <c r="A1388" s="163">
        <v>1387</v>
      </c>
      <c r="B1388" s="164" t="str">
        <f t="shared" si="21"/>
        <v>12J</v>
      </c>
    </row>
    <row r="1389" spans="1:2">
      <c r="A1389" s="163">
        <v>1388</v>
      </c>
      <c r="B1389" s="164" t="str">
        <f t="shared" si="21"/>
        <v>12K</v>
      </c>
    </row>
    <row r="1390" spans="1:2">
      <c r="A1390" s="163">
        <v>1389</v>
      </c>
      <c r="B1390" s="164" t="str">
        <f t="shared" si="21"/>
        <v>12L</v>
      </c>
    </row>
    <row r="1391" spans="1:2">
      <c r="A1391" s="163">
        <v>1390</v>
      </c>
      <c r="B1391" s="164" t="str">
        <f t="shared" si="21"/>
        <v>12M</v>
      </c>
    </row>
    <row r="1392" spans="1:2">
      <c r="A1392" s="163">
        <v>1391</v>
      </c>
      <c r="B1392" s="164" t="str">
        <f t="shared" si="21"/>
        <v>12N</v>
      </c>
    </row>
    <row r="1393" spans="1:2">
      <c r="A1393" s="163">
        <v>1392</v>
      </c>
      <c r="B1393" s="164" t="str">
        <f t="shared" si="21"/>
        <v>12O</v>
      </c>
    </row>
    <row r="1394" spans="1:2">
      <c r="A1394" s="163">
        <v>1393</v>
      </c>
      <c r="B1394" s="164" t="str">
        <f t="shared" si="21"/>
        <v>12P</v>
      </c>
    </row>
    <row r="1395" spans="1:2">
      <c r="A1395" s="163">
        <v>1394</v>
      </c>
      <c r="B1395" s="164" t="str">
        <f t="shared" si="21"/>
        <v>12Q</v>
      </c>
    </row>
    <row r="1396" spans="1:2">
      <c r="A1396" s="163">
        <v>1395</v>
      </c>
      <c r="B1396" s="164" t="str">
        <f t="shared" si="21"/>
        <v>12R</v>
      </c>
    </row>
    <row r="1397" spans="1:2">
      <c r="A1397" s="163">
        <v>1396</v>
      </c>
      <c r="B1397" s="164" t="str">
        <f t="shared" si="21"/>
        <v>12S</v>
      </c>
    </row>
    <row r="1398" spans="1:2">
      <c r="A1398" s="163">
        <v>1397</v>
      </c>
      <c r="B1398" s="164" t="str">
        <f t="shared" si="21"/>
        <v>12T</v>
      </c>
    </row>
    <row r="1399" spans="1:2">
      <c r="A1399" s="163">
        <v>1398</v>
      </c>
      <c r="B1399" s="164" t="str">
        <f t="shared" si="21"/>
        <v>12U</v>
      </c>
    </row>
    <row r="1400" spans="1:2">
      <c r="A1400" s="163">
        <v>1399</v>
      </c>
      <c r="B1400" s="164" t="str">
        <f t="shared" si="21"/>
        <v>12V</v>
      </c>
    </row>
    <row r="1401" spans="1:2">
      <c r="A1401" s="163">
        <v>1400</v>
      </c>
      <c r="B1401" s="164" t="str">
        <f t="shared" si="21"/>
        <v>12W</v>
      </c>
    </row>
    <row r="1402" spans="1:2">
      <c r="A1402" s="163">
        <v>1401</v>
      </c>
      <c r="B1402" s="164" t="str">
        <f t="shared" si="21"/>
        <v>12X</v>
      </c>
    </row>
    <row r="1403" spans="1:2">
      <c r="A1403" s="163">
        <v>1402</v>
      </c>
      <c r="B1403" s="164" t="str">
        <f t="shared" si="21"/>
        <v>12Y</v>
      </c>
    </row>
    <row r="1404" spans="1:2">
      <c r="A1404" s="163">
        <v>1403</v>
      </c>
      <c r="B1404" s="164" t="str">
        <f t="shared" si="21"/>
        <v>12Z</v>
      </c>
    </row>
    <row r="1405" spans="1:2">
      <c r="A1405" s="163">
        <v>1404</v>
      </c>
      <c r="B1405" s="164" t="str">
        <f t="shared" si="21"/>
        <v>130</v>
      </c>
    </row>
    <row r="1406" spans="1:2">
      <c r="A1406" s="163">
        <v>1405</v>
      </c>
      <c r="B1406" s="164" t="str">
        <f t="shared" si="21"/>
        <v>131</v>
      </c>
    </row>
    <row r="1407" spans="1:2">
      <c r="A1407" s="163">
        <v>1406</v>
      </c>
      <c r="B1407" s="164" t="str">
        <f t="shared" si="21"/>
        <v>132</v>
      </c>
    </row>
    <row r="1408" spans="1:2">
      <c r="A1408" s="163">
        <v>1407</v>
      </c>
      <c r="B1408" s="164" t="str">
        <f t="shared" si="21"/>
        <v>133</v>
      </c>
    </row>
    <row r="1409" spans="1:2">
      <c r="A1409" s="163">
        <v>1408</v>
      </c>
      <c r="B1409" s="164" t="str">
        <f t="shared" ref="B1409:B1472" si="22">_xlfn.BASE(A1409,36,2)</f>
        <v>134</v>
      </c>
    </row>
    <row r="1410" spans="1:2">
      <c r="A1410" s="163">
        <v>1409</v>
      </c>
      <c r="B1410" s="164" t="str">
        <f t="shared" si="22"/>
        <v>135</v>
      </c>
    </row>
    <row r="1411" spans="1:2">
      <c r="A1411" s="163">
        <v>1410</v>
      </c>
      <c r="B1411" s="164" t="str">
        <f t="shared" si="22"/>
        <v>136</v>
      </c>
    </row>
    <row r="1412" spans="1:2">
      <c r="A1412" s="163">
        <v>1411</v>
      </c>
      <c r="B1412" s="164" t="str">
        <f t="shared" si="22"/>
        <v>137</v>
      </c>
    </row>
    <row r="1413" spans="1:2">
      <c r="A1413" s="163">
        <v>1412</v>
      </c>
      <c r="B1413" s="164" t="str">
        <f t="shared" si="22"/>
        <v>138</v>
      </c>
    </row>
    <row r="1414" spans="1:2">
      <c r="A1414" s="163">
        <v>1413</v>
      </c>
      <c r="B1414" s="164" t="str">
        <f t="shared" si="22"/>
        <v>139</v>
      </c>
    </row>
    <row r="1415" spans="1:2">
      <c r="A1415" s="163">
        <v>1414</v>
      </c>
      <c r="B1415" s="164" t="str">
        <f t="shared" si="22"/>
        <v>13A</v>
      </c>
    </row>
    <row r="1416" spans="1:2">
      <c r="A1416" s="163">
        <v>1415</v>
      </c>
      <c r="B1416" s="164" t="str">
        <f t="shared" si="22"/>
        <v>13B</v>
      </c>
    </row>
    <row r="1417" spans="1:2">
      <c r="A1417" s="163">
        <v>1416</v>
      </c>
      <c r="B1417" s="164" t="str">
        <f t="shared" si="22"/>
        <v>13C</v>
      </c>
    </row>
    <row r="1418" spans="1:2">
      <c r="A1418" s="163">
        <v>1417</v>
      </c>
      <c r="B1418" s="164" t="str">
        <f t="shared" si="22"/>
        <v>13D</v>
      </c>
    </row>
    <row r="1419" spans="1:2">
      <c r="A1419" s="163">
        <v>1418</v>
      </c>
      <c r="B1419" s="164" t="str">
        <f t="shared" si="22"/>
        <v>13E</v>
      </c>
    </row>
    <row r="1420" spans="1:2">
      <c r="A1420" s="163">
        <v>1419</v>
      </c>
      <c r="B1420" s="164" t="str">
        <f t="shared" si="22"/>
        <v>13F</v>
      </c>
    </row>
    <row r="1421" spans="1:2">
      <c r="A1421" s="163">
        <v>1420</v>
      </c>
      <c r="B1421" s="164" t="str">
        <f t="shared" si="22"/>
        <v>13G</v>
      </c>
    </row>
    <row r="1422" spans="1:2">
      <c r="A1422" s="163">
        <v>1421</v>
      </c>
      <c r="B1422" s="164" t="str">
        <f t="shared" si="22"/>
        <v>13H</v>
      </c>
    </row>
    <row r="1423" spans="1:2">
      <c r="A1423" s="163">
        <v>1422</v>
      </c>
      <c r="B1423" s="164" t="str">
        <f t="shared" si="22"/>
        <v>13I</v>
      </c>
    </row>
    <row r="1424" spans="1:2">
      <c r="A1424" s="163">
        <v>1423</v>
      </c>
      <c r="B1424" s="164" t="str">
        <f t="shared" si="22"/>
        <v>13J</v>
      </c>
    </row>
    <row r="1425" spans="1:2">
      <c r="A1425" s="163">
        <v>1424</v>
      </c>
      <c r="B1425" s="164" t="str">
        <f t="shared" si="22"/>
        <v>13K</v>
      </c>
    </row>
    <row r="1426" spans="1:2">
      <c r="A1426" s="163">
        <v>1425</v>
      </c>
      <c r="B1426" s="164" t="str">
        <f t="shared" si="22"/>
        <v>13L</v>
      </c>
    </row>
    <row r="1427" spans="1:2">
      <c r="A1427" s="163">
        <v>1426</v>
      </c>
      <c r="B1427" s="164" t="str">
        <f t="shared" si="22"/>
        <v>13M</v>
      </c>
    </row>
    <row r="1428" spans="1:2">
      <c r="A1428" s="163">
        <v>1427</v>
      </c>
      <c r="B1428" s="164" t="str">
        <f t="shared" si="22"/>
        <v>13N</v>
      </c>
    </row>
    <row r="1429" spans="1:2">
      <c r="A1429" s="163">
        <v>1428</v>
      </c>
      <c r="B1429" s="164" t="str">
        <f t="shared" si="22"/>
        <v>13O</v>
      </c>
    </row>
    <row r="1430" spans="1:2">
      <c r="A1430" s="163">
        <v>1429</v>
      </c>
      <c r="B1430" s="164" t="str">
        <f t="shared" si="22"/>
        <v>13P</v>
      </c>
    </row>
    <row r="1431" spans="1:2">
      <c r="A1431" s="163">
        <v>1430</v>
      </c>
      <c r="B1431" s="164" t="str">
        <f t="shared" si="22"/>
        <v>13Q</v>
      </c>
    </row>
    <row r="1432" spans="1:2">
      <c r="A1432" s="163">
        <v>1431</v>
      </c>
      <c r="B1432" s="164" t="str">
        <f t="shared" si="22"/>
        <v>13R</v>
      </c>
    </row>
    <row r="1433" spans="1:2">
      <c r="A1433" s="163">
        <v>1432</v>
      </c>
      <c r="B1433" s="164" t="str">
        <f t="shared" si="22"/>
        <v>13S</v>
      </c>
    </row>
    <row r="1434" spans="1:2">
      <c r="A1434" s="163">
        <v>1433</v>
      </c>
      <c r="B1434" s="164" t="str">
        <f t="shared" si="22"/>
        <v>13T</v>
      </c>
    </row>
    <row r="1435" spans="1:2">
      <c r="A1435" s="163">
        <v>1434</v>
      </c>
      <c r="B1435" s="164" t="str">
        <f t="shared" si="22"/>
        <v>13U</v>
      </c>
    </row>
    <row r="1436" spans="1:2">
      <c r="A1436" s="163">
        <v>1435</v>
      </c>
      <c r="B1436" s="164" t="str">
        <f t="shared" si="22"/>
        <v>13V</v>
      </c>
    </row>
    <row r="1437" spans="1:2">
      <c r="A1437" s="163">
        <v>1436</v>
      </c>
      <c r="B1437" s="164" t="str">
        <f t="shared" si="22"/>
        <v>13W</v>
      </c>
    </row>
    <row r="1438" spans="1:2">
      <c r="A1438" s="163">
        <v>1437</v>
      </c>
      <c r="B1438" s="164" t="str">
        <f t="shared" si="22"/>
        <v>13X</v>
      </c>
    </row>
    <row r="1439" spans="1:2">
      <c r="A1439" s="163">
        <v>1438</v>
      </c>
      <c r="B1439" s="164" t="str">
        <f t="shared" si="22"/>
        <v>13Y</v>
      </c>
    </row>
    <row r="1440" spans="1:2">
      <c r="A1440" s="163">
        <v>1439</v>
      </c>
      <c r="B1440" s="164" t="str">
        <f t="shared" si="22"/>
        <v>13Z</v>
      </c>
    </row>
    <row r="1441" spans="1:2">
      <c r="A1441" s="163">
        <v>1440</v>
      </c>
      <c r="B1441" s="164" t="str">
        <f t="shared" si="22"/>
        <v>140</v>
      </c>
    </row>
    <row r="1442" spans="1:2">
      <c r="A1442" s="163">
        <v>1441</v>
      </c>
      <c r="B1442" s="164" t="str">
        <f t="shared" si="22"/>
        <v>141</v>
      </c>
    </row>
    <row r="1443" spans="1:2">
      <c r="A1443" s="163">
        <v>1442</v>
      </c>
      <c r="B1443" s="164" t="str">
        <f t="shared" si="22"/>
        <v>142</v>
      </c>
    </row>
    <row r="1444" spans="1:2">
      <c r="A1444" s="163">
        <v>1443</v>
      </c>
      <c r="B1444" s="164" t="str">
        <f t="shared" si="22"/>
        <v>143</v>
      </c>
    </row>
    <row r="1445" spans="1:2">
      <c r="A1445" s="163">
        <v>1444</v>
      </c>
      <c r="B1445" s="164" t="str">
        <f t="shared" si="22"/>
        <v>144</v>
      </c>
    </row>
    <row r="1446" spans="1:2">
      <c r="A1446" s="163">
        <v>1445</v>
      </c>
      <c r="B1446" s="164" t="str">
        <f t="shared" si="22"/>
        <v>145</v>
      </c>
    </row>
    <row r="1447" spans="1:2">
      <c r="A1447" s="163">
        <v>1446</v>
      </c>
      <c r="B1447" s="164" t="str">
        <f t="shared" si="22"/>
        <v>146</v>
      </c>
    </row>
    <row r="1448" spans="1:2">
      <c r="A1448" s="163">
        <v>1447</v>
      </c>
      <c r="B1448" s="164" t="str">
        <f t="shared" si="22"/>
        <v>147</v>
      </c>
    </row>
    <row r="1449" spans="1:2">
      <c r="A1449" s="163">
        <v>1448</v>
      </c>
      <c r="B1449" s="164" t="str">
        <f t="shared" si="22"/>
        <v>148</v>
      </c>
    </row>
    <row r="1450" spans="1:2">
      <c r="A1450" s="163">
        <v>1449</v>
      </c>
      <c r="B1450" s="164" t="str">
        <f t="shared" si="22"/>
        <v>149</v>
      </c>
    </row>
    <row r="1451" spans="1:2">
      <c r="A1451" s="163">
        <v>1450</v>
      </c>
      <c r="B1451" s="164" t="str">
        <f t="shared" si="22"/>
        <v>14A</v>
      </c>
    </row>
    <row r="1452" spans="1:2">
      <c r="A1452" s="163">
        <v>1451</v>
      </c>
      <c r="B1452" s="164" t="str">
        <f t="shared" si="22"/>
        <v>14B</v>
      </c>
    </row>
    <row r="1453" spans="1:2">
      <c r="A1453" s="163">
        <v>1452</v>
      </c>
      <c r="B1453" s="164" t="str">
        <f t="shared" si="22"/>
        <v>14C</v>
      </c>
    </row>
    <row r="1454" spans="1:2">
      <c r="A1454" s="163">
        <v>1453</v>
      </c>
      <c r="B1454" s="164" t="str">
        <f t="shared" si="22"/>
        <v>14D</v>
      </c>
    </row>
    <row r="1455" spans="1:2">
      <c r="A1455" s="163">
        <v>1454</v>
      </c>
      <c r="B1455" s="164" t="str">
        <f t="shared" si="22"/>
        <v>14E</v>
      </c>
    </row>
    <row r="1456" spans="1:2">
      <c r="A1456" s="163">
        <v>1455</v>
      </c>
      <c r="B1456" s="164" t="str">
        <f t="shared" si="22"/>
        <v>14F</v>
      </c>
    </row>
    <row r="1457" spans="1:2">
      <c r="A1457" s="163">
        <v>1456</v>
      </c>
      <c r="B1457" s="164" t="str">
        <f t="shared" si="22"/>
        <v>14G</v>
      </c>
    </row>
    <row r="1458" spans="1:2">
      <c r="A1458" s="163">
        <v>1457</v>
      </c>
      <c r="B1458" s="164" t="str">
        <f t="shared" si="22"/>
        <v>14H</v>
      </c>
    </row>
    <row r="1459" spans="1:2">
      <c r="A1459" s="163">
        <v>1458</v>
      </c>
      <c r="B1459" s="164" t="str">
        <f t="shared" si="22"/>
        <v>14I</v>
      </c>
    </row>
    <row r="1460" spans="1:2">
      <c r="A1460" s="163">
        <v>1459</v>
      </c>
      <c r="B1460" s="164" t="str">
        <f t="shared" si="22"/>
        <v>14J</v>
      </c>
    </row>
    <row r="1461" spans="1:2">
      <c r="A1461" s="163">
        <v>1460</v>
      </c>
      <c r="B1461" s="164" t="str">
        <f t="shared" si="22"/>
        <v>14K</v>
      </c>
    </row>
    <row r="1462" spans="1:2">
      <c r="A1462" s="163">
        <v>1461</v>
      </c>
      <c r="B1462" s="164" t="str">
        <f t="shared" si="22"/>
        <v>14L</v>
      </c>
    </row>
    <row r="1463" spans="1:2">
      <c r="A1463" s="163">
        <v>1462</v>
      </c>
      <c r="B1463" s="164" t="str">
        <f t="shared" si="22"/>
        <v>14M</v>
      </c>
    </row>
    <row r="1464" spans="1:2">
      <c r="A1464" s="163">
        <v>1463</v>
      </c>
      <c r="B1464" s="164" t="str">
        <f t="shared" si="22"/>
        <v>14N</v>
      </c>
    </row>
    <row r="1465" spans="1:2">
      <c r="A1465" s="163">
        <v>1464</v>
      </c>
      <c r="B1465" s="164" t="str">
        <f t="shared" si="22"/>
        <v>14O</v>
      </c>
    </row>
    <row r="1466" spans="1:2">
      <c r="A1466" s="163">
        <v>1465</v>
      </c>
      <c r="B1466" s="164" t="str">
        <f t="shared" si="22"/>
        <v>14P</v>
      </c>
    </row>
    <row r="1467" spans="1:2">
      <c r="A1467" s="163">
        <v>1466</v>
      </c>
      <c r="B1467" s="164" t="str">
        <f t="shared" si="22"/>
        <v>14Q</v>
      </c>
    </row>
    <row r="1468" spans="1:2">
      <c r="A1468" s="163">
        <v>1467</v>
      </c>
      <c r="B1468" s="164" t="str">
        <f t="shared" si="22"/>
        <v>14R</v>
      </c>
    </row>
    <row r="1469" spans="1:2">
      <c r="A1469" s="163">
        <v>1468</v>
      </c>
      <c r="B1469" s="164" t="str">
        <f t="shared" si="22"/>
        <v>14S</v>
      </c>
    </row>
    <row r="1470" spans="1:2">
      <c r="A1470" s="163">
        <v>1469</v>
      </c>
      <c r="B1470" s="164" t="str">
        <f t="shared" si="22"/>
        <v>14T</v>
      </c>
    </row>
    <row r="1471" spans="1:2">
      <c r="A1471" s="163">
        <v>1470</v>
      </c>
      <c r="B1471" s="164" t="str">
        <f t="shared" si="22"/>
        <v>14U</v>
      </c>
    </row>
    <row r="1472" spans="1:2">
      <c r="A1472" s="163">
        <v>1471</v>
      </c>
      <c r="B1472" s="164" t="str">
        <f t="shared" si="22"/>
        <v>14V</v>
      </c>
    </row>
    <row r="1473" spans="1:2">
      <c r="A1473" s="163">
        <v>1472</v>
      </c>
      <c r="B1473" s="164" t="str">
        <f t="shared" ref="B1473:B1493" si="23">_xlfn.BASE(A1473,36,2)</f>
        <v>14W</v>
      </c>
    </row>
    <row r="1474" spans="1:2">
      <c r="A1474" s="163">
        <v>1473</v>
      </c>
      <c r="B1474" s="164" t="str">
        <f t="shared" si="23"/>
        <v>14X</v>
      </c>
    </row>
    <row r="1475" spans="1:2">
      <c r="A1475" s="163">
        <v>1474</v>
      </c>
      <c r="B1475" s="164" t="str">
        <f t="shared" si="23"/>
        <v>14Y</v>
      </c>
    </row>
    <row r="1476" spans="1:2">
      <c r="A1476" s="163">
        <v>1475</v>
      </c>
      <c r="B1476" s="164" t="str">
        <f t="shared" si="23"/>
        <v>14Z</v>
      </c>
    </row>
    <row r="1477" spans="1:2">
      <c r="A1477" s="163">
        <v>1476</v>
      </c>
      <c r="B1477" s="164" t="str">
        <f t="shared" si="23"/>
        <v>150</v>
      </c>
    </row>
    <row r="1478" spans="1:2">
      <c r="A1478" s="163">
        <v>1477</v>
      </c>
      <c r="B1478" s="164" t="str">
        <f t="shared" si="23"/>
        <v>151</v>
      </c>
    </row>
    <row r="1479" spans="1:2">
      <c r="A1479" s="163">
        <v>1478</v>
      </c>
      <c r="B1479" s="164" t="str">
        <f t="shared" si="23"/>
        <v>152</v>
      </c>
    </row>
    <row r="1480" spans="1:2">
      <c r="A1480" s="163">
        <v>1479</v>
      </c>
      <c r="B1480" s="164" t="str">
        <f t="shared" si="23"/>
        <v>153</v>
      </c>
    </row>
    <row r="1481" spans="1:2">
      <c r="A1481" s="163">
        <v>1480</v>
      </c>
      <c r="B1481" s="164" t="str">
        <f t="shared" si="23"/>
        <v>154</v>
      </c>
    </row>
    <row r="1482" spans="1:2">
      <c r="A1482" s="163">
        <v>1481</v>
      </c>
      <c r="B1482" s="164" t="str">
        <f t="shared" si="23"/>
        <v>155</v>
      </c>
    </row>
    <row r="1483" spans="1:2">
      <c r="A1483" s="163">
        <v>1482</v>
      </c>
      <c r="B1483" s="164" t="str">
        <f t="shared" si="23"/>
        <v>156</v>
      </c>
    </row>
    <row r="1484" spans="1:2">
      <c r="A1484" s="163">
        <v>1483</v>
      </c>
      <c r="B1484" s="164" t="str">
        <f t="shared" si="23"/>
        <v>157</v>
      </c>
    </row>
    <row r="1485" spans="1:2">
      <c r="A1485" s="163">
        <v>1484</v>
      </c>
      <c r="B1485" s="164" t="str">
        <f t="shared" si="23"/>
        <v>158</v>
      </c>
    </row>
    <row r="1486" spans="1:2">
      <c r="A1486" s="163">
        <v>1485</v>
      </c>
      <c r="B1486" s="164" t="str">
        <f t="shared" si="23"/>
        <v>159</v>
      </c>
    </row>
    <row r="1487" spans="1:2">
      <c r="A1487" s="163">
        <v>1486</v>
      </c>
      <c r="B1487" s="164" t="str">
        <f t="shared" si="23"/>
        <v>15A</v>
      </c>
    </row>
    <row r="1488" spans="1:2">
      <c r="A1488" s="163">
        <v>1487</v>
      </c>
      <c r="B1488" s="164" t="str">
        <f t="shared" si="23"/>
        <v>15B</v>
      </c>
    </row>
    <row r="1489" spans="1:2">
      <c r="A1489" s="163">
        <v>1488</v>
      </c>
      <c r="B1489" s="164" t="str">
        <f t="shared" si="23"/>
        <v>15C</v>
      </c>
    </row>
    <row r="1490" spans="1:2">
      <c r="A1490" s="163">
        <v>1489</v>
      </c>
      <c r="B1490" s="164" t="str">
        <f t="shared" si="23"/>
        <v>15D</v>
      </c>
    </row>
    <row r="1491" spans="1:2">
      <c r="A1491" s="163">
        <v>1490</v>
      </c>
      <c r="B1491" s="164" t="str">
        <f t="shared" si="23"/>
        <v>15E</v>
      </c>
    </row>
    <row r="1492" spans="1:2">
      <c r="A1492" s="163">
        <v>1491</v>
      </c>
      <c r="B1492" s="164" t="str">
        <f t="shared" si="23"/>
        <v>15F</v>
      </c>
    </row>
    <row r="1493" spans="1:2">
      <c r="A1493" s="163">
        <v>1492</v>
      </c>
      <c r="B1493" s="164" t="str">
        <f t="shared" si="23"/>
        <v>15G</v>
      </c>
    </row>
    <row r="1494" spans="1:2">
      <c r="A1494" s="163">
        <v>1493</v>
      </c>
    </row>
    <row r="1495" spans="1:2">
      <c r="A1495" s="163">
        <v>1494</v>
      </c>
    </row>
    <row r="1496" spans="1:2">
      <c r="A1496" s="163">
        <v>1495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166-D35B-4CDA-8E16-641F61201197}">
  <sheetPr codeName="Sheet1"/>
  <dimension ref="A1:AS28"/>
  <sheetViews>
    <sheetView workbookViewId="0">
      <selection activeCell="J26" sqref="J26"/>
    </sheetView>
  </sheetViews>
  <sheetFormatPr defaultColWidth="9" defaultRowHeight="15"/>
  <cols>
    <col min="1" max="1" width="12.85546875" style="1" customWidth="1"/>
    <col min="2" max="3" width="9.140625" style="1" bestFit="1" customWidth="1"/>
    <col min="4" max="5" width="9" style="1"/>
    <col min="6" max="7" width="9.140625" style="1" bestFit="1" customWidth="1"/>
    <col min="8" max="8" width="9" style="1"/>
    <col min="9" max="10" width="9.140625" style="1" bestFit="1" customWidth="1"/>
    <col min="11" max="11" width="9" style="1"/>
    <col min="12" max="13" width="9.140625" style="1" bestFit="1" customWidth="1"/>
    <col min="14" max="14" width="9.5703125" style="1" bestFit="1" customWidth="1"/>
    <col min="15" max="23" width="9.140625" style="1" bestFit="1" customWidth="1"/>
    <col min="24" max="26" width="9" style="1"/>
    <col min="27" max="27" width="9.140625" style="1" bestFit="1" customWidth="1"/>
    <col min="28" max="29" width="9" style="1"/>
    <col min="30" max="30" width="9.140625" style="1" bestFit="1" customWidth="1"/>
    <col min="31" max="16384" width="9" style="1"/>
  </cols>
  <sheetData>
    <row r="1" spans="1:45" ht="21">
      <c r="C1" s="41" t="s">
        <v>5432</v>
      </c>
      <c r="D1" s="42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1"/>
      <c r="Q1" s="41"/>
      <c r="R1" s="41"/>
      <c r="S1" s="43"/>
      <c r="T1" s="41"/>
      <c r="U1" s="41"/>
      <c r="V1" s="41"/>
      <c r="W1" s="41"/>
    </row>
    <row r="2" spans="1:45" ht="21">
      <c r="C2" s="41"/>
      <c r="D2" s="42"/>
      <c r="E2" s="41"/>
      <c r="F2" s="44"/>
      <c r="G2" s="42"/>
      <c r="H2" s="44"/>
      <c r="I2" s="44"/>
      <c r="J2" s="44"/>
      <c r="K2" s="41"/>
      <c r="L2" s="42"/>
      <c r="M2" s="41"/>
      <c r="N2" s="41"/>
      <c r="O2" s="41"/>
      <c r="P2" s="41"/>
      <c r="Q2" s="41"/>
      <c r="R2" s="41"/>
      <c r="S2" s="43"/>
      <c r="T2" s="41"/>
      <c r="U2" s="41"/>
      <c r="V2" s="42"/>
      <c r="W2" s="42"/>
    </row>
    <row r="3" spans="1:45" ht="21">
      <c r="B3" s="41"/>
      <c r="C3" s="41"/>
      <c r="D3" s="42"/>
      <c r="E3" s="44"/>
      <c r="F3" s="44"/>
      <c r="G3" s="42"/>
      <c r="H3" s="44"/>
      <c r="I3" s="44"/>
      <c r="J3" s="44"/>
      <c r="K3" s="41"/>
      <c r="L3" s="42"/>
      <c r="M3" s="41"/>
      <c r="N3" s="41"/>
      <c r="O3" s="41"/>
      <c r="P3" s="41"/>
      <c r="Q3" s="41"/>
      <c r="R3" s="41"/>
      <c r="S3" s="43"/>
      <c r="T3" s="41"/>
      <c r="U3" s="41"/>
      <c r="V3" s="42"/>
      <c r="W3" s="42"/>
    </row>
    <row r="4" spans="1:45" ht="15.75" thickBot="1">
      <c r="B4" s="45" t="s">
        <v>5389</v>
      </c>
      <c r="C4" s="45"/>
      <c r="D4" s="46"/>
      <c r="E4" s="47"/>
      <c r="F4" s="47"/>
      <c r="G4" s="48"/>
      <c r="H4" s="47"/>
      <c r="I4" s="47"/>
      <c r="J4" s="47"/>
      <c r="K4" s="45"/>
      <c r="L4" s="49"/>
      <c r="M4" s="45"/>
      <c r="N4" s="45"/>
      <c r="O4" s="45"/>
      <c r="P4" s="45"/>
      <c r="Q4" s="45"/>
      <c r="R4" s="45"/>
      <c r="S4" s="49"/>
      <c r="T4" s="45"/>
      <c r="U4" s="45"/>
      <c r="V4" s="45"/>
      <c r="W4" s="45"/>
    </row>
    <row r="5" spans="1:45" ht="24.75" thickBot="1">
      <c r="B5" s="50"/>
      <c r="C5" s="51"/>
      <c r="D5" s="52"/>
      <c r="E5" s="53"/>
      <c r="F5" s="54" t="s">
        <v>5390</v>
      </c>
      <c r="G5" s="55"/>
      <c r="H5" s="55"/>
      <c r="I5" s="56" t="s">
        <v>5391</v>
      </c>
      <c r="J5" s="55"/>
      <c r="K5" s="57"/>
      <c r="L5" s="58"/>
      <c r="M5" s="59" t="s">
        <v>5392</v>
      </c>
      <c r="N5" s="60"/>
      <c r="O5" s="60"/>
      <c r="P5" s="61" t="s">
        <v>5393</v>
      </c>
      <c r="Q5" s="62"/>
      <c r="R5" s="63" t="s">
        <v>5394</v>
      </c>
      <c r="S5" s="64"/>
      <c r="T5" s="61" t="s">
        <v>5395</v>
      </c>
      <c r="U5" s="60"/>
      <c r="V5" s="65"/>
      <c r="W5" s="66" t="s">
        <v>5396</v>
      </c>
      <c r="AA5" s="67">
        <v>0</v>
      </c>
      <c r="AB5" s="67" t="s">
        <v>47</v>
      </c>
      <c r="AC5" s="67" t="s">
        <v>27</v>
      </c>
      <c r="AD5" s="67">
        <v>1</v>
      </c>
      <c r="AE5" s="67" t="s">
        <v>5434</v>
      </c>
      <c r="AF5" s="67" t="s">
        <v>5435</v>
      </c>
      <c r="AG5" s="67" t="s">
        <v>5435</v>
      </c>
      <c r="AH5" s="67" t="s">
        <v>5436</v>
      </c>
      <c r="AI5" s="67" t="s">
        <v>5435</v>
      </c>
      <c r="AJ5" s="67" t="s">
        <v>5437</v>
      </c>
      <c r="AK5" s="67" t="s">
        <v>5438</v>
      </c>
      <c r="AL5" s="67" t="s">
        <v>5439</v>
      </c>
      <c r="AM5" s="67" t="s">
        <v>5440</v>
      </c>
      <c r="AN5" s="67"/>
      <c r="AO5" s="67"/>
      <c r="AP5" s="67"/>
      <c r="AQ5" s="67"/>
      <c r="AR5" s="67"/>
      <c r="AS5" s="68"/>
    </row>
    <row r="6" spans="1:45" ht="24.75" thickBot="1">
      <c r="A6" s="1" t="s">
        <v>5424</v>
      </c>
      <c r="B6" s="69"/>
      <c r="C6" s="70"/>
      <c r="D6" s="71" t="s">
        <v>1</v>
      </c>
      <c r="E6" s="72" t="s">
        <v>5397</v>
      </c>
      <c r="F6" s="73" t="s">
        <v>5398</v>
      </c>
      <c r="G6" s="74" t="s">
        <v>5399</v>
      </c>
      <c r="H6" s="74" t="s">
        <v>5400</v>
      </c>
      <c r="I6" s="75" t="s">
        <v>5398</v>
      </c>
      <c r="J6" s="74" t="s">
        <v>5399</v>
      </c>
      <c r="K6" s="76" t="s">
        <v>5400</v>
      </c>
      <c r="L6" s="77" t="s">
        <v>5401</v>
      </c>
      <c r="M6" s="78" t="s">
        <v>5402</v>
      </c>
      <c r="N6" s="79" t="s">
        <v>5403</v>
      </c>
      <c r="O6" s="79" t="s">
        <v>5404</v>
      </c>
      <c r="P6" s="80" t="s">
        <v>5405</v>
      </c>
      <c r="Q6" s="81" t="s">
        <v>5406</v>
      </c>
      <c r="R6" s="82" t="s">
        <v>1</v>
      </c>
      <c r="S6" s="83" t="s">
        <v>5407</v>
      </c>
      <c r="T6" s="80" t="s">
        <v>5408</v>
      </c>
      <c r="U6" s="79" t="s">
        <v>5409</v>
      </c>
      <c r="V6" s="84" t="s">
        <v>5410</v>
      </c>
      <c r="W6" s="77" t="s">
        <v>5411</v>
      </c>
      <c r="Z6" s="67"/>
      <c r="AA6" s="67">
        <v>1</v>
      </c>
      <c r="AB6" s="67" t="s">
        <v>48</v>
      </c>
      <c r="AC6" s="67" t="s">
        <v>26</v>
      </c>
      <c r="AD6" s="67">
        <v>1</v>
      </c>
      <c r="AE6" s="67" t="s">
        <v>5434</v>
      </c>
      <c r="AF6" s="67" t="s">
        <v>5441</v>
      </c>
      <c r="AG6" s="67" t="s">
        <v>5441</v>
      </c>
      <c r="AH6" s="67" t="s">
        <v>5442</v>
      </c>
      <c r="AI6" s="67" t="s">
        <v>5441</v>
      </c>
      <c r="AJ6" s="67" t="s">
        <v>5443</v>
      </c>
      <c r="AK6" s="67" t="s">
        <v>5444</v>
      </c>
      <c r="AL6" s="67" t="s">
        <v>5445</v>
      </c>
      <c r="AM6" s="67" t="s">
        <v>5446</v>
      </c>
      <c r="AN6" s="67"/>
      <c r="AO6" s="67"/>
      <c r="AP6" s="67"/>
      <c r="AQ6" s="67"/>
      <c r="AR6" s="67"/>
      <c r="AS6" s="67"/>
    </row>
    <row r="7" spans="1:45" ht="24.75" thickBot="1">
      <c r="A7" s="1">
        <v>1</v>
      </c>
      <c r="B7" s="85">
        <f>TIME(3,0,0)</f>
        <v>0.125</v>
      </c>
      <c r="C7" s="86">
        <f>B7+((R7+V7)/24)</f>
        <v>1.2916666666666667</v>
      </c>
      <c r="D7" s="87" t="s">
        <v>4468</v>
      </c>
      <c r="E7" s="88" t="s">
        <v>5412</v>
      </c>
      <c r="F7" s="89">
        <f>TRUNC(B7,0)</f>
        <v>0</v>
      </c>
      <c r="G7" s="90">
        <f>B7</f>
        <v>0.125</v>
      </c>
      <c r="H7" s="91" t="str">
        <f>CHOOSE(WEEKDAY(B7+$C$5,1),"Sun","Mon","Tue","Wed","Thu","Fri","Sat")</f>
        <v>Sat</v>
      </c>
      <c r="I7" s="92">
        <f>TRUNC(C7,0)</f>
        <v>1</v>
      </c>
      <c r="J7" s="90">
        <f>C7</f>
        <v>1.2916666666666667</v>
      </c>
      <c r="K7" s="93" t="str">
        <f>CHOOSE(WEEKDAY(C7+$C$5,1),"Sun","Mon","Tue","Wed","Thu","Fri","Sat")</f>
        <v>Sun</v>
      </c>
      <c r="L7" s="94"/>
      <c r="M7" s="95"/>
      <c r="N7" s="96"/>
      <c r="O7" s="96"/>
      <c r="P7" s="97">
        <v>2</v>
      </c>
      <c r="Q7" s="98">
        <v>0</v>
      </c>
      <c r="R7" s="45"/>
      <c r="S7" s="99"/>
      <c r="T7" s="97"/>
      <c r="U7" s="96"/>
      <c r="V7" s="96">
        <v>28</v>
      </c>
      <c r="W7" s="94"/>
      <c r="Z7" s="67"/>
      <c r="AA7" s="67">
        <v>1</v>
      </c>
      <c r="AB7" s="67" t="s">
        <v>49</v>
      </c>
      <c r="AC7" s="67" t="s">
        <v>42</v>
      </c>
      <c r="AD7" s="67">
        <v>1</v>
      </c>
      <c r="AE7" s="67" t="s">
        <v>5434</v>
      </c>
      <c r="AF7" s="67" t="s">
        <v>5447</v>
      </c>
      <c r="AG7" s="67" t="s">
        <v>5447</v>
      </c>
      <c r="AH7" s="67" t="s">
        <v>5448</v>
      </c>
      <c r="AI7" s="67" t="s">
        <v>5447</v>
      </c>
      <c r="AJ7" s="67" t="s">
        <v>5449</v>
      </c>
      <c r="AK7" s="67" t="s">
        <v>5450</v>
      </c>
      <c r="AL7" s="67" t="s">
        <v>5451</v>
      </c>
      <c r="AM7" s="67" t="s">
        <v>5452</v>
      </c>
      <c r="AN7" s="67"/>
      <c r="AO7" s="67"/>
      <c r="AP7" s="67"/>
      <c r="AQ7" s="67"/>
      <c r="AR7" s="67"/>
      <c r="AS7" s="67"/>
    </row>
    <row r="8" spans="1:45" ht="24.75" thickBot="1">
      <c r="B8" s="85"/>
      <c r="C8" s="86"/>
      <c r="D8" s="71"/>
      <c r="E8" s="100"/>
      <c r="F8" s="101"/>
      <c r="G8" s="102"/>
      <c r="H8" s="103"/>
      <c r="I8" s="104"/>
      <c r="J8" s="102"/>
      <c r="K8" s="105"/>
      <c r="L8" s="94"/>
      <c r="M8" s="45">
        <v>408</v>
      </c>
      <c r="N8" s="96">
        <v>16</v>
      </c>
      <c r="O8" s="106">
        <f>CEILING(M8/N8,0.25)</f>
        <v>25.5</v>
      </c>
      <c r="P8" s="97"/>
      <c r="Q8" s="98"/>
      <c r="R8" s="45"/>
      <c r="S8" s="99">
        <v>0.5</v>
      </c>
      <c r="T8" s="97"/>
      <c r="U8" s="96"/>
      <c r="V8" s="96"/>
      <c r="W8" s="94">
        <f>M8/(O8+S8)</f>
        <v>15.692307692307692</v>
      </c>
      <c r="Z8" s="67"/>
      <c r="AA8" s="67">
        <v>1</v>
      </c>
      <c r="AB8" s="67" t="s">
        <v>50</v>
      </c>
      <c r="AC8" s="67" t="s">
        <v>15</v>
      </c>
      <c r="AD8" s="67">
        <v>1</v>
      </c>
      <c r="AE8" s="67" t="s">
        <v>5434</v>
      </c>
      <c r="AF8" s="67" t="s">
        <v>5435</v>
      </c>
      <c r="AG8" s="67" t="s">
        <v>5435</v>
      </c>
      <c r="AH8" s="67" t="s">
        <v>5453</v>
      </c>
      <c r="AI8" s="67" t="s">
        <v>5435</v>
      </c>
      <c r="AJ8" s="67" t="s">
        <v>5454</v>
      </c>
      <c r="AK8" s="67" t="s">
        <v>5455</v>
      </c>
      <c r="AL8" s="67" t="s">
        <v>5456</v>
      </c>
      <c r="AM8" s="67" t="s">
        <v>5457</v>
      </c>
      <c r="AN8" s="67"/>
      <c r="AO8" s="67"/>
      <c r="AP8" s="67"/>
      <c r="AQ8" s="67"/>
      <c r="AR8" s="67"/>
      <c r="AS8" s="67"/>
    </row>
    <row r="9" spans="1:45" ht="24.75" thickBot="1">
      <c r="A9" s="1">
        <v>2</v>
      </c>
      <c r="B9" s="107">
        <f>C7+(Q7+P9+O8+L8+S8)/24</f>
        <v>2.5</v>
      </c>
      <c r="C9" s="108">
        <f>B9+((R9+V9)/24)</f>
        <v>4</v>
      </c>
      <c r="D9" s="109" t="s">
        <v>4075</v>
      </c>
      <c r="E9" s="110" t="s">
        <v>5413</v>
      </c>
      <c r="F9" s="89">
        <f>TRUNC(B9,0)</f>
        <v>2</v>
      </c>
      <c r="G9" s="90">
        <f>B9</f>
        <v>2.5</v>
      </c>
      <c r="H9" s="91" t="str">
        <f>CHOOSE(WEEKDAY(B9+$C$5,1),"Sun","Mon","Tue","Wed","Thu","Fri","Sat")</f>
        <v>Mon</v>
      </c>
      <c r="I9" s="92">
        <f>TRUNC(C9,0)</f>
        <v>4</v>
      </c>
      <c r="J9" s="90">
        <f>C9</f>
        <v>4</v>
      </c>
      <c r="K9" s="93" t="str">
        <f>CHOOSE(WEEKDAY(C9+$C$5,1),"Sun","Mon","Tue","Wed","Thu","Fri","Sat")</f>
        <v>Wed</v>
      </c>
      <c r="L9" s="111"/>
      <c r="M9" s="45"/>
      <c r="N9" s="96"/>
      <c r="O9" s="96"/>
      <c r="P9" s="97">
        <v>3</v>
      </c>
      <c r="Q9" s="98">
        <v>1</v>
      </c>
      <c r="R9" s="45"/>
      <c r="S9" s="99"/>
      <c r="T9" s="97"/>
      <c r="U9" s="96"/>
      <c r="V9" s="96">
        <v>36</v>
      </c>
      <c r="W9" s="94"/>
      <c r="Z9" s="67"/>
      <c r="AA9" s="67">
        <v>1</v>
      </c>
      <c r="AB9" s="67" t="s">
        <v>5458</v>
      </c>
      <c r="AC9" s="67" t="s">
        <v>40</v>
      </c>
      <c r="AD9" s="67">
        <v>1</v>
      </c>
      <c r="AE9" s="67" t="s">
        <v>5434</v>
      </c>
      <c r="AF9" s="67" t="s">
        <v>5447</v>
      </c>
      <c r="AG9" s="67" t="s">
        <v>5447</v>
      </c>
      <c r="AH9" s="67" t="s">
        <v>5459</v>
      </c>
      <c r="AI9" s="67" t="s">
        <v>5447</v>
      </c>
      <c r="AJ9" s="67" t="s">
        <v>5460</v>
      </c>
      <c r="AK9" s="67" t="s">
        <v>5461</v>
      </c>
      <c r="AL9" s="67" t="s">
        <v>5462</v>
      </c>
      <c r="AM9" s="67" t="s">
        <v>5463</v>
      </c>
      <c r="AN9" s="67"/>
      <c r="AO9" s="67"/>
      <c r="AP9" s="67"/>
      <c r="AQ9" s="67"/>
      <c r="AR9" s="67"/>
      <c r="AS9" s="67"/>
    </row>
    <row r="10" spans="1:45" ht="24.75" thickBot="1">
      <c r="B10" s="107"/>
      <c r="C10" s="108"/>
      <c r="D10" s="109"/>
      <c r="E10" s="112"/>
      <c r="F10" s="113"/>
      <c r="G10" s="114"/>
      <c r="H10" s="114"/>
      <c r="I10" s="104"/>
      <c r="J10" s="114"/>
      <c r="K10" s="115"/>
      <c r="L10" s="116"/>
      <c r="M10" s="117">
        <v>125</v>
      </c>
      <c r="N10" s="106">
        <v>19.5</v>
      </c>
      <c r="O10" s="106">
        <f>CEILING(M10/N10,0.25)</f>
        <v>6.5</v>
      </c>
      <c r="P10" s="118"/>
      <c r="Q10" s="119"/>
      <c r="R10" s="120"/>
      <c r="S10" s="121">
        <v>3.5</v>
      </c>
      <c r="T10" s="122"/>
      <c r="U10" s="123"/>
      <c r="V10" s="123"/>
      <c r="W10" s="94">
        <f>M10/(O10+S10)</f>
        <v>12.5</v>
      </c>
      <c r="Z10" s="67"/>
      <c r="AA10" s="67">
        <v>-5</v>
      </c>
      <c r="AB10" s="67" t="s">
        <v>218</v>
      </c>
      <c r="AC10" s="67" t="s">
        <v>25</v>
      </c>
      <c r="AD10" s="67">
        <v>1</v>
      </c>
      <c r="AE10" s="67" t="s">
        <v>5464</v>
      </c>
      <c r="AF10" s="67" t="s">
        <v>5435</v>
      </c>
      <c r="AG10" s="67" t="s">
        <v>5435</v>
      </c>
      <c r="AH10" s="67" t="s">
        <v>5450</v>
      </c>
      <c r="AI10" s="67" t="s">
        <v>5435</v>
      </c>
      <c r="AJ10" s="67" t="s">
        <v>5465</v>
      </c>
      <c r="AK10" s="67" t="s">
        <v>5466</v>
      </c>
      <c r="AL10" s="67" t="s">
        <v>5467</v>
      </c>
      <c r="AM10" s="67" t="s">
        <v>5468</v>
      </c>
      <c r="AN10" s="67"/>
      <c r="AO10" s="67"/>
      <c r="AP10" s="67"/>
      <c r="AQ10" s="67"/>
      <c r="AR10" s="67"/>
      <c r="AS10" s="67"/>
    </row>
    <row r="11" spans="1:45" ht="24.75" thickBot="1">
      <c r="A11" s="1">
        <v>3</v>
      </c>
      <c r="B11" s="107">
        <f>C9+(Q9+P11+O10+L10+S10)/24</f>
        <v>4.583333333333333</v>
      </c>
      <c r="C11" s="108">
        <f>B11+((R11+V11)/24)</f>
        <v>6</v>
      </c>
      <c r="D11" s="109" t="s">
        <v>3191</v>
      </c>
      <c r="E11" s="110" t="s">
        <v>5414</v>
      </c>
      <c r="F11" s="89">
        <f>TRUNC(B11,0)</f>
        <v>4</v>
      </c>
      <c r="G11" s="90">
        <f>B11</f>
        <v>4.583333333333333</v>
      </c>
      <c r="H11" s="91" t="str">
        <f>CHOOSE(WEEKDAY(B11+$C$5,1),"Sun","Mon","Tue","Wed","Thu","Fri","Sat")</f>
        <v>Wed</v>
      </c>
      <c r="I11" s="92">
        <f>TRUNC(C11,0)</f>
        <v>6</v>
      </c>
      <c r="J11" s="90">
        <f>C11</f>
        <v>6</v>
      </c>
      <c r="K11" s="93" t="str">
        <f>CHOOSE(WEEKDAY(C11+$C$5,1),"Sun","Mon","Tue","Wed","Thu","Fri","Sat")</f>
        <v>Fri</v>
      </c>
      <c r="L11" s="111"/>
      <c r="M11" s="97"/>
      <c r="N11" s="96"/>
      <c r="O11" s="96"/>
      <c r="P11" s="97">
        <v>3</v>
      </c>
      <c r="Q11" s="98">
        <v>3</v>
      </c>
      <c r="R11" s="45"/>
      <c r="S11" s="99"/>
      <c r="T11" s="124"/>
      <c r="U11" s="125"/>
      <c r="V11" s="96">
        <v>34</v>
      </c>
      <c r="W11" s="94"/>
      <c r="Z11" s="67"/>
      <c r="AA11" s="67">
        <v>-5</v>
      </c>
      <c r="AB11" s="67" t="s">
        <v>5469</v>
      </c>
      <c r="AC11" s="67" t="s">
        <v>65</v>
      </c>
      <c r="AD11" s="67">
        <v>1</v>
      </c>
      <c r="AE11" s="67" t="s">
        <v>5464</v>
      </c>
      <c r="AF11" s="67" t="s">
        <v>5435</v>
      </c>
      <c r="AG11" s="67" t="s">
        <v>5435</v>
      </c>
      <c r="AH11" s="67" t="s">
        <v>5470</v>
      </c>
      <c r="AI11" s="67" t="s">
        <v>5435</v>
      </c>
      <c r="AJ11" s="67" t="s">
        <v>5471</v>
      </c>
      <c r="AK11" s="67" t="s">
        <v>5450</v>
      </c>
      <c r="AL11" s="67" t="s">
        <v>5472</v>
      </c>
      <c r="AM11" s="67" t="s">
        <v>5473</v>
      </c>
      <c r="AN11" s="67"/>
      <c r="AO11" s="67"/>
      <c r="AP11" s="67"/>
      <c r="AQ11" s="67"/>
      <c r="AR11" s="67"/>
      <c r="AS11" s="67"/>
    </row>
    <row r="12" spans="1:45" ht="24.75" thickBot="1">
      <c r="B12" s="107"/>
      <c r="C12" s="108"/>
      <c r="D12" s="109"/>
      <c r="E12" s="112"/>
      <c r="F12" s="113"/>
      <c r="G12" s="114"/>
      <c r="H12" s="114"/>
      <c r="I12" s="104"/>
      <c r="J12" s="114"/>
      <c r="K12" s="115"/>
      <c r="L12" s="111">
        <v>-14</v>
      </c>
      <c r="M12" s="97">
        <v>5850</v>
      </c>
      <c r="N12" s="96">
        <v>19</v>
      </c>
      <c r="O12" s="106">
        <f>CEILING(M12/N12,0.25)</f>
        <v>308</v>
      </c>
      <c r="P12" s="126"/>
      <c r="Q12" s="127"/>
      <c r="R12" s="128"/>
      <c r="S12" s="99">
        <v>6</v>
      </c>
      <c r="T12" s="124"/>
      <c r="U12" s="125"/>
      <c r="V12" s="125"/>
      <c r="W12" s="94">
        <f>M12/(O12+S12)</f>
        <v>18.630573248407643</v>
      </c>
      <c r="Z12" s="67"/>
      <c r="AA12" s="67">
        <v>-5</v>
      </c>
      <c r="AB12" s="67" t="s">
        <v>52</v>
      </c>
      <c r="AC12" s="67" t="s">
        <v>18</v>
      </c>
      <c r="AD12" s="67">
        <v>1</v>
      </c>
      <c r="AE12" s="67" t="s">
        <v>5464</v>
      </c>
      <c r="AF12" s="67" t="s">
        <v>5447</v>
      </c>
      <c r="AG12" s="67" t="s">
        <v>5447</v>
      </c>
      <c r="AH12" s="67" t="s">
        <v>5474</v>
      </c>
      <c r="AI12" s="67" t="s">
        <v>5475</v>
      </c>
      <c r="AJ12" s="67" t="s">
        <v>5476</v>
      </c>
      <c r="AK12" s="67" t="s">
        <v>5436</v>
      </c>
      <c r="AL12" s="67" t="s">
        <v>5477</v>
      </c>
      <c r="AM12" s="67" t="s">
        <v>5478</v>
      </c>
      <c r="AN12" s="67"/>
      <c r="AO12" s="67"/>
      <c r="AP12" s="67"/>
      <c r="AQ12" s="67"/>
      <c r="AR12" s="67"/>
      <c r="AS12" s="67"/>
    </row>
    <row r="13" spans="1:45" ht="24.75" thickBot="1">
      <c r="A13" s="1">
        <v>4</v>
      </c>
      <c r="B13" s="107">
        <f>C11+(Q11+P13+O12+L12+S12)/24</f>
        <v>18.708333333333336</v>
      </c>
      <c r="C13" s="108">
        <f>B13+((R13+V13)/24)</f>
        <v>21.750000000000004</v>
      </c>
      <c r="D13" s="109" t="s">
        <v>2611</v>
      </c>
      <c r="E13" s="110" t="s">
        <v>5415</v>
      </c>
      <c r="F13" s="89">
        <f>TRUNC(B13,0)</f>
        <v>18</v>
      </c>
      <c r="G13" s="90">
        <f>B13</f>
        <v>18.708333333333336</v>
      </c>
      <c r="H13" s="91" t="str">
        <f>CHOOSE(WEEKDAY(B13+$C$5,1),"Sun","Mon","Tue","Wed","Thu","Fri","Sat")</f>
        <v>Wed</v>
      </c>
      <c r="I13" s="92">
        <f>TRUNC(C13,0)</f>
        <v>21</v>
      </c>
      <c r="J13" s="90">
        <f>C13</f>
        <v>21.750000000000004</v>
      </c>
      <c r="K13" s="93" t="str">
        <f>CHOOSE(WEEKDAY(C13+$C$5,1),"Sun","Mon","Tue","Wed","Thu","Fri","Sat")</f>
        <v>Sat</v>
      </c>
      <c r="L13" s="111"/>
      <c r="M13" s="97"/>
      <c r="N13" s="96"/>
      <c r="O13" s="96"/>
      <c r="P13" s="97">
        <v>2</v>
      </c>
      <c r="Q13" s="98">
        <v>2</v>
      </c>
      <c r="R13" s="45"/>
      <c r="S13" s="99"/>
      <c r="T13" s="97"/>
      <c r="U13" s="96"/>
      <c r="V13" s="96">
        <v>73</v>
      </c>
      <c r="W13" s="94"/>
      <c r="Z13" s="67"/>
      <c r="AA13" s="67">
        <v>-5</v>
      </c>
      <c r="AB13" s="67" t="s">
        <v>51</v>
      </c>
      <c r="AC13" s="67" t="s">
        <v>33</v>
      </c>
      <c r="AD13" s="67">
        <v>1</v>
      </c>
      <c r="AE13" s="67" t="s">
        <v>5464</v>
      </c>
      <c r="AF13" s="67" t="s">
        <v>5447</v>
      </c>
      <c r="AG13" s="67" t="s">
        <v>5447</v>
      </c>
      <c r="AH13" s="67" t="s">
        <v>5436</v>
      </c>
      <c r="AI13" s="67" t="s">
        <v>5447</v>
      </c>
      <c r="AJ13" s="67" t="s">
        <v>5479</v>
      </c>
      <c r="AK13" s="67" t="s">
        <v>5480</v>
      </c>
      <c r="AL13" s="67" t="s">
        <v>5481</v>
      </c>
      <c r="AM13" s="67" t="s">
        <v>5482</v>
      </c>
      <c r="AN13" s="67"/>
      <c r="AO13" s="67"/>
      <c r="AP13" s="67"/>
      <c r="AQ13" s="67"/>
      <c r="AR13" s="67"/>
      <c r="AS13" s="67"/>
    </row>
    <row r="14" spans="1:45" ht="24.75" thickBot="1">
      <c r="B14" s="107"/>
      <c r="C14" s="108"/>
      <c r="D14" s="109"/>
      <c r="E14" s="112"/>
      <c r="F14" s="101"/>
      <c r="G14" s="102"/>
      <c r="H14" s="103"/>
      <c r="I14" s="104"/>
      <c r="J14" s="102"/>
      <c r="K14" s="105"/>
      <c r="L14" s="111"/>
      <c r="M14" s="97">
        <v>400</v>
      </c>
      <c r="N14" s="96">
        <v>15</v>
      </c>
      <c r="O14" s="106">
        <f>CEILING(M14/N14,0.25)</f>
        <v>26.75</v>
      </c>
      <c r="P14" s="97"/>
      <c r="Q14" s="98"/>
      <c r="R14" s="45"/>
      <c r="S14" s="99">
        <v>5.75</v>
      </c>
      <c r="T14" s="97"/>
      <c r="U14" s="96"/>
      <c r="V14" s="96"/>
      <c r="W14" s="94">
        <f>M14/(O14+S14)</f>
        <v>12.307692307692308</v>
      </c>
      <c r="Z14" s="129"/>
      <c r="AA14" s="129">
        <v>0</v>
      </c>
      <c r="AB14" s="129" t="s">
        <v>47</v>
      </c>
      <c r="AC14" s="129" t="s">
        <v>27</v>
      </c>
      <c r="AD14" s="129">
        <v>1</v>
      </c>
      <c r="AE14" s="129"/>
      <c r="AF14" s="129" t="s">
        <v>5435</v>
      </c>
      <c r="AG14" s="129" t="s">
        <v>5435</v>
      </c>
      <c r="AH14" s="129" t="s">
        <v>5436</v>
      </c>
      <c r="AI14" s="129" t="s">
        <v>5435</v>
      </c>
      <c r="AJ14" s="129" t="s">
        <v>5475</v>
      </c>
      <c r="AK14" s="129" t="s">
        <v>5438</v>
      </c>
      <c r="AL14" s="129" t="s">
        <v>5483</v>
      </c>
      <c r="AM14" s="129" t="s">
        <v>5484</v>
      </c>
      <c r="AN14" s="68"/>
      <c r="AO14" s="68"/>
      <c r="AP14" s="68"/>
      <c r="AQ14" s="68"/>
      <c r="AR14" s="68"/>
      <c r="AS14" s="68"/>
    </row>
    <row r="15" spans="1:45">
      <c r="A15" s="1">
        <v>5</v>
      </c>
      <c r="B15" s="107">
        <f>C13+(Q13+P15+O14+L14+S14)/24</f>
        <v>23.229166666666671</v>
      </c>
      <c r="C15" s="108">
        <f>B15+((R15+V15)/24)</f>
        <v>24.333333333333339</v>
      </c>
      <c r="D15" s="109" t="s">
        <v>3388</v>
      </c>
      <c r="E15" s="110" t="s">
        <v>5415</v>
      </c>
      <c r="F15" s="89">
        <f>TRUNC(B15,0)</f>
        <v>23</v>
      </c>
      <c r="G15" s="90">
        <f>B15</f>
        <v>23.229166666666671</v>
      </c>
      <c r="H15" s="91" t="str">
        <f>CHOOSE(WEEKDAY(B15+$C$5,1),"Sun","Mon","Tue","Wed","Thu","Fri","Sat")</f>
        <v>Mon</v>
      </c>
      <c r="I15" s="92">
        <f>TRUNC(C15,0)</f>
        <v>24</v>
      </c>
      <c r="J15" s="90">
        <f>C15</f>
        <v>24.333333333333339</v>
      </c>
      <c r="K15" s="93" t="str">
        <f>CHOOSE(WEEKDAY(C15+$C$5,1),"Sun","Mon","Tue","Wed","Thu","Fri","Sat")</f>
        <v>Tue</v>
      </c>
      <c r="L15" s="111"/>
      <c r="M15" s="97"/>
      <c r="N15" s="96"/>
      <c r="O15" s="96"/>
      <c r="P15" s="97">
        <v>1</v>
      </c>
      <c r="Q15" s="98">
        <v>1</v>
      </c>
      <c r="R15" s="45"/>
      <c r="S15" s="99"/>
      <c r="T15" s="97"/>
      <c r="U15" s="96"/>
      <c r="V15" s="96">
        <v>26.5</v>
      </c>
      <c r="W15" s="94"/>
    </row>
    <row r="16" spans="1:45">
      <c r="B16" s="107"/>
      <c r="C16" s="108"/>
      <c r="D16" s="109"/>
      <c r="E16" s="112"/>
      <c r="F16" s="113"/>
      <c r="G16" s="114"/>
      <c r="H16" s="114"/>
      <c r="I16" s="104"/>
      <c r="J16" s="114"/>
      <c r="K16" s="115"/>
      <c r="L16" s="116">
        <v>14</v>
      </c>
      <c r="M16" s="117">
        <v>4650</v>
      </c>
      <c r="N16" s="106">
        <v>14.76</v>
      </c>
      <c r="O16" s="106">
        <f>CEILING(M16/N16,0.25)</f>
        <v>315.25</v>
      </c>
      <c r="P16" s="118"/>
      <c r="Q16" s="119"/>
      <c r="R16" s="120"/>
      <c r="S16" s="121">
        <v>4.75</v>
      </c>
      <c r="T16" s="122"/>
      <c r="U16" s="123"/>
      <c r="V16" s="106"/>
      <c r="W16" s="94">
        <f>M16/(O16+S16)</f>
        <v>14.53125</v>
      </c>
    </row>
    <row r="17" spans="1:23">
      <c r="A17" s="1">
        <v>6</v>
      </c>
      <c r="B17" s="107">
        <f>C15+(Q15+P17+O16+L16+S16)/24</f>
        <v>38.333333333333343</v>
      </c>
      <c r="C17" s="108">
        <f>B17+((R17+V17)/24)</f>
        <v>38.666666666666679</v>
      </c>
      <c r="D17" s="109" t="s">
        <v>4734</v>
      </c>
      <c r="E17" s="110" t="s">
        <v>5416</v>
      </c>
      <c r="F17" s="89">
        <f>TRUNC(B17,0)</f>
        <v>38</v>
      </c>
      <c r="G17" s="90">
        <f>B17</f>
        <v>38.333333333333343</v>
      </c>
      <c r="H17" s="91" t="str">
        <f>CHOOSE(WEEKDAY(B17+$C$5,1),"Sun","Mon","Tue","Wed","Thu","Fri","Sat")</f>
        <v>Tue</v>
      </c>
      <c r="I17" s="92">
        <f>TRUNC(C17,0)</f>
        <v>38</v>
      </c>
      <c r="J17" s="90">
        <f>C17</f>
        <v>38.666666666666679</v>
      </c>
      <c r="K17" s="93" t="str">
        <f>CHOOSE(WEEKDAY(C17+$C$5,1),"Sun","Mon","Tue","Wed","Thu","Fri","Sat")</f>
        <v>Tue</v>
      </c>
      <c r="L17" s="111"/>
      <c r="M17" s="97"/>
      <c r="N17" s="96"/>
      <c r="O17" s="96"/>
      <c r="P17" s="97">
        <v>1</v>
      </c>
      <c r="Q17" s="98">
        <v>1</v>
      </c>
      <c r="R17" s="121"/>
      <c r="S17" s="121"/>
      <c r="T17" s="124"/>
      <c r="U17" s="125"/>
      <c r="V17" s="96">
        <v>8</v>
      </c>
      <c r="W17" s="94"/>
    </row>
    <row r="18" spans="1:23">
      <c r="B18" s="107"/>
      <c r="C18" s="108"/>
      <c r="D18" s="109"/>
      <c r="E18" s="112"/>
      <c r="F18" s="101"/>
      <c r="G18" s="102"/>
      <c r="H18" s="103"/>
      <c r="I18" s="104"/>
      <c r="J18" s="102"/>
      <c r="K18" s="105"/>
      <c r="L18" s="111"/>
      <c r="M18" s="97">
        <v>226</v>
      </c>
      <c r="N18" s="96">
        <v>18.399999999999999</v>
      </c>
      <c r="O18" s="106">
        <f>CEILING(M18/N18,0.25)</f>
        <v>12.5</v>
      </c>
      <c r="P18" s="97"/>
      <c r="Q18" s="118"/>
      <c r="R18" s="45"/>
      <c r="S18" s="99">
        <v>0.25</v>
      </c>
      <c r="T18" s="97"/>
      <c r="U18" s="96"/>
      <c r="V18" s="96"/>
      <c r="W18" s="94">
        <f>M18/(O18+S18)</f>
        <v>17.725490196078432</v>
      </c>
    </row>
    <row r="19" spans="1:23">
      <c r="A19" s="1">
        <v>7</v>
      </c>
      <c r="B19" s="107">
        <f>C17+(Q17+P19+O18+L18+S18)/24</f>
        <v>39.364583333333343</v>
      </c>
      <c r="C19" s="108">
        <f>B19+((R19+V19)/24)</f>
        <v>39.697916666666679</v>
      </c>
      <c r="D19" s="130" t="s">
        <v>3214</v>
      </c>
      <c r="E19" s="131" t="s">
        <v>5417</v>
      </c>
      <c r="F19" s="132">
        <f>TRUNC(B19,0)</f>
        <v>39</v>
      </c>
      <c r="G19" s="133">
        <f>B19</f>
        <v>39.364583333333343</v>
      </c>
      <c r="H19" s="134" t="str">
        <f>CHOOSE(WEEKDAY(B19+$C$5,1),"Sun","Mon","Tue","Wed","Thu","Fri","Sat")</f>
        <v>Wed</v>
      </c>
      <c r="I19" s="135">
        <f>TRUNC(C19,0)</f>
        <v>39</v>
      </c>
      <c r="J19" s="133">
        <f>C19</f>
        <v>39.697916666666679</v>
      </c>
      <c r="K19" s="136" t="str">
        <f>CHOOSE(WEEKDAY(C19+$C$5,1),"Sun","Mon","Tue","Wed","Thu","Fri","Sat")</f>
        <v>Wed</v>
      </c>
      <c r="L19" s="111"/>
      <c r="M19" s="97"/>
      <c r="N19" s="96"/>
      <c r="O19" s="96"/>
      <c r="P19" s="97">
        <v>3</v>
      </c>
      <c r="Q19" s="98">
        <v>1</v>
      </c>
      <c r="R19" s="45"/>
      <c r="S19" s="99"/>
      <c r="T19" s="97"/>
      <c r="U19" s="96"/>
      <c r="V19" s="96">
        <v>8</v>
      </c>
      <c r="W19" s="94"/>
    </row>
    <row r="20" spans="1:23">
      <c r="B20" s="107"/>
      <c r="C20" s="108"/>
      <c r="D20" s="109"/>
      <c r="E20" s="112"/>
      <c r="F20" s="101"/>
      <c r="G20" s="102"/>
      <c r="H20" s="103"/>
      <c r="I20" s="104"/>
      <c r="J20" s="102"/>
      <c r="K20" s="105"/>
      <c r="L20" s="111"/>
      <c r="M20" s="97">
        <v>1030</v>
      </c>
      <c r="N20" s="96">
        <v>18.350000000000001</v>
      </c>
      <c r="O20" s="106">
        <f>CEILING(M20/N20,0.25)</f>
        <v>56.25</v>
      </c>
      <c r="P20" s="97"/>
      <c r="Q20" s="98"/>
      <c r="R20" s="45"/>
      <c r="S20" s="99">
        <v>0</v>
      </c>
      <c r="T20" s="97"/>
      <c r="U20" s="96"/>
      <c r="V20" s="96"/>
      <c r="W20" s="94">
        <f>M20/(O20+S20)</f>
        <v>18.31111111111111</v>
      </c>
    </row>
    <row r="21" spans="1:23">
      <c r="A21" s="1">
        <v>8</v>
      </c>
      <c r="B21" s="107">
        <f>C19+(Q19+P21+O20+L20+S20)/24</f>
        <v>42.125000000000014</v>
      </c>
      <c r="C21" s="108">
        <f>B21+((R21+V21)/24)</f>
        <v>42.125000000000014</v>
      </c>
      <c r="D21" s="109" t="s">
        <v>4468</v>
      </c>
      <c r="E21" s="137" t="s">
        <v>5412</v>
      </c>
      <c r="F21" s="89">
        <f>TRUNC(B21,0)</f>
        <v>42</v>
      </c>
      <c r="G21" s="90">
        <f>B21</f>
        <v>42.125000000000014</v>
      </c>
      <c r="H21" s="91" t="str">
        <f>CHOOSE(WEEKDAY(B21+$C$5,1),"Sun","Mon","Tue","Wed","Thu","Fri","Sat")</f>
        <v>Sat</v>
      </c>
      <c r="I21" s="92">
        <f>TRUNC(C21,0)</f>
        <v>42</v>
      </c>
      <c r="J21" s="90">
        <f>C21</f>
        <v>42.125000000000014</v>
      </c>
      <c r="K21" s="93" t="str">
        <f>CHOOSE(WEEKDAY(C21+$C$5,1),"Sun","Mon","Tue","Wed","Thu","Fri","Sat")</f>
        <v>Sat</v>
      </c>
      <c r="L21" s="111"/>
      <c r="M21" s="97"/>
      <c r="N21" s="96"/>
      <c r="O21" s="96"/>
      <c r="P21" s="97">
        <v>1</v>
      </c>
      <c r="Q21" s="98">
        <v>3</v>
      </c>
      <c r="R21" s="45"/>
      <c r="S21" s="99"/>
      <c r="T21" s="97"/>
      <c r="U21" s="96"/>
      <c r="V21" s="96">
        <v>0</v>
      </c>
      <c r="W21" s="94"/>
    </row>
    <row r="22" spans="1:23">
      <c r="B22" s="107"/>
      <c r="C22" s="108"/>
      <c r="D22" s="109"/>
      <c r="E22" s="138"/>
      <c r="F22" s="113"/>
      <c r="G22" s="102" t="s">
        <v>5418</v>
      </c>
      <c r="H22" s="102"/>
      <c r="I22" s="104"/>
      <c r="J22" s="102"/>
      <c r="K22" s="115"/>
      <c r="L22" s="111"/>
      <c r="M22" s="117"/>
      <c r="N22" s="106"/>
      <c r="O22" s="106"/>
      <c r="P22" s="117"/>
      <c r="Q22" s="139"/>
      <c r="R22" s="140"/>
      <c r="S22" s="121"/>
      <c r="T22" s="117"/>
      <c r="U22" s="106"/>
      <c r="V22" s="106"/>
      <c r="W22" s="94" t="e">
        <f>M22/(O22+S22)</f>
        <v>#DIV/0!</v>
      </c>
    </row>
    <row r="23" spans="1:23" ht="15.75" thickBot="1">
      <c r="A23" s="1">
        <v>9</v>
      </c>
      <c r="B23" s="141"/>
      <c r="C23" s="142"/>
      <c r="D23" s="143"/>
      <c r="E23" s="144"/>
      <c r="F23" s="145"/>
      <c r="G23" s="142"/>
      <c r="H23" s="146"/>
      <c r="I23" s="147"/>
      <c r="J23" s="142"/>
      <c r="K23" s="148"/>
      <c r="L23" s="149"/>
      <c r="M23" s="150"/>
      <c r="N23" s="151"/>
      <c r="O23" s="151"/>
      <c r="P23" s="150"/>
      <c r="Q23" s="152"/>
      <c r="R23" s="47"/>
      <c r="S23" s="83"/>
      <c r="T23" s="150"/>
      <c r="U23" s="151"/>
      <c r="V23" s="151"/>
      <c r="W23" s="153"/>
    </row>
    <row r="24" spans="1:23">
      <c r="B24" s="154"/>
      <c r="C24" s="154"/>
      <c r="D24" s="155"/>
      <c r="E24" s="156"/>
      <c r="F24" s="154"/>
      <c r="G24" s="154"/>
      <c r="H24" s="154"/>
      <c r="I24" s="154"/>
      <c r="J24" s="154"/>
      <c r="K24" s="154"/>
      <c r="L24" s="154"/>
      <c r="M24" s="157"/>
      <c r="N24" s="45"/>
      <c r="O24" s="45"/>
      <c r="P24" s="45"/>
      <c r="Q24" s="45"/>
      <c r="R24" s="45"/>
      <c r="S24" s="49"/>
      <c r="T24" s="45"/>
      <c r="U24" s="45"/>
      <c r="V24" s="45"/>
      <c r="W24" s="45"/>
    </row>
    <row r="25" spans="1:23">
      <c r="A25" s="1">
        <v>1</v>
      </c>
      <c r="B25" s="45"/>
      <c r="C25" s="45"/>
      <c r="D25" s="158"/>
      <c r="E25" s="128"/>
      <c r="F25" s="45"/>
      <c r="G25" s="45"/>
      <c r="H25" s="45"/>
      <c r="I25" s="45"/>
      <c r="J25" s="45"/>
      <c r="K25" s="45"/>
      <c r="L25" s="45"/>
      <c r="M25" s="157"/>
      <c r="N25" s="45"/>
      <c r="O25" s="45"/>
      <c r="P25" s="45"/>
      <c r="Q25" s="45"/>
      <c r="R25" s="45"/>
      <c r="S25" s="49"/>
      <c r="T25" s="45"/>
      <c r="U25" s="45"/>
      <c r="V25" s="45"/>
      <c r="W25" s="45"/>
    </row>
    <row r="26" spans="1:23">
      <c r="B26" s="45"/>
      <c r="C26" s="45"/>
      <c r="D26" s="158"/>
      <c r="E26" s="128"/>
      <c r="F26" s="45"/>
      <c r="G26" s="45" t="s">
        <v>5418</v>
      </c>
      <c r="H26" s="45"/>
      <c r="I26" s="45"/>
      <c r="J26" s="45"/>
      <c r="K26" s="45"/>
      <c r="L26" s="128" t="s">
        <v>5401</v>
      </c>
      <c r="M26" s="128" t="s">
        <v>5402</v>
      </c>
      <c r="N26" s="128" t="s">
        <v>5403</v>
      </c>
      <c r="O26" s="128" t="s">
        <v>5404</v>
      </c>
      <c r="P26" s="128" t="s">
        <v>5419</v>
      </c>
      <c r="Q26" s="128" t="s">
        <v>5420</v>
      </c>
      <c r="R26" s="128" t="s">
        <v>5394</v>
      </c>
      <c r="S26" s="49"/>
      <c r="T26" s="128" t="s">
        <v>5408</v>
      </c>
      <c r="U26" s="128" t="s">
        <v>5421</v>
      </c>
      <c r="V26" s="158" t="s">
        <v>5410</v>
      </c>
      <c r="W26" s="45" t="s">
        <v>5396</v>
      </c>
    </row>
    <row r="27" spans="1:23">
      <c r="B27" s="45"/>
      <c r="C27" s="45"/>
      <c r="D27" s="158"/>
      <c r="E27" s="45"/>
      <c r="F27" s="49"/>
      <c r="G27" s="45"/>
      <c r="H27" s="49"/>
      <c r="I27" s="45"/>
      <c r="J27" s="45"/>
      <c r="K27" s="128" t="s">
        <v>5422</v>
      </c>
      <c r="L27" s="159">
        <f>SUM(L7:L23)</f>
        <v>0</v>
      </c>
      <c r="M27" s="159">
        <f>SUM(M7:M23)</f>
        <v>12689</v>
      </c>
      <c r="N27" s="159">
        <f>M27/O27</f>
        <v>16.901764901764903</v>
      </c>
      <c r="O27" s="159">
        <f t="shared" ref="O27:V27" si="0">SUM(O7:O23)</f>
        <v>750.75</v>
      </c>
      <c r="P27" s="159">
        <f t="shared" si="0"/>
        <v>16</v>
      </c>
      <c r="Q27" s="159">
        <f t="shared" si="0"/>
        <v>12</v>
      </c>
      <c r="R27" s="159">
        <f t="shared" si="0"/>
        <v>0</v>
      </c>
      <c r="S27" s="159">
        <f t="shared" si="0"/>
        <v>20.75</v>
      </c>
      <c r="T27" s="159">
        <f t="shared" si="0"/>
        <v>0</v>
      </c>
      <c r="U27" s="159">
        <f t="shared" si="0"/>
        <v>0</v>
      </c>
      <c r="V27" s="159">
        <f t="shared" si="0"/>
        <v>213.5</v>
      </c>
      <c r="W27" s="128">
        <f>M27/(O27+S27)</f>
        <v>16.447180816591057</v>
      </c>
    </row>
    <row r="28" spans="1:23" ht="15.75">
      <c r="B28" s="160"/>
      <c r="C28" s="45"/>
      <c r="D28" s="161"/>
      <c r="E28" s="16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9"/>
      <c r="T28" s="45"/>
      <c r="U28" s="45"/>
      <c r="V28" s="158" t="s">
        <v>5423</v>
      </c>
      <c r="W28" s="128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Control 1">
          <controlPr defaultSize="0" r:id="rId4">
            <anchor moveWithCells="1">
              <from>
                <xdr:col>38</xdr:col>
                <xdr:colOff>0</xdr:colOff>
                <xdr:row>4</xdr:row>
                <xdr:rowOff>0</xdr:rowOff>
              </from>
              <to>
                <xdr:col>38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5121" r:id="rId3" name="Control 1"/>
      </mc:Fallback>
    </mc:AlternateContent>
    <mc:AlternateContent xmlns:mc="http://schemas.openxmlformats.org/markup-compatibility/2006">
      <mc:Choice Requires="x14">
        <control shapeId="5122" r:id="rId5" name="Control 2">
          <controlPr defaultSize="0" r:id="rId4">
            <anchor moveWithCells="1">
              <from>
                <xdr:col>39</xdr:col>
                <xdr:colOff>0</xdr:colOff>
                <xdr:row>4</xdr:row>
                <xdr:rowOff>0</xdr:rowOff>
              </from>
              <to>
                <xdr:col>39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5122" r:id="rId5" name="Control 2"/>
      </mc:Fallback>
    </mc:AlternateContent>
    <mc:AlternateContent xmlns:mc="http://schemas.openxmlformats.org/markup-compatibility/2006">
      <mc:Choice Requires="x14">
        <control shapeId="5123" r:id="rId6" name="Control 3">
          <controlPr defaultSize="0" r:id="rId4">
            <anchor moveWithCells="1">
              <from>
                <xdr:col>40</xdr:col>
                <xdr:colOff>0</xdr:colOff>
                <xdr:row>4</xdr:row>
                <xdr:rowOff>0</xdr:rowOff>
              </from>
              <to>
                <xdr:col>40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5123" r:id="rId6" name="Control 3"/>
      </mc:Fallback>
    </mc:AlternateContent>
    <mc:AlternateContent xmlns:mc="http://schemas.openxmlformats.org/markup-compatibility/2006">
      <mc:Choice Requires="x14">
        <control shapeId="5124" r:id="rId7" name="Control 4">
          <controlPr defaultSize="0" r:id="rId4">
            <anchor moveWithCells="1">
              <from>
                <xdr:col>41</xdr:col>
                <xdr:colOff>0</xdr:colOff>
                <xdr:row>4</xdr:row>
                <xdr:rowOff>0</xdr:rowOff>
              </from>
              <to>
                <xdr:col>41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5124" r:id="rId7" name="Control 4"/>
      </mc:Fallback>
    </mc:AlternateContent>
    <mc:AlternateContent xmlns:mc="http://schemas.openxmlformats.org/markup-compatibility/2006">
      <mc:Choice Requires="x14">
        <control shapeId="5125" r:id="rId8" name="Control 5">
          <controlPr defaultSize="0" r:id="rId4">
            <anchor moveWithCells="1">
              <from>
                <xdr:col>42</xdr:col>
                <xdr:colOff>0</xdr:colOff>
                <xdr:row>4</xdr:row>
                <xdr:rowOff>0</xdr:rowOff>
              </from>
              <to>
                <xdr:col>42</xdr:col>
                <xdr:colOff>257175</xdr:colOff>
                <xdr:row>4</xdr:row>
                <xdr:rowOff>228600</xdr:rowOff>
              </to>
            </anchor>
          </controlPr>
        </control>
      </mc:Choice>
      <mc:Fallback>
        <control shapeId="5125" r:id="rId8" name="Control 5"/>
      </mc:Fallback>
    </mc:AlternateContent>
    <mc:AlternateContent xmlns:mc="http://schemas.openxmlformats.org/markup-compatibility/2006">
      <mc:Choice Requires="x14">
        <control shapeId="5126" r:id="rId9" name="Control 6">
          <controlPr defaultSize="0" r:id="rId4">
            <anchor moveWithCells="1">
              <from>
                <xdr:col>39</xdr:col>
                <xdr:colOff>0</xdr:colOff>
                <xdr:row>5</xdr:row>
                <xdr:rowOff>0</xdr:rowOff>
              </from>
              <to>
                <xdr:col>39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5126" r:id="rId9" name="Control 6"/>
      </mc:Fallback>
    </mc:AlternateContent>
    <mc:AlternateContent xmlns:mc="http://schemas.openxmlformats.org/markup-compatibility/2006">
      <mc:Choice Requires="x14">
        <control shapeId="5127" r:id="rId10" name="Control 7">
          <controlPr defaultSize="0" r:id="rId4">
            <anchor moveWithCells="1">
              <from>
                <xdr:col>40</xdr:col>
                <xdr:colOff>0</xdr:colOff>
                <xdr:row>5</xdr:row>
                <xdr:rowOff>0</xdr:rowOff>
              </from>
              <to>
                <xdr:col>40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5127" r:id="rId10" name="Control 7"/>
      </mc:Fallback>
    </mc:AlternateContent>
    <mc:AlternateContent xmlns:mc="http://schemas.openxmlformats.org/markup-compatibility/2006">
      <mc:Choice Requires="x14">
        <control shapeId="5128" r:id="rId11" name="Control 8">
          <controlPr defaultSize="0" r:id="rId4">
            <anchor moveWithCells="1">
              <from>
                <xdr:col>41</xdr:col>
                <xdr:colOff>0</xdr:colOff>
                <xdr:row>5</xdr:row>
                <xdr:rowOff>0</xdr:rowOff>
              </from>
              <to>
                <xdr:col>41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5128" r:id="rId11" name="Control 8"/>
      </mc:Fallback>
    </mc:AlternateContent>
    <mc:AlternateContent xmlns:mc="http://schemas.openxmlformats.org/markup-compatibility/2006">
      <mc:Choice Requires="x14">
        <control shapeId="5129" r:id="rId12" name="Control 9">
          <controlPr defaultSize="0" r:id="rId4">
            <anchor moveWithCells="1">
              <from>
                <xdr:col>42</xdr:col>
                <xdr:colOff>0</xdr:colOff>
                <xdr:row>5</xdr:row>
                <xdr:rowOff>0</xdr:rowOff>
              </from>
              <to>
                <xdr:col>42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5129" r:id="rId12" name="Control 9"/>
      </mc:Fallback>
    </mc:AlternateContent>
    <mc:AlternateContent xmlns:mc="http://schemas.openxmlformats.org/markup-compatibility/2006">
      <mc:Choice Requires="x14">
        <control shapeId="5130" r:id="rId13" name="Control 10">
          <controlPr defaultSize="0" r:id="rId4">
            <anchor moveWithCells="1">
              <from>
                <xdr:col>43</xdr:col>
                <xdr:colOff>0</xdr:colOff>
                <xdr:row>5</xdr:row>
                <xdr:rowOff>0</xdr:rowOff>
              </from>
              <to>
                <xdr:col>43</xdr:col>
                <xdr:colOff>257175</xdr:colOff>
                <xdr:row>5</xdr:row>
                <xdr:rowOff>228600</xdr:rowOff>
              </to>
            </anchor>
          </controlPr>
        </control>
      </mc:Choice>
      <mc:Fallback>
        <control shapeId="5130" r:id="rId13" name="Control 10"/>
      </mc:Fallback>
    </mc:AlternateContent>
    <mc:AlternateContent xmlns:mc="http://schemas.openxmlformats.org/markup-compatibility/2006">
      <mc:Choice Requires="x14">
        <control shapeId="5131" r:id="rId14" name="Control 11">
          <controlPr defaultSize="0" r:id="rId4">
            <anchor moveWithCells="1">
              <from>
                <xdr:col>39</xdr:col>
                <xdr:colOff>0</xdr:colOff>
                <xdr:row>6</xdr:row>
                <xdr:rowOff>0</xdr:rowOff>
              </from>
              <to>
                <xdr:col>39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5131" r:id="rId14" name="Control 11"/>
      </mc:Fallback>
    </mc:AlternateContent>
    <mc:AlternateContent xmlns:mc="http://schemas.openxmlformats.org/markup-compatibility/2006">
      <mc:Choice Requires="x14">
        <control shapeId="5132" r:id="rId15" name="Control 12">
          <controlPr defaultSize="0" r:id="rId4">
            <anchor moveWithCells="1">
              <from>
                <xdr:col>40</xdr:col>
                <xdr:colOff>0</xdr:colOff>
                <xdr:row>6</xdr:row>
                <xdr:rowOff>0</xdr:rowOff>
              </from>
              <to>
                <xdr:col>40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5132" r:id="rId15" name="Control 12"/>
      </mc:Fallback>
    </mc:AlternateContent>
    <mc:AlternateContent xmlns:mc="http://schemas.openxmlformats.org/markup-compatibility/2006">
      <mc:Choice Requires="x14">
        <control shapeId="5133" r:id="rId16" name="Control 13">
          <controlPr defaultSize="0" r:id="rId4">
            <anchor moveWithCells="1">
              <from>
                <xdr:col>41</xdr:col>
                <xdr:colOff>0</xdr:colOff>
                <xdr:row>6</xdr:row>
                <xdr:rowOff>0</xdr:rowOff>
              </from>
              <to>
                <xdr:col>41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5133" r:id="rId16" name="Control 13"/>
      </mc:Fallback>
    </mc:AlternateContent>
    <mc:AlternateContent xmlns:mc="http://schemas.openxmlformats.org/markup-compatibility/2006">
      <mc:Choice Requires="x14">
        <control shapeId="5134" r:id="rId17" name="Control 14">
          <controlPr defaultSize="0" r:id="rId4">
            <anchor moveWithCells="1">
              <from>
                <xdr:col>42</xdr:col>
                <xdr:colOff>0</xdr:colOff>
                <xdr:row>6</xdr:row>
                <xdr:rowOff>0</xdr:rowOff>
              </from>
              <to>
                <xdr:col>42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5134" r:id="rId17" name="Control 14"/>
      </mc:Fallback>
    </mc:AlternateContent>
    <mc:AlternateContent xmlns:mc="http://schemas.openxmlformats.org/markup-compatibility/2006">
      <mc:Choice Requires="x14">
        <control shapeId="5135" r:id="rId18" name="Control 15">
          <controlPr defaultSize="0" r:id="rId4">
            <anchor moveWithCells="1">
              <from>
                <xdr:col>43</xdr:col>
                <xdr:colOff>0</xdr:colOff>
                <xdr:row>6</xdr:row>
                <xdr:rowOff>0</xdr:rowOff>
              </from>
              <to>
                <xdr:col>43</xdr:col>
                <xdr:colOff>257175</xdr:colOff>
                <xdr:row>6</xdr:row>
                <xdr:rowOff>228600</xdr:rowOff>
              </to>
            </anchor>
          </controlPr>
        </control>
      </mc:Choice>
      <mc:Fallback>
        <control shapeId="5135" r:id="rId18" name="Control 15"/>
      </mc:Fallback>
    </mc:AlternateContent>
    <mc:AlternateContent xmlns:mc="http://schemas.openxmlformats.org/markup-compatibility/2006">
      <mc:Choice Requires="x14">
        <control shapeId="5136" r:id="rId19" name="Control 16">
          <controlPr defaultSize="0" r:id="rId4">
            <anchor moveWithCells="1">
              <from>
                <xdr:col>39</xdr:col>
                <xdr:colOff>0</xdr:colOff>
                <xdr:row>7</xdr:row>
                <xdr:rowOff>0</xdr:rowOff>
              </from>
              <to>
                <xdr:col>39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5136" r:id="rId19" name="Control 16"/>
      </mc:Fallback>
    </mc:AlternateContent>
    <mc:AlternateContent xmlns:mc="http://schemas.openxmlformats.org/markup-compatibility/2006">
      <mc:Choice Requires="x14">
        <control shapeId="5137" r:id="rId20" name="Control 17">
          <controlPr defaultSize="0" r:id="rId4">
            <anchor moveWithCells="1">
              <from>
                <xdr:col>40</xdr:col>
                <xdr:colOff>0</xdr:colOff>
                <xdr:row>7</xdr:row>
                <xdr:rowOff>0</xdr:rowOff>
              </from>
              <to>
                <xdr:col>40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5137" r:id="rId20" name="Control 17"/>
      </mc:Fallback>
    </mc:AlternateContent>
    <mc:AlternateContent xmlns:mc="http://schemas.openxmlformats.org/markup-compatibility/2006">
      <mc:Choice Requires="x14">
        <control shapeId="5138" r:id="rId21" name="Control 18">
          <controlPr defaultSize="0" r:id="rId4">
            <anchor moveWithCells="1">
              <from>
                <xdr:col>41</xdr:col>
                <xdr:colOff>0</xdr:colOff>
                <xdr:row>7</xdr:row>
                <xdr:rowOff>0</xdr:rowOff>
              </from>
              <to>
                <xdr:col>41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5138" r:id="rId21" name="Control 18"/>
      </mc:Fallback>
    </mc:AlternateContent>
    <mc:AlternateContent xmlns:mc="http://schemas.openxmlformats.org/markup-compatibility/2006">
      <mc:Choice Requires="x14">
        <control shapeId="5139" r:id="rId22" name="Control 19">
          <controlPr defaultSize="0" r:id="rId4">
            <anchor moveWithCells="1">
              <from>
                <xdr:col>42</xdr:col>
                <xdr:colOff>0</xdr:colOff>
                <xdr:row>7</xdr:row>
                <xdr:rowOff>0</xdr:rowOff>
              </from>
              <to>
                <xdr:col>42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5139" r:id="rId22" name="Control 19"/>
      </mc:Fallback>
    </mc:AlternateContent>
    <mc:AlternateContent xmlns:mc="http://schemas.openxmlformats.org/markup-compatibility/2006">
      <mc:Choice Requires="x14">
        <control shapeId="5140" r:id="rId23" name="Control 20">
          <controlPr defaultSize="0" r:id="rId4">
            <anchor moveWithCells="1">
              <from>
                <xdr:col>43</xdr:col>
                <xdr:colOff>0</xdr:colOff>
                <xdr:row>7</xdr:row>
                <xdr:rowOff>0</xdr:rowOff>
              </from>
              <to>
                <xdr:col>43</xdr:col>
                <xdr:colOff>257175</xdr:colOff>
                <xdr:row>7</xdr:row>
                <xdr:rowOff>228600</xdr:rowOff>
              </to>
            </anchor>
          </controlPr>
        </control>
      </mc:Choice>
      <mc:Fallback>
        <control shapeId="5140" r:id="rId23" name="Control 20"/>
      </mc:Fallback>
    </mc:AlternateContent>
    <mc:AlternateContent xmlns:mc="http://schemas.openxmlformats.org/markup-compatibility/2006">
      <mc:Choice Requires="x14">
        <control shapeId="5141" r:id="rId24" name="Control 21">
          <controlPr defaultSize="0" r:id="rId4">
            <anchor moveWithCells="1">
              <from>
                <xdr:col>39</xdr:col>
                <xdr:colOff>0</xdr:colOff>
                <xdr:row>8</xdr:row>
                <xdr:rowOff>0</xdr:rowOff>
              </from>
              <to>
                <xdr:col>39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5141" r:id="rId24" name="Control 21"/>
      </mc:Fallback>
    </mc:AlternateContent>
    <mc:AlternateContent xmlns:mc="http://schemas.openxmlformats.org/markup-compatibility/2006">
      <mc:Choice Requires="x14">
        <control shapeId="5142" r:id="rId25" name="Control 22">
          <controlPr defaultSize="0" r:id="rId4">
            <anchor moveWithCells="1">
              <from>
                <xdr:col>40</xdr:col>
                <xdr:colOff>0</xdr:colOff>
                <xdr:row>8</xdr:row>
                <xdr:rowOff>0</xdr:rowOff>
              </from>
              <to>
                <xdr:col>40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5142" r:id="rId25" name="Control 22"/>
      </mc:Fallback>
    </mc:AlternateContent>
    <mc:AlternateContent xmlns:mc="http://schemas.openxmlformats.org/markup-compatibility/2006">
      <mc:Choice Requires="x14">
        <control shapeId="5143" r:id="rId26" name="Control 23">
          <controlPr defaultSize="0" r:id="rId4">
            <anchor moveWithCells="1">
              <from>
                <xdr:col>41</xdr:col>
                <xdr:colOff>0</xdr:colOff>
                <xdr:row>8</xdr:row>
                <xdr:rowOff>0</xdr:rowOff>
              </from>
              <to>
                <xdr:col>41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5143" r:id="rId26" name="Control 23"/>
      </mc:Fallback>
    </mc:AlternateContent>
    <mc:AlternateContent xmlns:mc="http://schemas.openxmlformats.org/markup-compatibility/2006">
      <mc:Choice Requires="x14">
        <control shapeId="5144" r:id="rId27" name="Control 24">
          <controlPr defaultSize="0" r:id="rId4">
            <anchor moveWithCells="1">
              <from>
                <xdr:col>42</xdr:col>
                <xdr:colOff>0</xdr:colOff>
                <xdr:row>8</xdr:row>
                <xdr:rowOff>0</xdr:rowOff>
              </from>
              <to>
                <xdr:col>42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5144" r:id="rId27" name="Control 24"/>
      </mc:Fallback>
    </mc:AlternateContent>
    <mc:AlternateContent xmlns:mc="http://schemas.openxmlformats.org/markup-compatibility/2006">
      <mc:Choice Requires="x14">
        <control shapeId="5145" r:id="rId28" name="Control 25">
          <controlPr defaultSize="0" r:id="rId4">
            <anchor moveWithCells="1">
              <from>
                <xdr:col>43</xdr:col>
                <xdr:colOff>0</xdr:colOff>
                <xdr:row>8</xdr:row>
                <xdr:rowOff>0</xdr:rowOff>
              </from>
              <to>
                <xdr:col>43</xdr:col>
                <xdr:colOff>257175</xdr:colOff>
                <xdr:row>8</xdr:row>
                <xdr:rowOff>228600</xdr:rowOff>
              </to>
            </anchor>
          </controlPr>
        </control>
      </mc:Choice>
      <mc:Fallback>
        <control shapeId="5145" r:id="rId28" name="Control 25"/>
      </mc:Fallback>
    </mc:AlternateContent>
    <mc:AlternateContent xmlns:mc="http://schemas.openxmlformats.org/markup-compatibility/2006">
      <mc:Choice Requires="x14">
        <control shapeId="5147" r:id="rId29" name="Control 27">
          <controlPr defaultSize="0" r:id="rId4">
            <anchor moveWithCells="1">
              <from>
                <xdr:col>39</xdr:col>
                <xdr:colOff>0</xdr:colOff>
                <xdr:row>9</xdr:row>
                <xdr:rowOff>0</xdr:rowOff>
              </from>
              <to>
                <xdr:col>39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5147" r:id="rId29" name="Control 27"/>
      </mc:Fallback>
    </mc:AlternateContent>
    <mc:AlternateContent xmlns:mc="http://schemas.openxmlformats.org/markup-compatibility/2006">
      <mc:Choice Requires="x14">
        <control shapeId="5148" r:id="rId30" name="Control 28">
          <controlPr defaultSize="0" r:id="rId4">
            <anchor moveWithCells="1">
              <from>
                <xdr:col>40</xdr:col>
                <xdr:colOff>0</xdr:colOff>
                <xdr:row>9</xdr:row>
                <xdr:rowOff>0</xdr:rowOff>
              </from>
              <to>
                <xdr:col>40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5148" r:id="rId30" name="Control 28"/>
      </mc:Fallback>
    </mc:AlternateContent>
    <mc:AlternateContent xmlns:mc="http://schemas.openxmlformats.org/markup-compatibility/2006">
      <mc:Choice Requires="x14">
        <control shapeId="5149" r:id="rId31" name="Control 29">
          <controlPr defaultSize="0" r:id="rId4">
            <anchor moveWithCells="1">
              <from>
                <xdr:col>41</xdr:col>
                <xdr:colOff>0</xdr:colOff>
                <xdr:row>9</xdr:row>
                <xdr:rowOff>0</xdr:rowOff>
              </from>
              <to>
                <xdr:col>41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5149" r:id="rId31" name="Control 29"/>
      </mc:Fallback>
    </mc:AlternateContent>
    <mc:AlternateContent xmlns:mc="http://schemas.openxmlformats.org/markup-compatibility/2006">
      <mc:Choice Requires="x14">
        <control shapeId="5150" r:id="rId32" name="Control 30">
          <controlPr defaultSize="0" r:id="rId4">
            <anchor moveWithCells="1">
              <from>
                <xdr:col>42</xdr:col>
                <xdr:colOff>0</xdr:colOff>
                <xdr:row>9</xdr:row>
                <xdr:rowOff>0</xdr:rowOff>
              </from>
              <to>
                <xdr:col>42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5150" r:id="rId32" name="Control 30"/>
      </mc:Fallback>
    </mc:AlternateContent>
    <mc:AlternateContent xmlns:mc="http://schemas.openxmlformats.org/markup-compatibility/2006">
      <mc:Choice Requires="x14">
        <control shapeId="5151" r:id="rId33" name="Control 31">
          <controlPr defaultSize="0" r:id="rId4">
            <anchor moveWithCells="1">
              <from>
                <xdr:col>43</xdr:col>
                <xdr:colOff>0</xdr:colOff>
                <xdr:row>9</xdr:row>
                <xdr:rowOff>0</xdr:rowOff>
              </from>
              <to>
                <xdr:col>43</xdr:col>
                <xdr:colOff>257175</xdr:colOff>
                <xdr:row>9</xdr:row>
                <xdr:rowOff>228600</xdr:rowOff>
              </to>
            </anchor>
          </controlPr>
        </control>
      </mc:Choice>
      <mc:Fallback>
        <control shapeId="5151" r:id="rId33" name="Control 31"/>
      </mc:Fallback>
    </mc:AlternateContent>
    <mc:AlternateContent xmlns:mc="http://schemas.openxmlformats.org/markup-compatibility/2006">
      <mc:Choice Requires="x14">
        <control shapeId="5152" r:id="rId34" name="Control 32">
          <controlPr defaultSize="0" r:id="rId4">
            <anchor moveWithCells="1">
              <from>
                <xdr:col>39</xdr:col>
                <xdr:colOff>0</xdr:colOff>
                <xdr:row>10</xdr:row>
                <xdr:rowOff>0</xdr:rowOff>
              </from>
              <to>
                <xdr:col>39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5152" r:id="rId34" name="Control 32"/>
      </mc:Fallback>
    </mc:AlternateContent>
    <mc:AlternateContent xmlns:mc="http://schemas.openxmlformats.org/markup-compatibility/2006">
      <mc:Choice Requires="x14">
        <control shapeId="5153" r:id="rId35" name="Control 33">
          <controlPr defaultSize="0" r:id="rId4">
            <anchor moveWithCells="1">
              <from>
                <xdr:col>40</xdr:col>
                <xdr:colOff>0</xdr:colOff>
                <xdr:row>10</xdr:row>
                <xdr:rowOff>0</xdr:rowOff>
              </from>
              <to>
                <xdr:col>40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5153" r:id="rId35" name="Control 33"/>
      </mc:Fallback>
    </mc:AlternateContent>
    <mc:AlternateContent xmlns:mc="http://schemas.openxmlformats.org/markup-compatibility/2006">
      <mc:Choice Requires="x14">
        <control shapeId="5154" r:id="rId36" name="Control 34">
          <controlPr defaultSize="0" r:id="rId4">
            <anchor moveWithCells="1">
              <from>
                <xdr:col>41</xdr:col>
                <xdr:colOff>0</xdr:colOff>
                <xdr:row>10</xdr:row>
                <xdr:rowOff>0</xdr:rowOff>
              </from>
              <to>
                <xdr:col>41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5154" r:id="rId36" name="Control 34"/>
      </mc:Fallback>
    </mc:AlternateContent>
    <mc:AlternateContent xmlns:mc="http://schemas.openxmlformats.org/markup-compatibility/2006">
      <mc:Choice Requires="x14">
        <control shapeId="5155" r:id="rId37" name="Control 35">
          <controlPr defaultSize="0" r:id="rId4">
            <anchor moveWithCells="1">
              <from>
                <xdr:col>42</xdr:col>
                <xdr:colOff>0</xdr:colOff>
                <xdr:row>10</xdr:row>
                <xdr:rowOff>0</xdr:rowOff>
              </from>
              <to>
                <xdr:col>42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5155" r:id="rId37" name="Control 35"/>
      </mc:Fallback>
    </mc:AlternateContent>
    <mc:AlternateContent xmlns:mc="http://schemas.openxmlformats.org/markup-compatibility/2006">
      <mc:Choice Requires="x14">
        <control shapeId="5156" r:id="rId38" name="Control 36">
          <controlPr defaultSize="0" r:id="rId4">
            <anchor moveWithCells="1">
              <from>
                <xdr:col>43</xdr:col>
                <xdr:colOff>0</xdr:colOff>
                <xdr:row>10</xdr:row>
                <xdr:rowOff>0</xdr:rowOff>
              </from>
              <to>
                <xdr:col>43</xdr:col>
                <xdr:colOff>257175</xdr:colOff>
                <xdr:row>10</xdr:row>
                <xdr:rowOff>228600</xdr:rowOff>
              </to>
            </anchor>
          </controlPr>
        </control>
      </mc:Choice>
      <mc:Fallback>
        <control shapeId="5156" r:id="rId38" name="Control 36"/>
      </mc:Fallback>
    </mc:AlternateContent>
    <mc:AlternateContent xmlns:mc="http://schemas.openxmlformats.org/markup-compatibility/2006">
      <mc:Choice Requires="x14">
        <control shapeId="5157" r:id="rId39" name="Control 37">
          <controlPr defaultSize="0" r:id="rId4">
            <anchor moveWithCells="1">
              <from>
                <xdr:col>39</xdr:col>
                <xdr:colOff>0</xdr:colOff>
                <xdr:row>11</xdr:row>
                <xdr:rowOff>0</xdr:rowOff>
              </from>
              <to>
                <xdr:col>39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5157" r:id="rId39" name="Control 37"/>
      </mc:Fallback>
    </mc:AlternateContent>
    <mc:AlternateContent xmlns:mc="http://schemas.openxmlformats.org/markup-compatibility/2006">
      <mc:Choice Requires="x14">
        <control shapeId="5158" r:id="rId40" name="Control 38">
          <controlPr defaultSize="0" r:id="rId4">
            <anchor moveWithCells="1">
              <from>
                <xdr:col>40</xdr:col>
                <xdr:colOff>0</xdr:colOff>
                <xdr:row>11</xdr:row>
                <xdr:rowOff>0</xdr:rowOff>
              </from>
              <to>
                <xdr:col>40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5158" r:id="rId40" name="Control 38"/>
      </mc:Fallback>
    </mc:AlternateContent>
    <mc:AlternateContent xmlns:mc="http://schemas.openxmlformats.org/markup-compatibility/2006">
      <mc:Choice Requires="x14">
        <control shapeId="5159" r:id="rId41" name="Control 39">
          <controlPr defaultSize="0" r:id="rId4">
            <anchor moveWithCells="1">
              <from>
                <xdr:col>41</xdr:col>
                <xdr:colOff>0</xdr:colOff>
                <xdr:row>11</xdr:row>
                <xdr:rowOff>0</xdr:rowOff>
              </from>
              <to>
                <xdr:col>41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5159" r:id="rId41" name="Control 39"/>
      </mc:Fallback>
    </mc:AlternateContent>
    <mc:AlternateContent xmlns:mc="http://schemas.openxmlformats.org/markup-compatibility/2006">
      <mc:Choice Requires="x14">
        <control shapeId="5160" r:id="rId42" name="Control 40">
          <controlPr defaultSize="0" r:id="rId4">
            <anchor moveWithCells="1">
              <from>
                <xdr:col>42</xdr:col>
                <xdr:colOff>0</xdr:colOff>
                <xdr:row>11</xdr:row>
                <xdr:rowOff>0</xdr:rowOff>
              </from>
              <to>
                <xdr:col>42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5160" r:id="rId42" name="Control 40"/>
      </mc:Fallback>
    </mc:AlternateContent>
    <mc:AlternateContent xmlns:mc="http://schemas.openxmlformats.org/markup-compatibility/2006">
      <mc:Choice Requires="x14">
        <control shapeId="5161" r:id="rId43" name="Control 41">
          <controlPr defaultSize="0" r:id="rId4">
            <anchor moveWithCells="1">
              <from>
                <xdr:col>43</xdr:col>
                <xdr:colOff>0</xdr:colOff>
                <xdr:row>11</xdr:row>
                <xdr:rowOff>0</xdr:rowOff>
              </from>
              <to>
                <xdr:col>43</xdr:col>
                <xdr:colOff>257175</xdr:colOff>
                <xdr:row>11</xdr:row>
                <xdr:rowOff>228600</xdr:rowOff>
              </to>
            </anchor>
          </controlPr>
        </control>
      </mc:Choice>
      <mc:Fallback>
        <control shapeId="5161" r:id="rId43" name="Control 41"/>
      </mc:Fallback>
    </mc:AlternateContent>
    <mc:AlternateContent xmlns:mc="http://schemas.openxmlformats.org/markup-compatibility/2006">
      <mc:Choice Requires="x14">
        <control shapeId="5162" r:id="rId44" name="Control 42">
          <controlPr defaultSize="0" r:id="rId4">
            <anchor moveWithCells="1">
              <from>
                <xdr:col>39</xdr:col>
                <xdr:colOff>0</xdr:colOff>
                <xdr:row>12</xdr:row>
                <xdr:rowOff>0</xdr:rowOff>
              </from>
              <to>
                <xdr:col>39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5162" r:id="rId44" name="Control 42"/>
      </mc:Fallback>
    </mc:AlternateContent>
    <mc:AlternateContent xmlns:mc="http://schemas.openxmlformats.org/markup-compatibility/2006">
      <mc:Choice Requires="x14">
        <control shapeId="5163" r:id="rId45" name="Control 43">
          <controlPr defaultSize="0" r:id="rId4">
            <anchor moveWithCells="1">
              <from>
                <xdr:col>40</xdr:col>
                <xdr:colOff>0</xdr:colOff>
                <xdr:row>12</xdr:row>
                <xdr:rowOff>0</xdr:rowOff>
              </from>
              <to>
                <xdr:col>40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5163" r:id="rId45" name="Control 43"/>
      </mc:Fallback>
    </mc:AlternateContent>
    <mc:AlternateContent xmlns:mc="http://schemas.openxmlformats.org/markup-compatibility/2006">
      <mc:Choice Requires="x14">
        <control shapeId="5164" r:id="rId46" name="Control 44">
          <controlPr defaultSize="0" r:id="rId4">
            <anchor moveWithCells="1">
              <from>
                <xdr:col>41</xdr:col>
                <xdr:colOff>0</xdr:colOff>
                <xdr:row>12</xdr:row>
                <xdr:rowOff>0</xdr:rowOff>
              </from>
              <to>
                <xdr:col>41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5164" r:id="rId46" name="Control 44"/>
      </mc:Fallback>
    </mc:AlternateContent>
    <mc:AlternateContent xmlns:mc="http://schemas.openxmlformats.org/markup-compatibility/2006">
      <mc:Choice Requires="x14">
        <control shapeId="5165" r:id="rId47" name="Control 45">
          <controlPr defaultSize="0" r:id="rId4">
            <anchor moveWithCells="1">
              <from>
                <xdr:col>42</xdr:col>
                <xdr:colOff>0</xdr:colOff>
                <xdr:row>12</xdr:row>
                <xdr:rowOff>0</xdr:rowOff>
              </from>
              <to>
                <xdr:col>42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5165" r:id="rId47" name="Control 45"/>
      </mc:Fallback>
    </mc:AlternateContent>
    <mc:AlternateContent xmlns:mc="http://schemas.openxmlformats.org/markup-compatibility/2006">
      <mc:Choice Requires="x14">
        <control shapeId="5166" r:id="rId48" name="Control 46">
          <controlPr defaultSize="0" r:id="rId4">
            <anchor moveWithCells="1">
              <from>
                <xdr:col>43</xdr:col>
                <xdr:colOff>0</xdr:colOff>
                <xdr:row>12</xdr:row>
                <xdr:rowOff>0</xdr:rowOff>
              </from>
              <to>
                <xdr:col>43</xdr:col>
                <xdr:colOff>257175</xdr:colOff>
                <xdr:row>12</xdr:row>
                <xdr:rowOff>228600</xdr:rowOff>
              </to>
            </anchor>
          </controlPr>
        </control>
      </mc:Choice>
      <mc:Fallback>
        <control shapeId="5166" r:id="rId48" name="Control 46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A189-674C-4CE8-9119-5736CC9E342E}">
  <dimension ref="A1:E1659"/>
  <sheetViews>
    <sheetView topLeftCell="A55" workbookViewId="0">
      <selection activeCell="K34" sqref="K34"/>
    </sheetView>
  </sheetViews>
  <sheetFormatPr defaultRowHeight="12.75"/>
  <sheetData>
    <row r="1" spans="1:5">
      <c r="A1" t="s">
        <v>514</v>
      </c>
      <c r="B1" t="s">
        <v>515</v>
      </c>
      <c r="C1" t="s">
        <v>516</v>
      </c>
      <c r="D1" t="s">
        <v>1</v>
      </c>
      <c r="E1" t="s">
        <v>517</v>
      </c>
    </row>
    <row r="2" spans="1:5">
      <c r="A2" t="s">
        <v>518</v>
      </c>
      <c r="B2" t="s">
        <v>519</v>
      </c>
      <c r="C2" t="s">
        <v>520</v>
      </c>
      <c r="D2" t="s">
        <v>521</v>
      </c>
      <c r="E2" t="s">
        <v>522</v>
      </c>
    </row>
    <row r="3" spans="1:5">
      <c r="A3" t="s">
        <v>523</v>
      </c>
      <c r="B3" t="s">
        <v>519</v>
      </c>
      <c r="C3" t="s">
        <v>524</v>
      </c>
      <c r="D3" t="s">
        <v>521</v>
      </c>
      <c r="E3" t="s">
        <v>522</v>
      </c>
    </row>
    <row r="4" spans="1:5">
      <c r="A4" t="s">
        <v>525</v>
      </c>
      <c r="B4" t="s">
        <v>519</v>
      </c>
      <c r="C4" t="s">
        <v>526</v>
      </c>
      <c r="D4" t="s">
        <v>521</v>
      </c>
      <c r="E4" t="s">
        <v>522</v>
      </c>
    </row>
    <row r="5" spans="1:5">
      <c r="A5" t="s">
        <v>527</v>
      </c>
      <c r="B5" t="s">
        <v>519</v>
      </c>
      <c r="C5" t="s">
        <v>528</v>
      </c>
      <c r="D5" t="s">
        <v>521</v>
      </c>
      <c r="E5" t="s">
        <v>522</v>
      </c>
    </row>
    <row r="6" spans="1:5">
      <c r="A6" t="s">
        <v>529</v>
      </c>
      <c r="B6" t="s">
        <v>530</v>
      </c>
      <c r="C6" t="s">
        <v>531</v>
      </c>
      <c r="D6" t="s">
        <v>532</v>
      </c>
      <c r="E6" t="s">
        <v>522</v>
      </c>
    </row>
    <row r="7" spans="1:5">
      <c r="A7" t="s">
        <v>533</v>
      </c>
      <c r="B7" t="s">
        <v>534</v>
      </c>
      <c r="C7" t="s">
        <v>535</v>
      </c>
      <c r="D7" t="s">
        <v>536</v>
      </c>
      <c r="E7" t="s">
        <v>537</v>
      </c>
    </row>
    <row r="8" spans="1:5">
      <c r="A8" t="s">
        <v>538</v>
      </c>
      <c r="B8" t="s">
        <v>539</v>
      </c>
      <c r="C8" t="s">
        <v>540</v>
      </c>
      <c r="D8" t="s">
        <v>541</v>
      </c>
      <c r="E8" t="s">
        <v>537</v>
      </c>
    </row>
    <row r="9" spans="1:5">
      <c r="A9" t="s">
        <v>542</v>
      </c>
      <c r="B9" t="s">
        <v>543</v>
      </c>
      <c r="C9" t="s">
        <v>544</v>
      </c>
      <c r="D9" t="s">
        <v>545</v>
      </c>
      <c r="E9" t="s">
        <v>537</v>
      </c>
    </row>
    <row r="10" spans="1:5">
      <c r="A10" t="s">
        <v>546</v>
      </c>
      <c r="B10" t="s">
        <v>547</v>
      </c>
      <c r="C10" t="s">
        <v>548</v>
      </c>
      <c r="D10" t="s">
        <v>549</v>
      </c>
      <c r="E10" t="s">
        <v>522</v>
      </c>
    </row>
    <row r="11" spans="1:5">
      <c r="A11" t="s">
        <v>550</v>
      </c>
      <c r="B11" t="s">
        <v>551</v>
      </c>
      <c r="C11" t="s">
        <v>552</v>
      </c>
      <c r="D11" t="s">
        <v>553</v>
      </c>
      <c r="E11" t="s">
        <v>554</v>
      </c>
    </row>
    <row r="12" spans="1:5">
      <c r="A12" t="s">
        <v>555</v>
      </c>
      <c r="B12" t="s">
        <v>556</v>
      </c>
      <c r="C12" t="s">
        <v>557</v>
      </c>
      <c r="D12" t="s">
        <v>558</v>
      </c>
      <c r="E12" t="s">
        <v>559</v>
      </c>
    </row>
    <row r="13" spans="1:5">
      <c r="A13" t="s">
        <v>560</v>
      </c>
      <c r="B13" t="s">
        <v>561</v>
      </c>
      <c r="C13" t="s">
        <v>562</v>
      </c>
      <c r="D13" t="s">
        <v>563</v>
      </c>
      <c r="E13" t="s">
        <v>537</v>
      </c>
    </row>
    <row r="14" spans="1:5">
      <c r="A14" t="s">
        <v>564</v>
      </c>
      <c r="B14" t="s">
        <v>565</v>
      </c>
      <c r="C14" t="s">
        <v>566</v>
      </c>
      <c r="D14" t="s">
        <v>567</v>
      </c>
      <c r="E14" t="s">
        <v>559</v>
      </c>
    </row>
    <row r="15" spans="1:5">
      <c r="A15" t="s">
        <v>568</v>
      </c>
      <c r="B15" t="s">
        <v>569</v>
      </c>
      <c r="C15" t="s">
        <v>570</v>
      </c>
      <c r="D15" t="s">
        <v>571</v>
      </c>
      <c r="E15" t="s">
        <v>572</v>
      </c>
    </row>
    <row r="16" spans="1:5">
      <c r="A16" t="s">
        <v>573</v>
      </c>
      <c r="B16" t="s">
        <v>574</v>
      </c>
      <c r="C16" t="s">
        <v>575</v>
      </c>
      <c r="D16" t="s">
        <v>576</v>
      </c>
      <c r="E16" t="s">
        <v>537</v>
      </c>
    </row>
    <row r="17" spans="1:5">
      <c r="A17" t="s">
        <v>577</v>
      </c>
      <c r="B17" t="s">
        <v>574</v>
      </c>
      <c r="C17" t="s">
        <v>578</v>
      </c>
      <c r="D17" t="s">
        <v>576</v>
      </c>
      <c r="E17" t="s">
        <v>537</v>
      </c>
    </row>
    <row r="18" spans="1:5">
      <c r="A18" t="s">
        <v>579</v>
      </c>
      <c r="B18" t="s">
        <v>580</v>
      </c>
      <c r="C18" t="s">
        <v>581</v>
      </c>
      <c r="D18" t="s">
        <v>582</v>
      </c>
      <c r="E18" t="s">
        <v>554</v>
      </c>
    </row>
    <row r="19" spans="1:5">
      <c r="A19" t="s">
        <v>583</v>
      </c>
      <c r="B19" t="s">
        <v>584</v>
      </c>
      <c r="C19" t="s">
        <v>585</v>
      </c>
      <c r="D19" t="s">
        <v>586</v>
      </c>
      <c r="E19" t="s">
        <v>554</v>
      </c>
    </row>
    <row r="20" spans="1:5">
      <c r="A20" t="s">
        <v>587</v>
      </c>
      <c r="B20" t="s">
        <v>588</v>
      </c>
      <c r="C20" t="s">
        <v>589</v>
      </c>
      <c r="D20" t="s">
        <v>590</v>
      </c>
      <c r="E20" t="s">
        <v>537</v>
      </c>
    </row>
    <row r="21" spans="1:5">
      <c r="A21" t="s">
        <v>591</v>
      </c>
      <c r="B21" t="s">
        <v>592</v>
      </c>
      <c r="C21" t="s">
        <v>593</v>
      </c>
      <c r="D21" t="s">
        <v>594</v>
      </c>
      <c r="E21" t="s">
        <v>522</v>
      </c>
    </row>
    <row r="22" spans="1:5">
      <c r="A22" t="s">
        <v>595</v>
      </c>
      <c r="B22" t="s">
        <v>592</v>
      </c>
      <c r="C22" t="s">
        <v>596</v>
      </c>
      <c r="D22" t="s">
        <v>594</v>
      </c>
      <c r="E22" t="s">
        <v>522</v>
      </c>
    </row>
    <row r="23" spans="1:5">
      <c r="A23" t="s">
        <v>597</v>
      </c>
      <c r="B23" t="s">
        <v>592</v>
      </c>
      <c r="C23" t="s">
        <v>598</v>
      </c>
      <c r="D23" t="s">
        <v>594</v>
      </c>
      <c r="E23" t="s">
        <v>522</v>
      </c>
    </row>
    <row r="24" spans="1:5">
      <c r="A24" t="s">
        <v>599</v>
      </c>
      <c r="B24" t="s">
        <v>592</v>
      </c>
      <c r="C24" t="s">
        <v>600</v>
      </c>
      <c r="D24" t="s">
        <v>594</v>
      </c>
      <c r="E24" t="s">
        <v>522</v>
      </c>
    </row>
    <row r="25" spans="1:5">
      <c r="A25" t="s">
        <v>601</v>
      </c>
      <c r="B25" t="s">
        <v>602</v>
      </c>
      <c r="C25" t="s">
        <v>603</v>
      </c>
      <c r="D25" t="s">
        <v>604</v>
      </c>
      <c r="E25" t="s">
        <v>537</v>
      </c>
    </row>
    <row r="26" spans="1:5">
      <c r="A26" t="s">
        <v>605</v>
      </c>
      <c r="B26" t="s">
        <v>606</v>
      </c>
      <c r="C26" t="s">
        <v>607</v>
      </c>
      <c r="D26" t="s">
        <v>608</v>
      </c>
      <c r="E26" t="s">
        <v>537</v>
      </c>
    </row>
    <row r="27" spans="1:5">
      <c r="A27" t="s">
        <v>609</v>
      </c>
      <c r="B27" t="s">
        <v>610</v>
      </c>
      <c r="C27" t="s">
        <v>611</v>
      </c>
      <c r="D27" t="s">
        <v>612</v>
      </c>
      <c r="E27" t="s">
        <v>537</v>
      </c>
    </row>
    <row r="28" spans="1:5">
      <c r="A28" t="s">
        <v>613</v>
      </c>
      <c r="B28" t="s">
        <v>614</v>
      </c>
      <c r="C28" t="s">
        <v>615</v>
      </c>
      <c r="D28" t="s">
        <v>616</v>
      </c>
      <c r="E28" t="s">
        <v>559</v>
      </c>
    </row>
    <row r="29" spans="1:5">
      <c r="A29" t="s">
        <v>617</v>
      </c>
      <c r="B29" t="s">
        <v>618</v>
      </c>
      <c r="C29" t="s">
        <v>619</v>
      </c>
      <c r="D29" t="s">
        <v>620</v>
      </c>
      <c r="E29" t="s">
        <v>621</v>
      </c>
    </row>
    <row r="30" spans="1:5">
      <c r="A30" t="s">
        <v>622</v>
      </c>
      <c r="B30" t="s">
        <v>623</v>
      </c>
      <c r="C30" t="s">
        <v>624</v>
      </c>
      <c r="D30" t="s">
        <v>625</v>
      </c>
      <c r="E30" t="s">
        <v>572</v>
      </c>
    </row>
    <row r="31" spans="1:5">
      <c r="A31" t="s">
        <v>626</v>
      </c>
      <c r="B31" t="s">
        <v>627</v>
      </c>
      <c r="C31" t="s">
        <v>628</v>
      </c>
      <c r="D31" t="s">
        <v>629</v>
      </c>
      <c r="E31" t="s">
        <v>537</v>
      </c>
    </row>
    <row r="32" spans="1:5">
      <c r="A32" t="s">
        <v>630</v>
      </c>
      <c r="B32" t="s">
        <v>627</v>
      </c>
      <c r="C32" t="s">
        <v>631</v>
      </c>
      <c r="D32" t="s">
        <v>629</v>
      </c>
      <c r="E32" t="s">
        <v>537</v>
      </c>
    </row>
    <row r="33" spans="1:5">
      <c r="A33" t="s">
        <v>632</v>
      </c>
      <c r="B33" t="s">
        <v>627</v>
      </c>
      <c r="C33" t="s">
        <v>633</v>
      </c>
      <c r="D33" t="s">
        <v>629</v>
      </c>
      <c r="E33" t="s">
        <v>537</v>
      </c>
    </row>
    <row r="34" spans="1:5">
      <c r="A34" t="s">
        <v>634</v>
      </c>
      <c r="B34" t="s">
        <v>627</v>
      </c>
      <c r="C34" t="s">
        <v>635</v>
      </c>
      <c r="D34" t="s">
        <v>629</v>
      </c>
      <c r="E34" t="s">
        <v>537</v>
      </c>
    </row>
    <row r="35" spans="1:5">
      <c r="A35" t="s">
        <v>636</v>
      </c>
      <c r="B35" t="s">
        <v>637</v>
      </c>
      <c r="C35" t="s">
        <v>638</v>
      </c>
      <c r="D35" t="s">
        <v>639</v>
      </c>
      <c r="E35" t="s">
        <v>559</v>
      </c>
    </row>
    <row r="36" spans="1:5">
      <c r="A36" t="s">
        <v>640</v>
      </c>
      <c r="B36" t="s">
        <v>641</v>
      </c>
      <c r="C36" t="s">
        <v>642</v>
      </c>
      <c r="D36" t="s">
        <v>643</v>
      </c>
      <c r="E36" t="s">
        <v>559</v>
      </c>
    </row>
    <row r="37" spans="1:5">
      <c r="A37" t="s">
        <v>644</v>
      </c>
      <c r="B37" t="s">
        <v>641</v>
      </c>
      <c r="C37" t="s">
        <v>645</v>
      </c>
      <c r="D37" t="s">
        <v>643</v>
      </c>
      <c r="E37" t="s">
        <v>559</v>
      </c>
    </row>
    <row r="38" spans="1:5">
      <c r="A38" t="s">
        <v>646</v>
      </c>
      <c r="B38" t="s">
        <v>647</v>
      </c>
      <c r="C38" t="s">
        <v>648</v>
      </c>
      <c r="D38" t="s">
        <v>649</v>
      </c>
      <c r="E38" t="s">
        <v>559</v>
      </c>
    </row>
    <row r="39" spans="1:5">
      <c r="A39" t="s">
        <v>650</v>
      </c>
      <c r="B39" t="s">
        <v>651</v>
      </c>
      <c r="C39" t="s">
        <v>652</v>
      </c>
      <c r="D39" t="s">
        <v>653</v>
      </c>
      <c r="E39" t="s">
        <v>522</v>
      </c>
    </row>
    <row r="40" spans="1:5">
      <c r="A40" t="s">
        <v>654</v>
      </c>
      <c r="B40" t="s">
        <v>651</v>
      </c>
      <c r="C40" t="s">
        <v>655</v>
      </c>
      <c r="D40" t="s">
        <v>653</v>
      </c>
      <c r="E40" t="s">
        <v>522</v>
      </c>
    </row>
    <row r="41" spans="1:5">
      <c r="A41" t="s">
        <v>656</v>
      </c>
      <c r="B41" t="s">
        <v>651</v>
      </c>
      <c r="C41" t="s">
        <v>657</v>
      </c>
      <c r="D41" t="s">
        <v>653</v>
      </c>
      <c r="E41" t="s">
        <v>522</v>
      </c>
    </row>
    <row r="42" spans="1:5">
      <c r="A42" t="s">
        <v>658</v>
      </c>
      <c r="B42" t="s">
        <v>651</v>
      </c>
      <c r="C42" t="s">
        <v>659</v>
      </c>
      <c r="D42" t="s">
        <v>653</v>
      </c>
      <c r="E42" t="s">
        <v>522</v>
      </c>
    </row>
    <row r="43" spans="1:5">
      <c r="A43" t="s">
        <v>660</v>
      </c>
      <c r="B43" t="s">
        <v>661</v>
      </c>
      <c r="C43" t="s">
        <v>662</v>
      </c>
      <c r="D43" t="s">
        <v>663</v>
      </c>
      <c r="E43" t="s">
        <v>621</v>
      </c>
    </row>
    <row r="44" spans="1:5">
      <c r="A44" t="s">
        <v>664</v>
      </c>
      <c r="B44" t="s">
        <v>665</v>
      </c>
      <c r="C44" t="s">
        <v>666</v>
      </c>
      <c r="D44" t="s">
        <v>667</v>
      </c>
      <c r="E44" t="s">
        <v>559</v>
      </c>
    </row>
    <row r="45" spans="1:5">
      <c r="A45" t="s">
        <v>39</v>
      </c>
      <c r="B45" t="s">
        <v>12</v>
      </c>
      <c r="C45" t="s">
        <v>668</v>
      </c>
      <c r="D45" t="s">
        <v>669</v>
      </c>
      <c r="E45" t="s">
        <v>537</v>
      </c>
    </row>
    <row r="46" spans="1:5">
      <c r="A46" t="s">
        <v>670</v>
      </c>
      <c r="B46" t="s">
        <v>12</v>
      </c>
      <c r="C46" t="s">
        <v>671</v>
      </c>
      <c r="D46" t="s">
        <v>669</v>
      </c>
      <c r="E46" t="s">
        <v>537</v>
      </c>
    </row>
    <row r="47" spans="1:5">
      <c r="A47" t="s">
        <v>672</v>
      </c>
      <c r="B47" t="s">
        <v>12</v>
      </c>
      <c r="C47" t="s">
        <v>673</v>
      </c>
      <c r="D47" t="s">
        <v>669</v>
      </c>
      <c r="E47" t="s">
        <v>537</v>
      </c>
    </row>
    <row r="48" spans="1:5">
      <c r="A48" t="s">
        <v>674</v>
      </c>
      <c r="B48" t="s">
        <v>12</v>
      </c>
      <c r="C48" t="s">
        <v>675</v>
      </c>
      <c r="D48" t="s">
        <v>669</v>
      </c>
      <c r="E48" t="s">
        <v>537</v>
      </c>
    </row>
    <row r="49" spans="1:5">
      <c r="A49" t="s">
        <v>676</v>
      </c>
      <c r="B49" t="s">
        <v>12</v>
      </c>
      <c r="C49" t="s">
        <v>677</v>
      </c>
      <c r="D49" t="s">
        <v>669</v>
      </c>
      <c r="E49" t="s">
        <v>537</v>
      </c>
    </row>
    <row r="50" spans="1:5">
      <c r="A50" t="s">
        <v>26</v>
      </c>
      <c r="B50" t="s">
        <v>12</v>
      </c>
      <c r="C50" t="s">
        <v>678</v>
      </c>
      <c r="D50" t="s">
        <v>669</v>
      </c>
      <c r="E50" t="s">
        <v>537</v>
      </c>
    </row>
    <row r="51" spans="1:5">
      <c r="A51" t="s">
        <v>679</v>
      </c>
      <c r="B51" t="s">
        <v>12</v>
      </c>
      <c r="C51" t="s">
        <v>680</v>
      </c>
      <c r="D51" t="s">
        <v>669</v>
      </c>
      <c r="E51" t="s">
        <v>537</v>
      </c>
    </row>
    <row r="52" spans="1:5">
      <c r="A52" t="s">
        <v>681</v>
      </c>
      <c r="B52" t="s">
        <v>12</v>
      </c>
      <c r="C52" t="s">
        <v>682</v>
      </c>
      <c r="D52" t="s">
        <v>669</v>
      </c>
      <c r="E52" t="s">
        <v>537</v>
      </c>
    </row>
    <row r="53" spans="1:5">
      <c r="A53" t="s">
        <v>683</v>
      </c>
      <c r="B53" t="s">
        <v>12</v>
      </c>
      <c r="C53" t="s">
        <v>684</v>
      </c>
      <c r="D53" t="s">
        <v>669</v>
      </c>
      <c r="E53" t="s">
        <v>537</v>
      </c>
    </row>
    <row r="54" spans="1:5">
      <c r="A54" t="s">
        <v>685</v>
      </c>
      <c r="B54" t="s">
        <v>12</v>
      </c>
      <c r="C54" t="s">
        <v>686</v>
      </c>
      <c r="D54" t="s">
        <v>669</v>
      </c>
      <c r="E54" t="s">
        <v>537</v>
      </c>
    </row>
    <row r="55" spans="1:5">
      <c r="A55" t="s">
        <v>687</v>
      </c>
      <c r="B55" t="s">
        <v>12</v>
      </c>
      <c r="C55" t="s">
        <v>688</v>
      </c>
      <c r="D55" t="s">
        <v>669</v>
      </c>
      <c r="E55" t="s">
        <v>537</v>
      </c>
    </row>
    <row r="56" spans="1:5">
      <c r="A56" t="s">
        <v>689</v>
      </c>
      <c r="B56" t="s">
        <v>12</v>
      </c>
      <c r="C56" t="s">
        <v>690</v>
      </c>
      <c r="D56" t="s">
        <v>669</v>
      </c>
      <c r="E56" t="s">
        <v>537</v>
      </c>
    </row>
    <row r="57" spans="1:5">
      <c r="A57" t="s">
        <v>691</v>
      </c>
      <c r="B57" t="s">
        <v>12</v>
      </c>
      <c r="C57" t="s">
        <v>692</v>
      </c>
      <c r="D57" t="s">
        <v>669</v>
      </c>
      <c r="E57" t="s">
        <v>537</v>
      </c>
    </row>
    <row r="58" spans="1:5">
      <c r="A58" t="s">
        <v>693</v>
      </c>
      <c r="B58" t="s">
        <v>12</v>
      </c>
      <c r="C58" t="s">
        <v>694</v>
      </c>
      <c r="D58" t="s">
        <v>669</v>
      </c>
      <c r="E58" t="s">
        <v>537</v>
      </c>
    </row>
    <row r="59" spans="1:5">
      <c r="A59" t="s">
        <v>695</v>
      </c>
      <c r="B59" t="s">
        <v>696</v>
      </c>
      <c r="C59" t="s">
        <v>697</v>
      </c>
      <c r="D59" t="s">
        <v>698</v>
      </c>
      <c r="E59" t="s">
        <v>522</v>
      </c>
    </row>
    <row r="60" spans="1:5">
      <c r="A60" t="s">
        <v>699</v>
      </c>
      <c r="B60" t="s">
        <v>696</v>
      </c>
      <c r="C60" t="s">
        <v>700</v>
      </c>
      <c r="D60" t="s">
        <v>698</v>
      </c>
      <c r="E60" t="s">
        <v>522</v>
      </c>
    </row>
    <row r="61" spans="1:5">
      <c r="A61" t="s">
        <v>701</v>
      </c>
      <c r="B61" t="s">
        <v>702</v>
      </c>
      <c r="C61" t="s">
        <v>703</v>
      </c>
      <c r="D61" t="s">
        <v>704</v>
      </c>
      <c r="E61" t="s">
        <v>522</v>
      </c>
    </row>
    <row r="62" spans="1:5">
      <c r="A62" t="s">
        <v>705</v>
      </c>
      <c r="B62" t="s">
        <v>706</v>
      </c>
      <c r="C62" t="s">
        <v>707</v>
      </c>
      <c r="D62" t="s">
        <v>708</v>
      </c>
      <c r="E62" t="s">
        <v>559</v>
      </c>
    </row>
    <row r="63" spans="1:5">
      <c r="A63" t="s">
        <v>709</v>
      </c>
      <c r="B63" t="s">
        <v>710</v>
      </c>
      <c r="C63" t="s">
        <v>711</v>
      </c>
      <c r="D63" t="s">
        <v>712</v>
      </c>
      <c r="E63" t="s">
        <v>559</v>
      </c>
    </row>
    <row r="64" spans="1:5">
      <c r="A64" t="s">
        <v>713</v>
      </c>
      <c r="B64" t="s">
        <v>710</v>
      </c>
      <c r="C64" t="s">
        <v>714</v>
      </c>
      <c r="D64" t="s">
        <v>712</v>
      </c>
      <c r="E64" t="s">
        <v>559</v>
      </c>
    </row>
    <row r="65" spans="1:5">
      <c r="A65" t="s">
        <v>715</v>
      </c>
      <c r="B65" t="s">
        <v>716</v>
      </c>
      <c r="C65" t="s">
        <v>717</v>
      </c>
      <c r="D65" t="s">
        <v>718</v>
      </c>
      <c r="E65" t="s">
        <v>559</v>
      </c>
    </row>
    <row r="66" spans="1:5">
      <c r="A66" t="s">
        <v>719</v>
      </c>
      <c r="B66" t="s">
        <v>720</v>
      </c>
      <c r="C66" t="s">
        <v>721</v>
      </c>
      <c r="D66" t="s">
        <v>722</v>
      </c>
      <c r="E66" t="s">
        <v>554</v>
      </c>
    </row>
    <row r="67" spans="1:5">
      <c r="A67" t="s">
        <v>723</v>
      </c>
      <c r="B67" t="s">
        <v>724</v>
      </c>
      <c r="C67" t="s">
        <v>725</v>
      </c>
      <c r="D67" t="s">
        <v>725</v>
      </c>
      <c r="E67" t="s">
        <v>559</v>
      </c>
    </row>
    <row r="68" spans="1:5">
      <c r="A68" t="s">
        <v>726</v>
      </c>
      <c r="B68" t="s">
        <v>727</v>
      </c>
      <c r="C68" t="s">
        <v>728</v>
      </c>
      <c r="D68" t="s">
        <v>728</v>
      </c>
      <c r="E68" t="s">
        <v>559</v>
      </c>
    </row>
    <row r="69" spans="1:5">
      <c r="A69" t="s">
        <v>729</v>
      </c>
      <c r="B69" t="s">
        <v>730</v>
      </c>
      <c r="C69" t="s">
        <v>731</v>
      </c>
      <c r="D69" t="s">
        <v>732</v>
      </c>
      <c r="E69" t="s">
        <v>537</v>
      </c>
    </row>
    <row r="70" spans="1:5">
      <c r="A70" t="s">
        <v>733</v>
      </c>
      <c r="B70" t="s">
        <v>734</v>
      </c>
      <c r="C70" t="s">
        <v>735</v>
      </c>
      <c r="D70" t="s">
        <v>736</v>
      </c>
      <c r="E70" t="s">
        <v>554</v>
      </c>
    </row>
    <row r="71" spans="1:5">
      <c r="A71" t="s">
        <v>737</v>
      </c>
      <c r="B71" t="s">
        <v>738</v>
      </c>
      <c r="C71" t="s">
        <v>739</v>
      </c>
      <c r="D71" t="s">
        <v>740</v>
      </c>
      <c r="E71" t="s">
        <v>537</v>
      </c>
    </row>
    <row r="72" spans="1:5">
      <c r="A72" t="s">
        <v>741</v>
      </c>
      <c r="B72" t="s">
        <v>742</v>
      </c>
      <c r="C72" t="s">
        <v>743</v>
      </c>
      <c r="D72" t="s">
        <v>744</v>
      </c>
      <c r="E72" t="s">
        <v>537</v>
      </c>
    </row>
    <row r="73" spans="1:5">
      <c r="A73" t="s">
        <v>745</v>
      </c>
      <c r="B73" t="s">
        <v>746</v>
      </c>
      <c r="C73" t="s">
        <v>747</v>
      </c>
      <c r="D73" t="s">
        <v>748</v>
      </c>
      <c r="E73" t="s">
        <v>621</v>
      </c>
    </row>
    <row r="74" spans="1:5">
      <c r="A74" t="s">
        <v>749</v>
      </c>
      <c r="B74" t="s">
        <v>746</v>
      </c>
      <c r="C74" t="s">
        <v>750</v>
      </c>
      <c r="D74" t="s">
        <v>748</v>
      </c>
      <c r="E74" t="s">
        <v>621</v>
      </c>
    </row>
    <row r="75" spans="1:5">
      <c r="A75" t="s">
        <v>751</v>
      </c>
      <c r="B75" t="s">
        <v>752</v>
      </c>
      <c r="C75" t="s">
        <v>753</v>
      </c>
      <c r="D75" t="s">
        <v>754</v>
      </c>
      <c r="E75" t="s">
        <v>537</v>
      </c>
    </row>
    <row r="76" spans="1:5">
      <c r="A76" t="s">
        <v>755</v>
      </c>
      <c r="B76" t="s">
        <v>756</v>
      </c>
      <c r="C76" t="s">
        <v>757</v>
      </c>
      <c r="D76" t="s">
        <v>758</v>
      </c>
      <c r="E76" t="s">
        <v>559</v>
      </c>
    </row>
    <row r="77" spans="1:5">
      <c r="A77" t="s">
        <v>759</v>
      </c>
      <c r="B77" t="s">
        <v>760</v>
      </c>
      <c r="C77" t="s">
        <v>761</v>
      </c>
      <c r="D77" t="s">
        <v>762</v>
      </c>
      <c r="E77" t="s">
        <v>559</v>
      </c>
    </row>
    <row r="78" spans="1:5">
      <c r="A78" t="s">
        <v>763</v>
      </c>
      <c r="B78" t="s">
        <v>764</v>
      </c>
      <c r="C78" t="s">
        <v>765</v>
      </c>
      <c r="D78" t="s">
        <v>766</v>
      </c>
      <c r="E78" t="s">
        <v>559</v>
      </c>
    </row>
    <row r="79" spans="1:5">
      <c r="A79" t="s">
        <v>767</v>
      </c>
      <c r="B79" t="s">
        <v>768</v>
      </c>
      <c r="C79" t="s">
        <v>769</v>
      </c>
      <c r="D79" t="s">
        <v>770</v>
      </c>
      <c r="E79" t="s">
        <v>559</v>
      </c>
    </row>
    <row r="80" spans="1:5">
      <c r="A80" t="s">
        <v>46</v>
      </c>
      <c r="B80" t="s">
        <v>45</v>
      </c>
      <c r="C80" t="s">
        <v>771</v>
      </c>
      <c r="D80" t="s">
        <v>772</v>
      </c>
      <c r="E80" t="s">
        <v>621</v>
      </c>
    </row>
    <row r="81" spans="1:5">
      <c r="A81" t="s">
        <v>773</v>
      </c>
      <c r="B81" t="s">
        <v>774</v>
      </c>
      <c r="C81" t="s">
        <v>775</v>
      </c>
      <c r="D81" t="s">
        <v>776</v>
      </c>
      <c r="E81" t="s">
        <v>554</v>
      </c>
    </row>
    <row r="82" spans="1:5">
      <c r="A82" t="s">
        <v>777</v>
      </c>
      <c r="B82" t="s">
        <v>778</v>
      </c>
      <c r="C82" t="s">
        <v>779</v>
      </c>
      <c r="D82" t="s">
        <v>780</v>
      </c>
      <c r="E82" t="s">
        <v>621</v>
      </c>
    </row>
    <row r="83" spans="1:5">
      <c r="A83" t="s">
        <v>781</v>
      </c>
      <c r="B83" t="s">
        <v>778</v>
      </c>
      <c r="C83" t="s">
        <v>782</v>
      </c>
      <c r="D83" t="s">
        <v>780</v>
      </c>
      <c r="E83" t="s">
        <v>621</v>
      </c>
    </row>
    <row r="84" spans="1:5">
      <c r="A84" t="s">
        <v>783</v>
      </c>
      <c r="B84" t="s">
        <v>784</v>
      </c>
      <c r="C84" t="s">
        <v>785</v>
      </c>
      <c r="D84" t="s">
        <v>786</v>
      </c>
      <c r="E84" t="s">
        <v>537</v>
      </c>
    </row>
    <row r="85" spans="1:5">
      <c r="A85" t="s">
        <v>787</v>
      </c>
      <c r="B85" t="s">
        <v>784</v>
      </c>
      <c r="C85" t="s">
        <v>788</v>
      </c>
      <c r="D85" t="s">
        <v>786</v>
      </c>
      <c r="E85" t="s">
        <v>537</v>
      </c>
    </row>
    <row r="86" spans="1:5">
      <c r="A86" t="s">
        <v>789</v>
      </c>
      <c r="B86" t="s">
        <v>784</v>
      </c>
      <c r="C86" t="s">
        <v>790</v>
      </c>
      <c r="D86" t="s">
        <v>786</v>
      </c>
      <c r="E86" t="s">
        <v>537</v>
      </c>
    </row>
    <row r="87" spans="1:5">
      <c r="A87" t="s">
        <v>791</v>
      </c>
      <c r="B87" t="s">
        <v>784</v>
      </c>
      <c r="C87" t="s">
        <v>792</v>
      </c>
      <c r="D87" t="s">
        <v>786</v>
      </c>
      <c r="E87" t="s">
        <v>537</v>
      </c>
    </row>
    <row r="88" spans="1:5">
      <c r="A88" t="s">
        <v>793</v>
      </c>
      <c r="B88" t="s">
        <v>784</v>
      </c>
      <c r="C88" t="s">
        <v>794</v>
      </c>
      <c r="D88" t="s">
        <v>786</v>
      </c>
      <c r="E88" t="s">
        <v>537</v>
      </c>
    </row>
    <row r="89" spans="1:5">
      <c r="A89" t="s">
        <v>795</v>
      </c>
      <c r="B89" t="s">
        <v>796</v>
      </c>
      <c r="C89" t="s">
        <v>797</v>
      </c>
      <c r="D89" t="s">
        <v>798</v>
      </c>
      <c r="E89" t="s">
        <v>537</v>
      </c>
    </row>
    <row r="90" spans="1:5">
      <c r="A90" t="s">
        <v>799</v>
      </c>
      <c r="B90" t="s">
        <v>800</v>
      </c>
      <c r="C90" t="s">
        <v>801</v>
      </c>
      <c r="D90" t="s">
        <v>802</v>
      </c>
      <c r="E90" t="s">
        <v>559</v>
      </c>
    </row>
    <row r="91" spans="1:5">
      <c r="A91" t="s">
        <v>803</v>
      </c>
      <c r="B91" t="s">
        <v>804</v>
      </c>
      <c r="C91" t="s">
        <v>805</v>
      </c>
      <c r="D91" t="s">
        <v>806</v>
      </c>
      <c r="E91" t="s">
        <v>559</v>
      </c>
    </row>
    <row r="92" spans="1:5">
      <c r="A92" t="s">
        <v>807</v>
      </c>
      <c r="B92" t="s">
        <v>808</v>
      </c>
      <c r="C92" t="s">
        <v>809</v>
      </c>
      <c r="D92" t="s">
        <v>810</v>
      </c>
      <c r="E92" t="s">
        <v>537</v>
      </c>
    </row>
    <row r="93" spans="1:5">
      <c r="A93" t="s">
        <v>811</v>
      </c>
      <c r="B93" t="s">
        <v>812</v>
      </c>
      <c r="C93" t="s">
        <v>813</v>
      </c>
      <c r="D93" t="s">
        <v>814</v>
      </c>
      <c r="E93" t="s">
        <v>537</v>
      </c>
    </row>
    <row r="94" spans="1:5">
      <c r="A94" t="s">
        <v>815</v>
      </c>
      <c r="B94" t="s">
        <v>812</v>
      </c>
      <c r="C94" t="s">
        <v>816</v>
      </c>
      <c r="D94" t="s">
        <v>814</v>
      </c>
      <c r="E94" t="s">
        <v>537</v>
      </c>
    </row>
    <row r="95" spans="1:5">
      <c r="A95" t="s">
        <v>817</v>
      </c>
      <c r="B95" t="s">
        <v>818</v>
      </c>
      <c r="C95" t="s">
        <v>819</v>
      </c>
      <c r="D95" t="s">
        <v>820</v>
      </c>
      <c r="E95" t="s">
        <v>537</v>
      </c>
    </row>
    <row r="96" spans="1:5">
      <c r="A96" t="s">
        <v>821</v>
      </c>
      <c r="B96" t="s">
        <v>822</v>
      </c>
      <c r="C96" t="s">
        <v>823</v>
      </c>
      <c r="D96" t="s">
        <v>824</v>
      </c>
      <c r="E96" t="s">
        <v>522</v>
      </c>
    </row>
    <row r="97" spans="1:5">
      <c r="A97" t="s">
        <v>825</v>
      </c>
      <c r="B97" t="s">
        <v>826</v>
      </c>
      <c r="C97" t="s">
        <v>827</v>
      </c>
      <c r="D97" t="s">
        <v>828</v>
      </c>
      <c r="E97" t="s">
        <v>559</v>
      </c>
    </row>
    <row r="98" spans="1:5">
      <c r="A98" t="s">
        <v>829</v>
      </c>
      <c r="B98" t="s">
        <v>830</v>
      </c>
      <c r="C98" t="s">
        <v>831</v>
      </c>
      <c r="D98" t="s">
        <v>832</v>
      </c>
      <c r="E98" t="s">
        <v>559</v>
      </c>
    </row>
    <row r="99" spans="1:5">
      <c r="A99" t="s">
        <v>833</v>
      </c>
      <c r="B99" t="s">
        <v>834</v>
      </c>
      <c r="C99" t="s">
        <v>835</v>
      </c>
      <c r="D99" t="s">
        <v>836</v>
      </c>
      <c r="E99" t="s">
        <v>537</v>
      </c>
    </row>
    <row r="100" spans="1:5">
      <c r="A100" t="s">
        <v>837</v>
      </c>
      <c r="B100" t="s">
        <v>838</v>
      </c>
      <c r="C100" t="s">
        <v>839</v>
      </c>
      <c r="D100" t="s">
        <v>840</v>
      </c>
      <c r="E100" t="s">
        <v>559</v>
      </c>
    </row>
    <row r="101" spans="1:5">
      <c r="A101" t="s">
        <v>841</v>
      </c>
      <c r="B101" t="s">
        <v>842</v>
      </c>
      <c r="C101" t="s">
        <v>843</v>
      </c>
      <c r="D101" t="s">
        <v>844</v>
      </c>
      <c r="E101" t="s">
        <v>559</v>
      </c>
    </row>
    <row r="102" spans="1:5">
      <c r="A102" t="s">
        <v>845</v>
      </c>
      <c r="B102" t="s">
        <v>842</v>
      </c>
      <c r="C102" t="s">
        <v>846</v>
      </c>
      <c r="D102" t="s">
        <v>844</v>
      </c>
      <c r="E102" t="s">
        <v>559</v>
      </c>
    </row>
    <row r="103" spans="1:5">
      <c r="A103" t="s">
        <v>847</v>
      </c>
      <c r="B103" t="s">
        <v>848</v>
      </c>
      <c r="C103" t="s">
        <v>849</v>
      </c>
      <c r="D103" t="s">
        <v>850</v>
      </c>
      <c r="E103" t="s">
        <v>522</v>
      </c>
    </row>
    <row r="104" spans="1:5">
      <c r="A104" t="s">
        <v>851</v>
      </c>
      <c r="B104" t="s">
        <v>852</v>
      </c>
      <c r="C104" t="s">
        <v>853</v>
      </c>
      <c r="D104" t="s">
        <v>854</v>
      </c>
      <c r="E104" t="s">
        <v>537</v>
      </c>
    </row>
    <row r="105" spans="1:5">
      <c r="A105" t="s">
        <v>855</v>
      </c>
      <c r="B105" t="s">
        <v>852</v>
      </c>
      <c r="C105" t="s">
        <v>856</v>
      </c>
      <c r="D105" t="s">
        <v>854</v>
      </c>
      <c r="E105" t="s">
        <v>537</v>
      </c>
    </row>
    <row r="106" spans="1:5">
      <c r="A106" t="s">
        <v>857</v>
      </c>
      <c r="B106" t="s">
        <v>858</v>
      </c>
      <c r="C106" t="s">
        <v>859</v>
      </c>
      <c r="D106" t="s">
        <v>860</v>
      </c>
      <c r="E106" t="s">
        <v>559</v>
      </c>
    </row>
    <row r="107" spans="1:5">
      <c r="A107" t="s">
        <v>861</v>
      </c>
      <c r="B107" t="s">
        <v>858</v>
      </c>
      <c r="C107" t="s">
        <v>862</v>
      </c>
      <c r="D107" t="s">
        <v>860</v>
      </c>
      <c r="E107" t="s">
        <v>559</v>
      </c>
    </row>
    <row r="108" spans="1:5">
      <c r="A108" t="s">
        <v>863</v>
      </c>
      <c r="B108" t="s">
        <v>864</v>
      </c>
      <c r="C108" t="s">
        <v>865</v>
      </c>
      <c r="D108" t="s">
        <v>866</v>
      </c>
      <c r="E108" t="s">
        <v>522</v>
      </c>
    </row>
    <row r="109" spans="1:5">
      <c r="A109" t="s">
        <v>867</v>
      </c>
      <c r="B109" t="s">
        <v>868</v>
      </c>
      <c r="C109" t="s">
        <v>869</v>
      </c>
      <c r="D109" t="s">
        <v>870</v>
      </c>
      <c r="E109" t="s">
        <v>559</v>
      </c>
    </row>
    <row r="110" spans="1:5">
      <c r="A110" t="s">
        <v>871</v>
      </c>
      <c r="B110" t="s">
        <v>872</v>
      </c>
      <c r="C110" t="s">
        <v>873</v>
      </c>
      <c r="D110" t="s">
        <v>874</v>
      </c>
      <c r="E110" t="s">
        <v>559</v>
      </c>
    </row>
    <row r="111" spans="1:5">
      <c r="A111" t="s">
        <v>875</v>
      </c>
      <c r="B111" t="s">
        <v>872</v>
      </c>
      <c r="C111" t="s">
        <v>876</v>
      </c>
      <c r="D111" t="s">
        <v>874</v>
      </c>
      <c r="E111" t="s">
        <v>559</v>
      </c>
    </row>
    <row r="112" spans="1:5">
      <c r="A112" t="s">
        <v>877</v>
      </c>
      <c r="B112" t="s">
        <v>872</v>
      </c>
      <c r="C112" t="s">
        <v>878</v>
      </c>
      <c r="D112" t="s">
        <v>874</v>
      </c>
      <c r="E112" t="s">
        <v>559</v>
      </c>
    </row>
    <row r="113" spans="1:5">
      <c r="A113" t="s">
        <v>879</v>
      </c>
      <c r="B113" t="s">
        <v>872</v>
      </c>
      <c r="C113" t="s">
        <v>880</v>
      </c>
      <c r="D113" t="s">
        <v>874</v>
      </c>
      <c r="E113" t="s">
        <v>559</v>
      </c>
    </row>
    <row r="114" spans="1:5">
      <c r="A114" t="s">
        <v>881</v>
      </c>
      <c r="B114" t="s">
        <v>872</v>
      </c>
      <c r="C114" t="s">
        <v>882</v>
      </c>
      <c r="D114" t="s">
        <v>874</v>
      </c>
      <c r="E114" t="s">
        <v>559</v>
      </c>
    </row>
    <row r="115" spans="1:5">
      <c r="A115" t="s">
        <v>883</v>
      </c>
      <c r="B115" t="s">
        <v>872</v>
      </c>
      <c r="C115" t="s">
        <v>884</v>
      </c>
      <c r="D115" t="s">
        <v>874</v>
      </c>
      <c r="E115" t="s">
        <v>559</v>
      </c>
    </row>
    <row r="116" spans="1:5">
      <c r="A116" t="s">
        <v>885</v>
      </c>
      <c r="B116" t="s">
        <v>886</v>
      </c>
      <c r="C116" t="s">
        <v>887</v>
      </c>
      <c r="D116" t="s">
        <v>887</v>
      </c>
      <c r="E116" t="s">
        <v>559</v>
      </c>
    </row>
    <row r="117" spans="1:5">
      <c r="A117" t="s">
        <v>888</v>
      </c>
      <c r="B117" t="s">
        <v>889</v>
      </c>
      <c r="C117" t="s">
        <v>890</v>
      </c>
      <c r="D117" t="s">
        <v>891</v>
      </c>
      <c r="E117" t="s">
        <v>559</v>
      </c>
    </row>
    <row r="118" spans="1:5">
      <c r="A118" t="s">
        <v>892</v>
      </c>
      <c r="B118" t="s">
        <v>889</v>
      </c>
      <c r="C118" t="s">
        <v>893</v>
      </c>
      <c r="D118" t="s">
        <v>891</v>
      </c>
      <c r="E118" t="s">
        <v>559</v>
      </c>
    </row>
    <row r="119" spans="1:5">
      <c r="A119" t="s">
        <v>894</v>
      </c>
      <c r="B119" t="s">
        <v>895</v>
      </c>
      <c r="C119" t="s">
        <v>896</v>
      </c>
      <c r="D119" t="s">
        <v>897</v>
      </c>
      <c r="E119" t="s">
        <v>559</v>
      </c>
    </row>
    <row r="120" spans="1:5">
      <c r="A120" t="s">
        <v>898</v>
      </c>
      <c r="B120" t="s">
        <v>895</v>
      </c>
      <c r="C120" t="s">
        <v>899</v>
      </c>
      <c r="D120" t="s">
        <v>897</v>
      </c>
      <c r="E120" t="s">
        <v>559</v>
      </c>
    </row>
    <row r="121" spans="1:5">
      <c r="A121" t="s">
        <v>900</v>
      </c>
      <c r="B121" t="s">
        <v>901</v>
      </c>
      <c r="C121" t="s">
        <v>902</v>
      </c>
      <c r="D121" t="s">
        <v>903</v>
      </c>
      <c r="E121" t="s">
        <v>572</v>
      </c>
    </row>
    <row r="122" spans="1:5">
      <c r="A122" t="s">
        <v>904</v>
      </c>
      <c r="B122" t="s">
        <v>901</v>
      </c>
      <c r="C122" t="s">
        <v>905</v>
      </c>
      <c r="D122" t="s">
        <v>903</v>
      </c>
      <c r="E122" t="s">
        <v>572</v>
      </c>
    </row>
    <row r="123" spans="1:5">
      <c r="A123" t="s">
        <v>906</v>
      </c>
      <c r="B123" t="s">
        <v>901</v>
      </c>
      <c r="C123" t="s">
        <v>907</v>
      </c>
      <c r="D123" t="s">
        <v>903</v>
      </c>
      <c r="E123" t="s">
        <v>572</v>
      </c>
    </row>
    <row r="124" spans="1:5">
      <c r="A124" t="s">
        <v>908</v>
      </c>
      <c r="B124" t="s">
        <v>901</v>
      </c>
      <c r="C124" t="s">
        <v>909</v>
      </c>
      <c r="D124" t="s">
        <v>903</v>
      </c>
      <c r="E124" t="s">
        <v>572</v>
      </c>
    </row>
    <row r="125" spans="1:5">
      <c r="A125" t="s">
        <v>910</v>
      </c>
      <c r="B125" t="s">
        <v>911</v>
      </c>
      <c r="C125" t="s">
        <v>912</v>
      </c>
      <c r="D125" t="s">
        <v>913</v>
      </c>
      <c r="E125" t="s">
        <v>559</v>
      </c>
    </row>
    <row r="126" spans="1:5">
      <c r="A126" t="s">
        <v>914</v>
      </c>
      <c r="B126" t="s">
        <v>915</v>
      </c>
      <c r="C126" t="s">
        <v>916</v>
      </c>
      <c r="D126" t="s">
        <v>917</v>
      </c>
      <c r="E126" t="s">
        <v>559</v>
      </c>
    </row>
    <row r="127" spans="1:5">
      <c r="A127" t="s">
        <v>918</v>
      </c>
      <c r="B127" t="s">
        <v>919</v>
      </c>
      <c r="C127" t="s">
        <v>920</v>
      </c>
      <c r="D127" t="s">
        <v>921</v>
      </c>
      <c r="E127" t="s">
        <v>559</v>
      </c>
    </row>
    <row r="128" spans="1:5">
      <c r="A128" t="s">
        <v>922</v>
      </c>
      <c r="B128" t="s">
        <v>923</v>
      </c>
      <c r="C128" t="s">
        <v>924</v>
      </c>
      <c r="D128" t="s">
        <v>925</v>
      </c>
      <c r="E128" t="s">
        <v>559</v>
      </c>
    </row>
    <row r="129" spans="1:5">
      <c r="A129" t="s">
        <v>926</v>
      </c>
      <c r="B129" t="s">
        <v>927</v>
      </c>
      <c r="C129" t="s">
        <v>928</v>
      </c>
      <c r="D129" t="s">
        <v>929</v>
      </c>
      <c r="E129" t="s">
        <v>559</v>
      </c>
    </row>
    <row r="130" spans="1:5">
      <c r="A130" t="s">
        <v>930</v>
      </c>
      <c r="B130" t="s">
        <v>931</v>
      </c>
      <c r="C130" t="s">
        <v>932</v>
      </c>
      <c r="D130" t="s">
        <v>933</v>
      </c>
      <c r="E130" t="s">
        <v>559</v>
      </c>
    </row>
    <row r="131" spans="1:5">
      <c r="A131" t="s">
        <v>934</v>
      </c>
      <c r="B131" t="s">
        <v>935</v>
      </c>
      <c r="C131" t="s">
        <v>936</v>
      </c>
      <c r="D131" t="s">
        <v>937</v>
      </c>
      <c r="E131" t="s">
        <v>621</v>
      </c>
    </row>
    <row r="132" spans="1:5">
      <c r="A132" t="s">
        <v>938</v>
      </c>
      <c r="B132" t="s">
        <v>939</v>
      </c>
      <c r="C132" t="s">
        <v>940</v>
      </c>
      <c r="D132" t="s">
        <v>941</v>
      </c>
      <c r="E132" t="s">
        <v>559</v>
      </c>
    </row>
    <row r="133" spans="1:5">
      <c r="A133" t="s">
        <v>942</v>
      </c>
      <c r="B133" t="s">
        <v>943</v>
      </c>
      <c r="C133" t="s">
        <v>944</v>
      </c>
      <c r="D133" t="s">
        <v>945</v>
      </c>
      <c r="E133" t="s">
        <v>559</v>
      </c>
    </row>
    <row r="134" spans="1:5">
      <c r="A134" t="s">
        <v>946</v>
      </c>
      <c r="B134" t="s">
        <v>947</v>
      </c>
      <c r="C134" t="s">
        <v>948</v>
      </c>
      <c r="D134" t="s">
        <v>949</v>
      </c>
      <c r="E134" t="s">
        <v>537</v>
      </c>
    </row>
    <row r="135" spans="1:5">
      <c r="A135" t="s">
        <v>950</v>
      </c>
      <c r="B135" t="s">
        <v>947</v>
      </c>
      <c r="C135" t="s">
        <v>951</v>
      </c>
      <c r="D135" t="s">
        <v>949</v>
      </c>
      <c r="E135" t="s">
        <v>537</v>
      </c>
    </row>
    <row r="136" spans="1:5">
      <c r="A136" t="s">
        <v>952</v>
      </c>
      <c r="B136" t="s">
        <v>953</v>
      </c>
      <c r="C136" t="s">
        <v>954</v>
      </c>
      <c r="D136" t="s">
        <v>955</v>
      </c>
      <c r="E136" t="s">
        <v>537</v>
      </c>
    </row>
    <row r="137" spans="1:5">
      <c r="A137" t="s">
        <v>956</v>
      </c>
      <c r="B137" t="s">
        <v>957</v>
      </c>
      <c r="C137" t="s">
        <v>958</v>
      </c>
      <c r="D137" t="s">
        <v>959</v>
      </c>
      <c r="E137" t="s">
        <v>537</v>
      </c>
    </row>
    <row r="138" spans="1:5">
      <c r="A138" t="s">
        <v>960</v>
      </c>
      <c r="B138" t="s">
        <v>14</v>
      </c>
      <c r="C138" t="s">
        <v>961</v>
      </c>
      <c r="D138" t="s">
        <v>962</v>
      </c>
      <c r="E138" t="s">
        <v>537</v>
      </c>
    </row>
    <row r="139" spans="1:5">
      <c r="A139" t="s">
        <v>15</v>
      </c>
      <c r="B139" t="s">
        <v>14</v>
      </c>
      <c r="C139" t="s">
        <v>963</v>
      </c>
      <c r="D139" t="s">
        <v>962</v>
      </c>
      <c r="E139" t="s">
        <v>537</v>
      </c>
    </row>
    <row r="140" spans="1:5">
      <c r="A140" t="s">
        <v>964</v>
      </c>
      <c r="B140" t="s">
        <v>14</v>
      </c>
      <c r="C140" t="s">
        <v>965</v>
      </c>
      <c r="D140" t="s">
        <v>962</v>
      </c>
      <c r="E140" t="s">
        <v>537</v>
      </c>
    </row>
    <row r="141" spans="1:5">
      <c r="A141" t="s">
        <v>966</v>
      </c>
      <c r="B141" t="s">
        <v>14</v>
      </c>
      <c r="C141" t="s">
        <v>967</v>
      </c>
      <c r="D141" t="s">
        <v>962</v>
      </c>
      <c r="E141" t="s">
        <v>537</v>
      </c>
    </row>
    <row r="142" spans="1:5">
      <c r="A142" t="s">
        <v>968</v>
      </c>
      <c r="B142" t="s">
        <v>969</v>
      </c>
      <c r="C142" t="s">
        <v>970</v>
      </c>
      <c r="D142" t="s">
        <v>971</v>
      </c>
      <c r="E142" t="s">
        <v>537</v>
      </c>
    </row>
    <row r="143" spans="1:5">
      <c r="A143" t="s">
        <v>972</v>
      </c>
      <c r="B143" t="s">
        <v>973</v>
      </c>
      <c r="C143" t="s">
        <v>974</v>
      </c>
      <c r="D143" t="s">
        <v>975</v>
      </c>
      <c r="E143" t="s">
        <v>559</v>
      </c>
    </row>
    <row r="144" spans="1:5">
      <c r="A144" t="s">
        <v>976</v>
      </c>
      <c r="B144" t="s">
        <v>977</v>
      </c>
      <c r="C144" t="s">
        <v>978</v>
      </c>
      <c r="D144" t="s">
        <v>979</v>
      </c>
      <c r="E144" t="s">
        <v>559</v>
      </c>
    </row>
    <row r="145" spans="1:5">
      <c r="A145" t="s">
        <v>980</v>
      </c>
      <c r="B145" t="s">
        <v>981</v>
      </c>
      <c r="C145" t="s">
        <v>982</v>
      </c>
      <c r="D145" t="s">
        <v>983</v>
      </c>
      <c r="E145" t="s">
        <v>537</v>
      </c>
    </row>
    <row r="146" spans="1:5">
      <c r="A146" t="s">
        <v>984</v>
      </c>
      <c r="B146" t="s">
        <v>985</v>
      </c>
      <c r="C146" t="s">
        <v>986</v>
      </c>
      <c r="D146" t="s">
        <v>987</v>
      </c>
      <c r="E146" t="s">
        <v>537</v>
      </c>
    </row>
    <row r="147" spans="1:5">
      <c r="A147" t="s">
        <v>988</v>
      </c>
      <c r="B147" t="s">
        <v>989</v>
      </c>
      <c r="C147" t="s">
        <v>990</v>
      </c>
      <c r="D147" t="s">
        <v>991</v>
      </c>
      <c r="E147" t="s">
        <v>559</v>
      </c>
    </row>
    <row r="148" spans="1:5">
      <c r="A148" t="s">
        <v>992</v>
      </c>
      <c r="B148" t="s">
        <v>989</v>
      </c>
      <c r="C148" t="s">
        <v>993</v>
      </c>
      <c r="D148" t="s">
        <v>991</v>
      </c>
      <c r="E148" t="s">
        <v>559</v>
      </c>
    </row>
    <row r="149" spans="1:5">
      <c r="A149" t="s">
        <v>994</v>
      </c>
      <c r="B149" t="s">
        <v>995</v>
      </c>
      <c r="C149" t="s">
        <v>996</v>
      </c>
      <c r="D149" t="s">
        <v>997</v>
      </c>
      <c r="E149" t="s">
        <v>537</v>
      </c>
    </row>
    <row r="150" spans="1:5">
      <c r="A150" t="s">
        <v>998</v>
      </c>
      <c r="B150" t="s">
        <v>995</v>
      </c>
      <c r="C150" t="s">
        <v>999</v>
      </c>
      <c r="D150" t="s">
        <v>997</v>
      </c>
      <c r="E150" t="s">
        <v>537</v>
      </c>
    </row>
    <row r="151" spans="1:5">
      <c r="A151" t="s">
        <v>1000</v>
      </c>
      <c r="B151" t="s">
        <v>1001</v>
      </c>
      <c r="C151" t="s">
        <v>1002</v>
      </c>
      <c r="D151" t="s">
        <v>1003</v>
      </c>
      <c r="E151" t="s">
        <v>554</v>
      </c>
    </row>
    <row r="152" spans="1:5">
      <c r="A152" t="s">
        <v>1004</v>
      </c>
      <c r="B152" t="s">
        <v>1001</v>
      </c>
      <c r="C152" t="s">
        <v>1005</v>
      </c>
      <c r="D152" t="s">
        <v>1003</v>
      </c>
      <c r="E152" t="s">
        <v>554</v>
      </c>
    </row>
    <row r="153" spans="1:5">
      <c r="A153" t="s">
        <v>1006</v>
      </c>
      <c r="B153" t="s">
        <v>1001</v>
      </c>
      <c r="C153" t="s">
        <v>1007</v>
      </c>
      <c r="D153" t="s">
        <v>1003</v>
      </c>
      <c r="E153" t="s">
        <v>554</v>
      </c>
    </row>
    <row r="154" spans="1:5">
      <c r="A154" t="s">
        <v>1008</v>
      </c>
      <c r="B154" t="s">
        <v>1001</v>
      </c>
      <c r="C154" t="s">
        <v>1009</v>
      </c>
      <c r="D154" t="s">
        <v>1003</v>
      </c>
      <c r="E154" t="s">
        <v>554</v>
      </c>
    </row>
    <row r="155" spans="1:5">
      <c r="A155" t="s">
        <v>1010</v>
      </c>
      <c r="B155" t="s">
        <v>1011</v>
      </c>
      <c r="C155" t="s">
        <v>1012</v>
      </c>
      <c r="D155" t="s">
        <v>1013</v>
      </c>
      <c r="E155" t="s">
        <v>554</v>
      </c>
    </row>
    <row r="156" spans="1:5">
      <c r="A156" t="s">
        <v>1014</v>
      </c>
      <c r="B156" t="s">
        <v>1011</v>
      </c>
      <c r="C156" t="s">
        <v>1015</v>
      </c>
      <c r="D156" t="s">
        <v>1013</v>
      </c>
      <c r="E156" t="s">
        <v>554</v>
      </c>
    </row>
    <row r="157" spans="1:5">
      <c r="A157" t="s">
        <v>1016</v>
      </c>
      <c r="B157" t="s">
        <v>1017</v>
      </c>
      <c r="C157" t="s">
        <v>1018</v>
      </c>
      <c r="D157" t="s">
        <v>1019</v>
      </c>
      <c r="E157" t="s">
        <v>572</v>
      </c>
    </row>
    <row r="158" spans="1:5">
      <c r="A158" t="s">
        <v>1020</v>
      </c>
      <c r="B158" t="s">
        <v>1021</v>
      </c>
      <c r="C158" t="s">
        <v>1022</v>
      </c>
      <c r="D158" t="s">
        <v>1023</v>
      </c>
      <c r="E158" t="s">
        <v>559</v>
      </c>
    </row>
    <row r="159" spans="1:5">
      <c r="A159" t="s">
        <v>1024</v>
      </c>
      <c r="B159" t="s">
        <v>1025</v>
      </c>
      <c r="C159" t="s">
        <v>1026</v>
      </c>
      <c r="D159" t="s">
        <v>1027</v>
      </c>
      <c r="E159" t="s">
        <v>537</v>
      </c>
    </row>
    <row r="160" spans="1:5">
      <c r="A160" t="s">
        <v>1028</v>
      </c>
      <c r="B160" t="s">
        <v>1029</v>
      </c>
      <c r="C160" t="s">
        <v>1030</v>
      </c>
      <c r="D160" t="s">
        <v>1031</v>
      </c>
      <c r="E160" t="s">
        <v>559</v>
      </c>
    </row>
    <row r="161" spans="1:5">
      <c r="A161" t="s">
        <v>1032</v>
      </c>
      <c r="B161" t="s">
        <v>1033</v>
      </c>
      <c r="C161" t="s">
        <v>1034</v>
      </c>
      <c r="D161" t="s">
        <v>1035</v>
      </c>
      <c r="E161" t="s">
        <v>537</v>
      </c>
    </row>
    <row r="162" spans="1:5">
      <c r="A162" t="s">
        <v>1036</v>
      </c>
      <c r="B162" t="s">
        <v>1037</v>
      </c>
      <c r="C162" t="s">
        <v>1038</v>
      </c>
      <c r="D162" t="s">
        <v>1039</v>
      </c>
      <c r="E162" t="s">
        <v>537</v>
      </c>
    </row>
    <row r="163" spans="1:5">
      <c r="A163" t="s">
        <v>1040</v>
      </c>
      <c r="B163" t="s">
        <v>1041</v>
      </c>
      <c r="C163" t="s">
        <v>1042</v>
      </c>
      <c r="D163" t="s">
        <v>1043</v>
      </c>
      <c r="E163" t="s">
        <v>537</v>
      </c>
    </row>
    <row r="164" spans="1:5">
      <c r="A164" t="s">
        <v>1044</v>
      </c>
      <c r="B164" t="s">
        <v>1041</v>
      </c>
      <c r="C164" t="s">
        <v>1045</v>
      </c>
      <c r="D164" t="s">
        <v>1043</v>
      </c>
      <c r="E164" t="s">
        <v>537</v>
      </c>
    </row>
    <row r="165" spans="1:5">
      <c r="A165" t="s">
        <v>1046</v>
      </c>
      <c r="B165" t="s">
        <v>1047</v>
      </c>
      <c r="C165" t="s">
        <v>1048</v>
      </c>
      <c r="D165" t="s">
        <v>1049</v>
      </c>
      <c r="E165" t="s">
        <v>621</v>
      </c>
    </row>
    <row r="166" spans="1:5">
      <c r="A166" t="s">
        <v>1050</v>
      </c>
      <c r="B166" t="s">
        <v>1051</v>
      </c>
      <c r="C166" t="s">
        <v>1052</v>
      </c>
      <c r="D166" t="s">
        <v>1053</v>
      </c>
      <c r="E166" t="s">
        <v>621</v>
      </c>
    </row>
    <row r="167" spans="1:5">
      <c r="A167" t="s">
        <v>1054</v>
      </c>
      <c r="B167" t="s">
        <v>1055</v>
      </c>
      <c r="C167" t="s">
        <v>1056</v>
      </c>
      <c r="D167" t="s">
        <v>1057</v>
      </c>
      <c r="E167" t="s">
        <v>559</v>
      </c>
    </row>
    <row r="168" spans="1:5">
      <c r="A168" t="s">
        <v>1058</v>
      </c>
      <c r="B168" t="s">
        <v>1059</v>
      </c>
      <c r="C168" t="s">
        <v>1060</v>
      </c>
      <c r="D168" t="s">
        <v>1061</v>
      </c>
      <c r="E168" t="s">
        <v>559</v>
      </c>
    </row>
    <row r="169" spans="1:5">
      <c r="A169" t="s">
        <v>1062</v>
      </c>
      <c r="B169" t="s">
        <v>1059</v>
      </c>
      <c r="C169" t="s">
        <v>1063</v>
      </c>
      <c r="D169" t="s">
        <v>1061</v>
      </c>
      <c r="E169" t="s">
        <v>559</v>
      </c>
    </row>
    <row r="170" spans="1:5">
      <c r="A170" t="s">
        <v>1064</v>
      </c>
      <c r="B170" t="s">
        <v>1065</v>
      </c>
      <c r="C170" t="s">
        <v>1066</v>
      </c>
      <c r="D170" t="s">
        <v>1067</v>
      </c>
      <c r="E170" t="s">
        <v>559</v>
      </c>
    </row>
    <row r="171" spans="1:5">
      <c r="A171" t="s">
        <v>1068</v>
      </c>
      <c r="B171" t="s">
        <v>1065</v>
      </c>
      <c r="C171" t="s">
        <v>1069</v>
      </c>
      <c r="D171" t="s">
        <v>1067</v>
      </c>
      <c r="E171" t="s">
        <v>559</v>
      </c>
    </row>
    <row r="172" spans="1:5">
      <c r="A172" t="s">
        <v>1070</v>
      </c>
      <c r="B172" t="s">
        <v>1071</v>
      </c>
      <c r="C172" t="s">
        <v>1072</v>
      </c>
      <c r="D172" t="s">
        <v>1073</v>
      </c>
      <c r="E172" t="s">
        <v>559</v>
      </c>
    </row>
    <row r="173" spans="1:5">
      <c r="A173" t="s">
        <v>1074</v>
      </c>
      <c r="B173" t="s">
        <v>1075</v>
      </c>
      <c r="C173" t="s">
        <v>1076</v>
      </c>
      <c r="D173" t="s">
        <v>1077</v>
      </c>
      <c r="E173" t="s">
        <v>559</v>
      </c>
    </row>
    <row r="174" spans="1:5">
      <c r="A174" t="s">
        <v>1078</v>
      </c>
      <c r="B174" t="s">
        <v>1079</v>
      </c>
      <c r="C174" t="s">
        <v>1080</v>
      </c>
      <c r="D174" t="s">
        <v>1081</v>
      </c>
      <c r="E174" t="s">
        <v>559</v>
      </c>
    </row>
    <row r="175" spans="1:5">
      <c r="A175" t="s">
        <v>1082</v>
      </c>
      <c r="B175" t="s">
        <v>1083</v>
      </c>
      <c r="C175" t="s">
        <v>1084</v>
      </c>
      <c r="D175" t="s">
        <v>1085</v>
      </c>
      <c r="E175" t="s">
        <v>559</v>
      </c>
    </row>
    <row r="176" spans="1:5">
      <c r="A176" t="s">
        <v>1086</v>
      </c>
      <c r="B176" t="s">
        <v>1087</v>
      </c>
      <c r="C176" t="s">
        <v>1088</v>
      </c>
      <c r="D176" t="s">
        <v>1089</v>
      </c>
      <c r="E176" t="s">
        <v>559</v>
      </c>
    </row>
    <row r="177" spans="1:5">
      <c r="A177" t="s">
        <v>1090</v>
      </c>
      <c r="B177" t="s">
        <v>1087</v>
      </c>
      <c r="C177" t="s">
        <v>1091</v>
      </c>
      <c r="D177" t="s">
        <v>1089</v>
      </c>
      <c r="E177" t="s">
        <v>559</v>
      </c>
    </row>
    <row r="178" spans="1:5">
      <c r="A178" t="s">
        <v>1092</v>
      </c>
      <c r="B178" t="s">
        <v>1087</v>
      </c>
      <c r="C178" t="s">
        <v>1093</v>
      </c>
      <c r="D178" t="s">
        <v>1089</v>
      </c>
      <c r="E178" t="s">
        <v>559</v>
      </c>
    </row>
    <row r="179" spans="1:5">
      <c r="A179" t="s">
        <v>1094</v>
      </c>
      <c r="B179" t="s">
        <v>1095</v>
      </c>
      <c r="C179" t="s">
        <v>1096</v>
      </c>
      <c r="D179" t="s">
        <v>1096</v>
      </c>
      <c r="E179" t="s">
        <v>559</v>
      </c>
    </row>
    <row r="180" spans="1:5">
      <c r="A180" t="s">
        <v>1097</v>
      </c>
      <c r="B180" t="s">
        <v>1098</v>
      </c>
      <c r="C180" t="s">
        <v>1099</v>
      </c>
      <c r="D180" t="s">
        <v>1100</v>
      </c>
      <c r="E180" t="s">
        <v>559</v>
      </c>
    </row>
    <row r="181" spans="1:5">
      <c r="A181" t="s">
        <v>1101</v>
      </c>
      <c r="B181" t="s">
        <v>1102</v>
      </c>
      <c r="C181" t="s">
        <v>1103</v>
      </c>
      <c r="D181" t="s">
        <v>1104</v>
      </c>
      <c r="E181" t="s">
        <v>559</v>
      </c>
    </row>
    <row r="182" spans="1:5">
      <c r="A182" t="s">
        <v>1105</v>
      </c>
      <c r="B182" t="s">
        <v>16</v>
      </c>
      <c r="C182" t="s">
        <v>1106</v>
      </c>
      <c r="D182" t="s">
        <v>1107</v>
      </c>
      <c r="E182" t="s">
        <v>621</v>
      </c>
    </row>
    <row r="183" spans="1:5">
      <c r="A183" t="s">
        <v>1108</v>
      </c>
      <c r="B183" t="s">
        <v>16</v>
      </c>
      <c r="C183" t="s">
        <v>1109</v>
      </c>
      <c r="D183" t="s">
        <v>1107</v>
      </c>
      <c r="E183" t="s">
        <v>621</v>
      </c>
    </row>
    <row r="184" spans="1:5">
      <c r="A184" t="s">
        <v>33</v>
      </c>
      <c r="B184" t="s">
        <v>16</v>
      </c>
      <c r="C184" t="s">
        <v>1110</v>
      </c>
      <c r="D184" t="s">
        <v>1107</v>
      </c>
      <c r="E184" t="s">
        <v>621</v>
      </c>
    </row>
    <row r="185" spans="1:5">
      <c r="A185" t="s">
        <v>37</v>
      </c>
      <c r="B185" t="s">
        <v>16</v>
      </c>
      <c r="C185" t="s">
        <v>1111</v>
      </c>
      <c r="D185" t="s">
        <v>1107</v>
      </c>
      <c r="E185" t="s">
        <v>621</v>
      </c>
    </row>
    <row r="186" spans="1:5">
      <c r="A186" t="s">
        <v>1112</v>
      </c>
      <c r="B186" t="s">
        <v>16</v>
      </c>
      <c r="C186" t="s">
        <v>1113</v>
      </c>
      <c r="D186" t="s">
        <v>1107</v>
      </c>
      <c r="E186" t="s">
        <v>621</v>
      </c>
    </row>
    <row r="187" spans="1:5">
      <c r="A187" t="s">
        <v>1114</v>
      </c>
      <c r="B187" t="s">
        <v>1115</v>
      </c>
      <c r="C187" t="s">
        <v>1116</v>
      </c>
      <c r="D187" t="s">
        <v>1117</v>
      </c>
      <c r="E187" t="s">
        <v>559</v>
      </c>
    </row>
    <row r="188" spans="1:5">
      <c r="A188" t="s">
        <v>1118</v>
      </c>
      <c r="B188" t="s">
        <v>1119</v>
      </c>
      <c r="C188" t="s">
        <v>1120</v>
      </c>
      <c r="D188" t="s">
        <v>1120</v>
      </c>
      <c r="E188" t="s">
        <v>621</v>
      </c>
    </row>
    <row r="189" spans="1:5">
      <c r="A189" t="s">
        <v>1121</v>
      </c>
      <c r="B189" t="s">
        <v>1122</v>
      </c>
      <c r="C189" t="s">
        <v>1123</v>
      </c>
      <c r="D189" t="s">
        <v>1124</v>
      </c>
      <c r="E189" t="s">
        <v>559</v>
      </c>
    </row>
    <row r="190" spans="1:5">
      <c r="A190" t="s">
        <v>1125</v>
      </c>
      <c r="B190" t="s">
        <v>1122</v>
      </c>
      <c r="C190" t="s">
        <v>1126</v>
      </c>
      <c r="D190" t="s">
        <v>1124</v>
      </c>
      <c r="E190" t="s">
        <v>559</v>
      </c>
    </row>
    <row r="191" spans="1:5">
      <c r="A191" t="s">
        <v>1127</v>
      </c>
      <c r="B191" t="s">
        <v>1122</v>
      </c>
      <c r="C191" t="s">
        <v>1128</v>
      </c>
      <c r="D191" t="s">
        <v>1124</v>
      </c>
      <c r="E191" t="s">
        <v>559</v>
      </c>
    </row>
    <row r="192" spans="1:5">
      <c r="A192" t="s">
        <v>1129</v>
      </c>
      <c r="B192" t="s">
        <v>1122</v>
      </c>
      <c r="C192" t="s">
        <v>1130</v>
      </c>
      <c r="D192" t="s">
        <v>1124</v>
      </c>
      <c r="E192" t="s">
        <v>559</v>
      </c>
    </row>
    <row r="193" spans="1:5">
      <c r="A193" t="s">
        <v>1131</v>
      </c>
      <c r="B193" t="s">
        <v>1122</v>
      </c>
      <c r="C193" t="s">
        <v>1132</v>
      </c>
      <c r="D193" t="s">
        <v>1124</v>
      </c>
      <c r="E193" t="s">
        <v>559</v>
      </c>
    </row>
    <row r="194" spans="1:5">
      <c r="A194" t="s">
        <v>1133</v>
      </c>
      <c r="B194" t="s">
        <v>1122</v>
      </c>
      <c r="C194" t="s">
        <v>1134</v>
      </c>
      <c r="D194" t="s">
        <v>1124</v>
      </c>
      <c r="E194" t="s">
        <v>559</v>
      </c>
    </row>
    <row r="195" spans="1:5">
      <c r="A195" t="s">
        <v>1135</v>
      </c>
      <c r="B195" t="s">
        <v>1122</v>
      </c>
      <c r="C195" t="s">
        <v>1136</v>
      </c>
      <c r="D195" t="s">
        <v>1124</v>
      </c>
      <c r="E195" t="s">
        <v>559</v>
      </c>
    </row>
    <row r="196" spans="1:5">
      <c r="A196" t="s">
        <v>1137</v>
      </c>
      <c r="B196" t="s">
        <v>1122</v>
      </c>
      <c r="C196" t="s">
        <v>1138</v>
      </c>
      <c r="D196" t="s">
        <v>1124</v>
      </c>
      <c r="E196" t="s">
        <v>559</v>
      </c>
    </row>
    <row r="197" spans="1:5">
      <c r="A197" t="s">
        <v>1139</v>
      </c>
      <c r="B197" t="s">
        <v>1122</v>
      </c>
      <c r="C197" t="s">
        <v>1140</v>
      </c>
      <c r="D197" t="s">
        <v>1124</v>
      </c>
      <c r="E197" t="s">
        <v>559</v>
      </c>
    </row>
    <row r="198" spans="1:5">
      <c r="A198" t="s">
        <v>1141</v>
      </c>
      <c r="B198" t="s">
        <v>1122</v>
      </c>
      <c r="C198" t="s">
        <v>1142</v>
      </c>
      <c r="D198" t="s">
        <v>1124</v>
      </c>
      <c r="E198" t="s">
        <v>559</v>
      </c>
    </row>
    <row r="199" spans="1:5">
      <c r="A199" t="s">
        <v>1143</v>
      </c>
      <c r="B199" t="s">
        <v>1122</v>
      </c>
      <c r="C199" t="s">
        <v>1144</v>
      </c>
      <c r="D199" t="s">
        <v>1124</v>
      </c>
      <c r="E199" t="s">
        <v>559</v>
      </c>
    </row>
    <row r="200" spans="1:5">
      <c r="A200" t="s">
        <v>1145</v>
      </c>
      <c r="B200" t="s">
        <v>1146</v>
      </c>
      <c r="C200" t="s">
        <v>1147</v>
      </c>
      <c r="D200" t="s">
        <v>1147</v>
      </c>
      <c r="E200" t="s">
        <v>537</v>
      </c>
    </row>
    <row r="201" spans="1:5">
      <c r="A201" t="s">
        <v>1148</v>
      </c>
      <c r="B201" t="s">
        <v>1149</v>
      </c>
      <c r="C201" t="s">
        <v>1150</v>
      </c>
      <c r="D201" t="s">
        <v>1151</v>
      </c>
      <c r="E201" t="s">
        <v>554</v>
      </c>
    </row>
    <row r="202" spans="1:5">
      <c r="A202" t="s">
        <v>1152</v>
      </c>
      <c r="B202" t="s">
        <v>1149</v>
      </c>
      <c r="C202" t="s">
        <v>1153</v>
      </c>
      <c r="D202" t="s">
        <v>1151</v>
      </c>
      <c r="E202" t="s">
        <v>554</v>
      </c>
    </row>
    <row r="203" spans="1:5">
      <c r="A203" t="s">
        <v>1154</v>
      </c>
      <c r="B203" t="s">
        <v>1155</v>
      </c>
      <c r="C203" t="s">
        <v>1156</v>
      </c>
      <c r="D203" t="s">
        <v>1157</v>
      </c>
      <c r="E203" t="s">
        <v>559</v>
      </c>
    </row>
    <row r="204" spans="1:5">
      <c r="A204" t="s">
        <v>1158</v>
      </c>
      <c r="B204" t="s">
        <v>1155</v>
      </c>
      <c r="C204" t="s">
        <v>1159</v>
      </c>
      <c r="D204" t="s">
        <v>1157</v>
      </c>
      <c r="E204" t="s">
        <v>559</v>
      </c>
    </row>
    <row r="205" spans="1:5">
      <c r="A205" t="s">
        <v>1160</v>
      </c>
      <c r="B205" t="s">
        <v>1155</v>
      </c>
      <c r="C205" t="s">
        <v>1161</v>
      </c>
      <c r="D205" t="s">
        <v>1157</v>
      </c>
      <c r="E205" t="s">
        <v>559</v>
      </c>
    </row>
    <row r="206" spans="1:5">
      <c r="A206" t="s">
        <v>1162</v>
      </c>
      <c r="B206" t="s">
        <v>1163</v>
      </c>
      <c r="C206" t="s">
        <v>1164</v>
      </c>
      <c r="D206" t="s">
        <v>1165</v>
      </c>
      <c r="E206" t="s">
        <v>559</v>
      </c>
    </row>
    <row r="207" spans="1:5">
      <c r="A207" t="s">
        <v>1166</v>
      </c>
      <c r="B207" t="s">
        <v>1163</v>
      </c>
      <c r="C207" t="s">
        <v>1167</v>
      </c>
      <c r="D207" t="s">
        <v>1165</v>
      </c>
      <c r="E207" t="s">
        <v>559</v>
      </c>
    </row>
    <row r="208" spans="1:5">
      <c r="A208" t="s">
        <v>1168</v>
      </c>
      <c r="B208" t="s">
        <v>1163</v>
      </c>
      <c r="C208" t="s">
        <v>1169</v>
      </c>
      <c r="D208" t="s">
        <v>1165</v>
      </c>
      <c r="E208" t="s">
        <v>559</v>
      </c>
    </row>
    <row r="209" spans="1:5">
      <c r="A209" t="s">
        <v>1170</v>
      </c>
      <c r="B209" t="s">
        <v>1163</v>
      </c>
      <c r="C209" t="s">
        <v>1171</v>
      </c>
      <c r="D209" t="s">
        <v>1165</v>
      </c>
      <c r="E209" t="s">
        <v>559</v>
      </c>
    </row>
    <row r="210" spans="1:5">
      <c r="A210" t="s">
        <v>1172</v>
      </c>
      <c r="B210" t="s">
        <v>1163</v>
      </c>
      <c r="C210" t="s">
        <v>1173</v>
      </c>
      <c r="D210" t="s">
        <v>1165</v>
      </c>
      <c r="E210" t="s">
        <v>559</v>
      </c>
    </row>
    <row r="211" spans="1:5">
      <c r="A211" t="s">
        <v>1174</v>
      </c>
      <c r="B211" t="s">
        <v>1163</v>
      </c>
      <c r="C211" t="s">
        <v>1175</v>
      </c>
      <c r="D211" t="s">
        <v>1165</v>
      </c>
      <c r="E211" t="s">
        <v>559</v>
      </c>
    </row>
    <row r="212" spans="1:5">
      <c r="A212" t="s">
        <v>1176</v>
      </c>
      <c r="B212" t="s">
        <v>1163</v>
      </c>
      <c r="C212" t="s">
        <v>1177</v>
      </c>
      <c r="D212" t="s">
        <v>1165</v>
      </c>
      <c r="E212" t="s">
        <v>559</v>
      </c>
    </row>
    <row r="213" spans="1:5">
      <c r="A213" t="s">
        <v>1178</v>
      </c>
      <c r="B213" t="s">
        <v>1163</v>
      </c>
      <c r="C213" t="s">
        <v>1179</v>
      </c>
      <c r="D213" t="s">
        <v>1165</v>
      </c>
      <c r="E213" t="s">
        <v>559</v>
      </c>
    </row>
    <row r="214" spans="1:5">
      <c r="A214" t="s">
        <v>1180</v>
      </c>
      <c r="B214" t="s">
        <v>1181</v>
      </c>
      <c r="C214" t="s">
        <v>1182</v>
      </c>
      <c r="D214" t="s">
        <v>1183</v>
      </c>
      <c r="E214" t="s">
        <v>537</v>
      </c>
    </row>
    <row r="215" spans="1:5">
      <c r="A215" t="s">
        <v>1184</v>
      </c>
      <c r="B215" t="s">
        <v>1181</v>
      </c>
      <c r="C215" t="s">
        <v>1185</v>
      </c>
      <c r="D215" t="s">
        <v>1183</v>
      </c>
      <c r="E215" t="s">
        <v>537</v>
      </c>
    </row>
    <row r="216" spans="1:5">
      <c r="A216" t="s">
        <v>1186</v>
      </c>
      <c r="B216" t="s">
        <v>1181</v>
      </c>
      <c r="C216" t="s">
        <v>1187</v>
      </c>
      <c r="D216" t="s">
        <v>1183</v>
      </c>
      <c r="E216" t="s">
        <v>537</v>
      </c>
    </row>
    <row r="217" spans="1:5">
      <c r="A217" t="s">
        <v>1188</v>
      </c>
      <c r="B217" t="s">
        <v>1189</v>
      </c>
      <c r="C217" t="s">
        <v>1190</v>
      </c>
      <c r="D217" t="s">
        <v>1191</v>
      </c>
      <c r="E217" t="s">
        <v>554</v>
      </c>
    </row>
    <row r="218" spans="1:5">
      <c r="A218" t="s">
        <v>1192</v>
      </c>
      <c r="B218" t="s">
        <v>1193</v>
      </c>
      <c r="C218" t="s">
        <v>1194</v>
      </c>
      <c r="D218" t="s">
        <v>1195</v>
      </c>
      <c r="E218" t="s">
        <v>621</v>
      </c>
    </row>
    <row r="219" spans="1:5">
      <c r="A219" t="s">
        <v>1196</v>
      </c>
      <c r="B219" t="s">
        <v>1197</v>
      </c>
      <c r="C219" t="s">
        <v>1198</v>
      </c>
      <c r="D219" t="s">
        <v>1199</v>
      </c>
      <c r="E219" t="s">
        <v>559</v>
      </c>
    </row>
    <row r="220" spans="1:5">
      <c r="A220" t="s">
        <v>1200</v>
      </c>
      <c r="B220" t="s">
        <v>1197</v>
      </c>
      <c r="C220" t="s">
        <v>1201</v>
      </c>
      <c r="D220" t="s">
        <v>1199</v>
      </c>
      <c r="E220" t="s">
        <v>559</v>
      </c>
    </row>
    <row r="221" spans="1:5">
      <c r="A221" t="s">
        <v>1202</v>
      </c>
      <c r="B221" t="s">
        <v>1203</v>
      </c>
      <c r="C221" t="s">
        <v>1204</v>
      </c>
      <c r="D221" t="s">
        <v>1205</v>
      </c>
      <c r="E221" t="s">
        <v>522</v>
      </c>
    </row>
    <row r="222" spans="1:5">
      <c r="A222" t="s">
        <v>1206</v>
      </c>
      <c r="B222" t="s">
        <v>1203</v>
      </c>
      <c r="C222" t="s">
        <v>1207</v>
      </c>
      <c r="D222" t="s">
        <v>1205</v>
      </c>
      <c r="E222" t="s">
        <v>522</v>
      </c>
    </row>
    <row r="223" spans="1:5">
      <c r="A223" t="s">
        <v>1208</v>
      </c>
      <c r="B223" t="s">
        <v>1203</v>
      </c>
      <c r="C223" t="s">
        <v>1209</v>
      </c>
      <c r="D223" t="s">
        <v>1205</v>
      </c>
      <c r="E223" t="s">
        <v>522</v>
      </c>
    </row>
    <row r="224" spans="1:5">
      <c r="A224" t="s">
        <v>1210</v>
      </c>
      <c r="B224" t="s">
        <v>1211</v>
      </c>
      <c r="C224" t="s">
        <v>1212</v>
      </c>
      <c r="D224" t="s">
        <v>1213</v>
      </c>
      <c r="E224" t="s">
        <v>537</v>
      </c>
    </row>
    <row r="225" spans="1:5">
      <c r="A225" t="s">
        <v>1214</v>
      </c>
      <c r="B225" t="s">
        <v>1211</v>
      </c>
      <c r="C225" t="s">
        <v>1215</v>
      </c>
      <c r="D225" t="s">
        <v>1213</v>
      </c>
      <c r="E225" t="s">
        <v>537</v>
      </c>
    </row>
    <row r="226" spans="1:5">
      <c r="A226" t="s">
        <v>1216</v>
      </c>
      <c r="B226" t="s">
        <v>1217</v>
      </c>
      <c r="C226" t="s">
        <v>1218</v>
      </c>
      <c r="D226" t="s">
        <v>1219</v>
      </c>
      <c r="E226" t="s">
        <v>522</v>
      </c>
    </row>
    <row r="227" spans="1:5">
      <c r="A227" t="s">
        <v>1220</v>
      </c>
      <c r="B227" t="s">
        <v>1217</v>
      </c>
      <c r="C227" t="s">
        <v>1221</v>
      </c>
      <c r="D227" t="s">
        <v>1219</v>
      </c>
      <c r="E227" t="s">
        <v>522</v>
      </c>
    </row>
    <row r="228" spans="1:5">
      <c r="A228" t="s">
        <v>1222</v>
      </c>
      <c r="B228" t="s">
        <v>1217</v>
      </c>
      <c r="C228" t="s">
        <v>1223</v>
      </c>
      <c r="D228" t="s">
        <v>1219</v>
      </c>
      <c r="E228" t="s">
        <v>522</v>
      </c>
    </row>
    <row r="229" spans="1:5">
      <c r="A229" t="s">
        <v>1224</v>
      </c>
      <c r="B229" t="s">
        <v>1225</v>
      </c>
      <c r="C229" t="s">
        <v>782</v>
      </c>
      <c r="D229" t="s">
        <v>1226</v>
      </c>
      <c r="E229" t="s">
        <v>621</v>
      </c>
    </row>
    <row r="230" spans="1:5">
      <c r="A230" t="s">
        <v>1227</v>
      </c>
      <c r="B230" t="s">
        <v>1228</v>
      </c>
      <c r="C230" t="s">
        <v>1229</v>
      </c>
      <c r="D230" t="s">
        <v>1230</v>
      </c>
      <c r="E230" t="s">
        <v>621</v>
      </c>
    </row>
    <row r="231" spans="1:5">
      <c r="A231" t="s">
        <v>1231</v>
      </c>
      <c r="B231" t="s">
        <v>1232</v>
      </c>
      <c r="C231" t="s">
        <v>1233</v>
      </c>
      <c r="D231" t="s">
        <v>1234</v>
      </c>
      <c r="E231" t="s">
        <v>522</v>
      </c>
    </row>
    <row r="232" spans="1:5">
      <c r="A232" t="s">
        <v>1235</v>
      </c>
      <c r="B232" t="s">
        <v>1232</v>
      </c>
      <c r="C232" t="s">
        <v>1236</v>
      </c>
      <c r="D232" t="s">
        <v>1234</v>
      </c>
      <c r="E232" t="s">
        <v>522</v>
      </c>
    </row>
    <row r="233" spans="1:5">
      <c r="A233" t="s">
        <v>1237</v>
      </c>
      <c r="B233" t="s">
        <v>1238</v>
      </c>
      <c r="C233" t="s">
        <v>1239</v>
      </c>
      <c r="D233" t="s">
        <v>1240</v>
      </c>
      <c r="E233" t="s">
        <v>559</v>
      </c>
    </row>
    <row r="234" spans="1:5">
      <c r="A234" t="s">
        <v>1241</v>
      </c>
      <c r="B234" t="s">
        <v>1242</v>
      </c>
      <c r="C234" t="s">
        <v>1243</v>
      </c>
      <c r="D234" t="s">
        <v>1244</v>
      </c>
      <c r="E234" t="s">
        <v>559</v>
      </c>
    </row>
    <row r="235" spans="1:5">
      <c r="A235" t="s">
        <v>1245</v>
      </c>
      <c r="B235" t="s">
        <v>1242</v>
      </c>
      <c r="C235" t="s">
        <v>1246</v>
      </c>
      <c r="D235" t="s">
        <v>1244</v>
      </c>
      <c r="E235" t="s">
        <v>559</v>
      </c>
    </row>
    <row r="236" spans="1:5">
      <c r="A236" t="s">
        <v>1247</v>
      </c>
      <c r="B236" t="s">
        <v>1242</v>
      </c>
      <c r="C236" t="s">
        <v>1248</v>
      </c>
      <c r="D236" t="s">
        <v>1244</v>
      </c>
      <c r="E236" t="s">
        <v>559</v>
      </c>
    </row>
    <row r="237" spans="1:5">
      <c r="A237" t="s">
        <v>1249</v>
      </c>
      <c r="B237" t="s">
        <v>1242</v>
      </c>
      <c r="C237" t="s">
        <v>1250</v>
      </c>
      <c r="D237" t="s">
        <v>1244</v>
      </c>
      <c r="E237" t="s">
        <v>559</v>
      </c>
    </row>
    <row r="238" spans="1:5">
      <c r="A238" t="s">
        <v>1251</v>
      </c>
      <c r="B238" t="s">
        <v>1252</v>
      </c>
      <c r="C238" t="s">
        <v>1253</v>
      </c>
      <c r="D238" t="s">
        <v>1254</v>
      </c>
      <c r="E238" t="s">
        <v>537</v>
      </c>
    </row>
    <row r="239" spans="1:5">
      <c r="A239" t="s">
        <v>1255</v>
      </c>
      <c r="B239" t="s">
        <v>1256</v>
      </c>
      <c r="C239" t="s">
        <v>1257</v>
      </c>
      <c r="D239" t="s">
        <v>1258</v>
      </c>
      <c r="E239" t="s">
        <v>537</v>
      </c>
    </row>
    <row r="240" spans="1:5">
      <c r="A240" t="s">
        <v>1259</v>
      </c>
      <c r="B240" t="s">
        <v>1256</v>
      </c>
      <c r="C240" t="s">
        <v>1260</v>
      </c>
      <c r="D240" t="s">
        <v>1258</v>
      </c>
      <c r="E240" t="s">
        <v>537</v>
      </c>
    </row>
    <row r="241" spans="1:5">
      <c r="A241" t="s">
        <v>1261</v>
      </c>
      <c r="B241" t="s">
        <v>1262</v>
      </c>
      <c r="C241" t="s">
        <v>1263</v>
      </c>
      <c r="D241" t="s">
        <v>1264</v>
      </c>
      <c r="E241" t="s">
        <v>559</v>
      </c>
    </row>
    <row r="242" spans="1:5">
      <c r="A242" t="s">
        <v>1265</v>
      </c>
      <c r="B242" t="s">
        <v>1266</v>
      </c>
      <c r="C242" t="s">
        <v>1267</v>
      </c>
      <c r="D242" t="s">
        <v>1268</v>
      </c>
      <c r="E242" t="s">
        <v>559</v>
      </c>
    </row>
    <row r="243" spans="1:5">
      <c r="A243" t="s">
        <v>1269</v>
      </c>
      <c r="B243" t="s">
        <v>1270</v>
      </c>
      <c r="C243" t="s">
        <v>1271</v>
      </c>
      <c r="D243" t="s">
        <v>1272</v>
      </c>
      <c r="E243" t="s">
        <v>559</v>
      </c>
    </row>
    <row r="244" spans="1:5">
      <c r="A244" t="s">
        <v>1273</v>
      </c>
      <c r="B244" t="s">
        <v>1270</v>
      </c>
      <c r="C244" t="s">
        <v>1274</v>
      </c>
      <c r="D244" t="s">
        <v>1272</v>
      </c>
      <c r="E244" t="s">
        <v>559</v>
      </c>
    </row>
    <row r="245" spans="1:5">
      <c r="A245" t="s">
        <v>1275</v>
      </c>
      <c r="B245" t="s">
        <v>1270</v>
      </c>
      <c r="C245" t="s">
        <v>1276</v>
      </c>
      <c r="D245" t="s">
        <v>1272</v>
      </c>
      <c r="E245" t="s">
        <v>559</v>
      </c>
    </row>
    <row r="246" spans="1:5">
      <c r="A246" t="s">
        <v>1277</v>
      </c>
      <c r="B246" t="s">
        <v>1270</v>
      </c>
      <c r="C246" t="s">
        <v>1278</v>
      </c>
      <c r="D246" t="s">
        <v>1272</v>
      </c>
      <c r="E246" t="s">
        <v>559</v>
      </c>
    </row>
    <row r="247" spans="1:5">
      <c r="A247" t="s">
        <v>1279</v>
      </c>
      <c r="B247" t="s">
        <v>1280</v>
      </c>
      <c r="C247" t="s">
        <v>1281</v>
      </c>
      <c r="D247" t="s">
        <v>1282</v>
      </c>
      <c r="E247" t="s">
        <v>559</v>
      </c>
    </row>
    <row r="248" spans="1:5">
      <c r="A248" t="s">
        <v>1283</v>
      </c>
      <c r="B248" t="s">
        <v>1284</v>
      </c>
      <c r="C248" t="s">
        <v>1285</v>
      </c>
      <c r="D248" t="s">
        <v>1286</v>
      </c>
      <c r="E248" t="s">
        <v>559</v>
      </c>
    </row>
    <row r="249" spans="1:5">
      <c r="A249" t="s">
        <v>1287</v>
      </c>
      <c r="B249" t="s">
        <v>1288</v>
      </c>
      <c r="C249" t="s">
        <v>1289</v>
      </c>
      <c r="D249" t="s">
        <v>1290</v>
      </c>
      <c r="E249" t="s">
        <v>559</v>
      </c>
    </row>
    <row r="250" spans="1:5">
      <c r="A250" t="s">
        <v>1291</v>
      </c>
      <c r="B250" t="s">
        <v>1288</v>
      </c>
      <c r="C250" t="s">
        <v>1292</v>
      </c>
      <c r="D250" t="s">
        <v>1290</v>
      </c>
      <c r="E250" t="s">
        <v>559</v>
      </c>
    </row>
    <row r="251" spans="1:5">
      <c r="A251" t="s">
        <v>1293</v>
      </c>
      <c r="B251" t="s">
        <v>1294</v>
      </c>
      <c r="C251" t="s">
        <v>1295</v>
      </c>
      <c r="D251" t="s">
        <v>1296</v>
      </c>
      <c r="E251" t="s">
        <v>559</v>
      </c>
    </row>
    <row r="252" spans="1:5">
      <c r="A252" t="s">
        <v>1297</v>
      </c>
      <c r="B252" t="s">
        <v>1298</v>
      </c>
      <c r="C252" t="s">
        <v>1299</v>
      </c>
      <c r="D252" t="s">
        <v>1300</v>
      </c>
      <c r="E252" t="s">
        <v>522</v>
      </c>
    </row>
    <row r="253" spans="1:5">
      <c r="A253" t="s">
        <v>1301</v>
      </c>
      <c r="B253" t="s">
        <v>1302</v>
      </c>
      <c r="C253" t="s">
        <v>1303</v>
      </c>
      <c r="D253" t="s">
        <v>1304</v>
      </c>
      <c r="E253" t="s">
        <v>559</v>
      </c>
    </row>
    <row r="254" spans="1:5">
      <c r="A254" t="s">
        <v>1305</v>
      </c>
      <c r="B254" t="s">
        <v>1306</v>
      </c>
      <c r="C254" t="s">
        <v>1307</v>
      </c>
      <c r="D254" t="s">
        <v>1308</v>
      </c>
      <c r="E254" t="s">
        <v>522</v>
      </c>
    </row>
    <row r="255" spans="1:5">
      <c r="A255" t="s">
        <v>1309</v>
      </c>
      <c r="B255" t="s">
        <v>1306</v>
      </c>
      <c r="C255" t="s">
        <v>1310</v>
      </c>
      <c r="D255" t="s">
        <v>1308</v>
      </c>
      <c r="E255" t="s">
        <v>522</v>
      </c>
    </row>
    <row r="256" spans="1:5">
      <c r="A256" t="s">
        <v>1311</v>
      </c>
      <c r="B256" t="s">
        <v>1312</v>
      </c>
      <c r="C256" t="s">
        <v>1313</v>
      </c>
      <c r="D256" t="s">
        <v>1314</v>
      </c>
      <c r="E256" t="s">
        <v>559</v>
      </c>
    </row>
    <row r="257" spans="1:5">
      <c r="A257" t="s">
        <v>1315</v>
      </c>
      <c r="B257" t="s">
        <v>1312</v>
      </c>
      <c r="C257" t="s">
        <v>1313</v>
      </c>
      <c r="D257" t="s">
        <v>1314</v>
      </c>
      <c r="E257" t="s">
        <v>559</v>
      </c>
    </row>
    <row r="258" spans="1:5">
      <c r="A258" t="s">
        <v>1316</v>
      </c>
      <c r="B258" t="s">
        <v>1317</v>
      </c>
      <c r="C258" t="s">
        <v>1318</v>
      </c>
      <c r="D258" t="s">
        <v>1319</v>
      </c>
      <c r="E258" t="s">
        <v>559</v>
      </c>
    </row>
    <row r="259" spans="1:5">
      <c r="A259" t="s">
        <v>1320</v>
      </c>
      <c r="B259" t="s">
        <v>1321</v>
      </c>
      <c r="C259" t="s">
        <v>1322</v>
      </c>
      <c r="D259" t="s">
        <v>1323</v>
      </c>
      <c r="E259" t="s">
        <v>559</v>
      </c>
    </row>
    <row r="260" spans="1:5">
      <c r="A260" t="s">
        <v>1324</v>
      </c>
      <c r="B260" t="s">
        <v>1325</v>
      </c>
      <c r="C260" t="s">
        <v>1326</v>
      </c>
      <c r="D260" t="s">
        <v>1327</v>
      </c>
      <c r="E260" t="s">
        <v>559</v>
      </c>
    </row>
    <row r="261" spans="1:5">
      <c r="A261" t="s">
        <v>1328</v>
      </c>
      <c r="B261" t="s">
        <v>1329</v>
      </c>
      <c r="C261" t="s">
        <v>1330</v>
      </c>
      <c r="D261" t="s">
        <v>1331</v>
      </c>
      <c r="E261" t="s">
        <v>559</v>
      </c>
    </row>
    <row r="262" spans="1:5">
      <c r="A262" t="s">
        <v>1332</v>
      </c>
      <c r="B262" t="s">
        <v>1333</v>
      </c>
      <c r="C262" t="s">
        <v>1334</v>
      </c>
      <c r="D262" t="s">
        <v>1335</v>
      </c>
      <c r="E262" t="s">
        <v>559</v>
      </c>
    </row>
    <row r="263" spans="1:5">
      <c r="A263" t="s">
        <v>1336</v>
      </c>
      <c r="B263" t="s">
        <v>1333</v>
      </c>
      <c r="C263" t="s">
        <v>1337</v>
      </c>
      <c r="D263" t="s">
        <v>1335</v>
      </c>
      <c r="E263" t="s">
        <v>559</v>
      </c>
    </row>
    <row r="264" spans="1:5">
      <c r="A264" t="s">
        <v>1338</v>
      </c>
      <c r="B264" t="s">
        <v>1333</v>
      </c>
      <c r="C264" t="s">
        <v>1339</v>
      </c>
      <c r="D264" t="s">
        <v>1335</v>
      </c>
      <c r="E264" t="s">
        <v>559</v>
      </c>
    </row>
    <row r="265" spans="1:5">
      <c r="A265" t="s">
        <v>1340</v>
      </c>
      <c r="B265" t="s">
        <v>1333</v>
      </c>
      <c r="C265" t="s">
        <v>1341</v>
      </c>
      <c r="D265" t="s">
        <v>1335</v>
      </c>
      <c r="E265" t="s">
        <v>559</v>
      </c>
    </row>
    <row r="266" spans="1:5">
      <c r="A266" t="s">
        <v>1342</v>
      </c>
      <c r="B266" t="s">
        <v>1333</v>
      </c>
      <c r="C266" t="s">
        <v>1343</v>
      </c>
      <c r="D266" t="s">
        <v>1335</v>
      </c>
      <c r="E266" t="s">
        <v>559</v>
      </c>
    </row>
    <row r="267" spans="1:5">
      <c r="A267" t="s">
        <v>1344</v>
      </c>
      <c r="B267" t="s">
        <v>1333</v>
      </c>
      <c r="C267" t="s">
        <v>1345</v>
      </c>
      <c r="D267" t="s">
        <v>1335</v>
      </c>
      <c r="E267" t="s">
        <v>559</v>
      </c>
    </row>
    <row r="268" spans="1:5">
      <c r="A268" t="s">
        <v>1346</v>
      </c>
      <c r="B268" t="s">
        <v>1333</v>
      </c>
      <c r="C268" t="s">
        <v>1347</v>
      </c>
      <c r="D268" t="s">
        <v>1335</v>
      </c>
      <c r="E268" t="s">
        <v>559</v>
      </c>
    </row>
    <row r="269" spans="1:5">
      <c r="A269" t="s">
        <v>1348</v>
      </c>
      <c r="B269" t="s">
        <v>1349</v>
      </c>
      <c r="C269" t="s">
        <v>1347</v>
      </c>
      <c r="D269" t="s">
        <v>1350</v>
      </c>
      <c r="E269" t="s">
        <v>559</v>
      </c>
    </row>
    <row r="270" spans="1:5">
      <c r="A270" t="s">
        <v>1351</v>
      </c>
      <c r="B270" t="s">
        <v>1352</v>
      </c>
      <c r="C270" t="s">
        <v>1353</v>
      </c>
      <c r="D270" t="s">
        <v>1354</v>
      </c>
      <c r="E270" t="s">
        <v>559</v>
      </c>
    </row>
    <row r="271" spans="1:5">
      <c r="A271" t="s">
        <v>1355</v>
      </c>
      <c r="B271" t="s">
        <v>1356</v>
      </c>
      <c r="C271" t="s">
        <v>1357</v>
      </c>
      <c r="D271" t="s">
        <v>1358</v>
      </c>
      <c r="E271" t="s">
        <v>559</v>
      </c>
    </row>
    <row r="272" spans="1:5">
      <c r="A272" t="s">
        <v>1359</v>
      </c>
      <c r="B272" t="s">
        <v>1360</v>
      </c>
      <c r="C272" t="s">
        <v>1361</v>
      </c>
      <c r="D272" t="s">
        <v>1362</v>
      </c>
      <c r="E272" t="s">
        <v>559</v>
      </c>
    </row>
    <row r="273" spans="1:5">
      <c r="A273" t="s">
        <v>1363</v>
      </c>
      <c r="B273" t="s">
        <v>1364</v>
      </c>
      <c r="C273" t="s">
        <v>1365</v>
      </c>
      <c r="D273" t="s">
        <v>1366</v>
      </c>
      <c r="E273" t="s">
        <v>559</v>
      </c>
    </row>
    <row r="274" spans="1:5">
      <c r="A274" t="s">
        <v>1367</v>
      </c>
      <c r="B274" t="s">
        <v>1368</v>
      </c>
      <c r="C274" t="s">
        <v>1369</v>
      </c>
      <c r="D274" t="s">
        <v>1370</v>
      </c>
      <c r="E274" t="s">
        <v>559</v>
      </c>
    </row>
    <row r="275" spans="1:5">
      <c r="A275" t="s">
        <v>1371</v>
      </c>
      <c r="B275" t="s">
        <v>1372</v>
      </c>
      <c r="C275" t="s">
        <v>1373</v>
      </c>
      <c r="D275" t="s">
        <v>1374</v>
      </c>
      <c r="E275" t="s">
        <v>559</v>
      </c>
    </row>
    <row r="276" spans="1:5">
      <c r="A276" t="s">
        <v>1375</v>
      </c>
      <c r="B276" t="s">
        <v>1376</v>
      </c>
      <c r="C276" t="s">
        <v>1377</v>
      </c>
      <c r="D276" t="s">
        <v>1378</v>
      </c>
      <c r="E276" t="s">
        <v>537</v>
      </c>
    </row>
    <row r="277" spans="1:5">
      <c r="A277" t="s">
        <v>1379</v>
      </c>
      <c r="B277" t="s">
        <v>1380</v>
      </c>
      <c r="C277" t="s">
        <v>1381</v>
      </c>
      <c r="D277" t="s">
        <v>1382</v>
      </c>
      <c r="E277" t="s">
        <v>537</v>
      </c>
    </row>
    <row r="278" spans="1:5">
      <c r="A278" t="s">
        <v>1383</v>
      </c>
      <c r="B278" t="s">
        <v>1384</v>
      </c>
      <c r="C278" t="s">
        <v>1385</v>
      </c>
      <c r="D278" t="s">
        <v>1386</v>
      </c>
      <c r="E278" t="s">
        <v>522</v>
      </c>
    </row>
    <row r="279" spans="1:5">
      <c r="A279" t="s">
        <v>1387</v>
      </c>
      <c r="B279" t="s">
        <v>1384</v>
      </c>
      <c r="C279" t="s">
        <v>1388</v>
      </c>
      <c r="D279" t="s">
        <v>1386</v>
      </c>
      <c r="E279" t="s">
        <v>522</v>
      </c>
    </row>
    <row r="280" spans="1:5">
      <c r="A280" t="s">
        <v>1389</v>
      </c>
      <c r="B280" t="s">
        <v>1384</v>
      </c>
      <c r="C280" t="s">
        <v>1390</v>
      </c>
      <c r="D280" t="s">
        <v>1386</v>
      </c>
      <c r="E280" t="s">
        <v>522</v>
      </c>
    </row>
    <row r="281" spans="1:5">
      <c r="A281" t="s">
        <v>1391</v>
      </c>
      <c r="B281" t="s">
        <v>1392</v>
      </c>
      <c r="C281" t="s">
        <v>1393</v>
      </c>
      <c r="D281" t="s">
        <v>1394</v>
      </c>
      <c r="E281" t="s">
        <v>522</v>
      </c>
    </row>
    <row r="282" spans="1:5">
      <c r="A282" t="s">
        <v>1395</v>
      </c>
      <c r="B282" t="s">
        <v>1396</v>
      </c>
      <c r="C282" t="s">
        <v>1397</v>
      </c>
      <c r="D282" t="s">
        <v>1398</v>
      </c>
      <c r="E282" t="s">
        <v>559</v>
      </c>
    </row>
    <row r="283" spans="1:5">
      <c r="A283" t="s">
        <v>1399</v>
      </c>
      <c r="B283" t="s">
        <v>1396</v>
      </c>
      <c r="C283" t="s">
        <v>1400</v>
      </c>
      <c r="D283" t="s">
        <v>1398</v>
      </c>
      <c r="E283" t="s">
        <v>559</v>
      </c>
    </row>
    <row r="284" spans="1:5">
      <c r="A284" t="s">
        <v>1401</v>
      </c>
      <c r="B284" t="s">
        <v>1396</v>
      </c>
      <c r="C284" t="s">
        <v>1402</v>
      </c>
      <c r="D284" t="s">
        <v>1398</v>
      </c>
      <c r="E284" t="s">
        <v>559</v>
      </c>
    </row>
    <row r="285" spans="1:5">
      <c r="A285" t="s">
        <v>1403</v>
      </c>
      <c r="B285" t="s">
        <v>1396</v>
      </c>
      <c r="C285" t="s">
        <v>1404</v>
      </c>
      <c r="D285" t="s">
        <v>1398</v>
      </c>
      <c r="E285" t="s">
        <v>559</v>
      </c>
    </row>
    <row r="286" spans="1:5">
      <c r="A286" t="s">
        <v>1405</v>
      </c>
      <c r="B286" t="s">
        <v>1396</v>
      </c>
      <c r="C286" t="s">
        <v>1406</v>
      </c>
      <c r="D286" t="s">
        <v>1398</v>
      </c>
      <c r="E286" t="s">
        <v>559</v>
      </c>
    </row>
    <row r="287" spans="1:5">
      <c r="A287" t="s">
        <v>1407</v>
      </c>
      <c r="B287" t="s">
        <v>1396</v>
      </c>
      <c r="C287" t="s">
        <v>1408</v>
      </c>
      <c r="D287" t="s">
        <v>1398</v>
      </c>
      <c r="E287" t="s">
        <v>559</v>
      </c>
    </row>
    <row r="288" spans="1:5">
      <c r="A288" t="s">
        <v>1409</v>
      </c>
      <c r="B288" t="s">
        <v>1396</v>
      </c>
      <c r="C288" t="s">
        <v>1410</v>
      </c>
      <c r="D288" t="s">
        <v>1398</v>
      </c>
      <c r="E288" t="s">
        <v>559</v>
      </c>
    </row>
    <row r="289" spans="1:5">
      <c r="A289" t="s">
        <v>1411</v>
      </c>
      <c r="B289" t="s">
        <v>1396</v>
      </c>
      <c r="C289" t="s">
        <v>1412</v>
      </c>
      <c r="D289" t="s">
        <v>1398</v>
      </c>
      <c r="E289" t="s">
        <v>559</v>
      </c>
    </row>
    <row r="290" spans="1:5">
      <c r="A290" t="s">
        <v>1413</v>
      </c>
      <c r="B290" t="s">
        <v>1396</v>
      </c>
      <c r="C290" t="s">
        <v>1414</v>
      </c>
      <c r="D290" t="s">
        <v>1398</v>
      </c>
      <c r="E290" t="s">
        <v>559</v>
      </c>
    </row>
    <row r="291" spans="1:5">
      <c r="A291" t="s">
        <v>1415</v>
      </c>
      <c r="B291" t="s">
        <v>1416</v>
      </c>
      <c r="C291" t="s">
        <v>1417</v>
      </c>
      <c r="D291" t="s">
        <v>1417</v>
      </c>
      <c r="E291" t="s">
        <v>559</v>
      </c>
    </row>
    <row r="292" spans="1:5">
      <c r="A292" t="s">
        <v>1418</v>
      </c>
      <c r="B292" t="s">
        <v>1419</v>
      </c>
      <c r="C292" t="s">
        <v>1420</v>
      </c>
      <c r="D292" t="s">
        <v>1421</v>
      </c>
      <c r="E292" t="s">
        <v>559</v>
      </c>
    </row>
    <row r="293" spans="1:5">
      <c r="A293" t="s">
        <v>1422</v>
      </c>
      <c r="B293" t="s">
        <v>1419</v>
      </c>
      <c r="C293" t="s">
        <v>1423</v>
      </c>
      <c r="D293" t="s">
        <v>1421</v>
      </c>
      <c r="E293" t="s">
        <v>559</v>
      </c>
    </row>
    <row r="294" spans="1:5">
      <c r="A294" t="s">
        <v>1424</v>
      </c>
      <c r="B294" t="s">
        <v>1425</v>
      </c>
      <c r="C294" t="s">
        <v>1426</v>
      </c>
      <c r="D294" t="s">
        <v>1427</v>
      </c>
      <c r="E294" t="s">
        <v>559</v>
      </c>
    </row>
    <row r="295" spans="1:5">
      <c r="A295" t="s">
        <v>1428</v>
      </c>
      <c r="B295" t="s">
        <v>1372</v>
      </c>
      <c r="C295" t="s">
        <v>1429</v>
      </c>
      <c r="D295" t="s">
        <v>1374</v>
      </c>
      <c r="E295" t="s">
        <v>559</v>
      </c>
    </row>
    <row r="296" spans="1:5">
      <c r="A296" t="s">
        <v>1430</v>
      </c>
      <c r="B296" t="s">
        <v>1431</v>
      </c>
      <c r="C296" t="s">
        <v>1432</v>
      </c>
      <c r="D296" t="s">
        <v>1433</v>
      </c>
      <c r="E296" t="s">
        <v>559</v>
      </c>
    </row>
    <row r="297" spans="1:5">
      <c r="A297" t="s">
        <v>1434</v>
      </c>
      <c r="B297" t="s">
        <v>1435</v>
      </c>
      <c r="C297" t="s">
        <v>1436</v>
      </c>
      <c r="D297" t="s">
        <v>1437</v>
      </c>
      <c r="E297" t="s">
        <v>559</v>
      </c>
    </row>
    <row r="298" spans="1:5">
      <c r="A298" t="s">
        <v>1438</v>
      </c>
      <c r="B298" t="s">
        <v>1435</v>
      </c>
      <c r="C298" t="s">
        <v>1439</v>
      </c>
      <c r="D298" t="s">
        <v>1437</v>
      </c>
      <c r="E298" t="s">
        <v>559</v>
      </c>
    </row>
    <row r="299" spans="1:5">
      <c r="A299" t="s">
        <v>1440</v>
      </c>
      <c r="B299" t="s">
        <v>665</v>
      </c>
      <c r="C299" t="s">
        <v>1441</v>
      </c>
      <c r="D299" t="s">
        <v>667</v>
      </c>
      <c r="E299" t="s">
        <v>559</v>
      </c>
    </row>
    <row r="300" spans="1:5">
      <c r="A300" t="s">
        <v>1442</v>
      </c>
      <c r="B300" t="s">
        <v>1443</v>
      </c>
      <c r="C300" t="s">
        <v>1444</v>
      </c>
      <c r="D300" t="s">
        <v>1445</v>
      </c>
      <c r="E300" t="s">
        <v>572</v>
      </c>
    </row>
    <row r="301" spans="1:5">
      <c r="A301" t="s">
        <v>1446</v>
      </c>
      <c r="B301" t="s">
        <v>1447</v>
      </c>
      <c r="C301" t="s">
        <v>1448</v>
      </c>
      <c r="D301" t="s">
        <v>1449</v>
      </c>
      <c r="E301" t="s">
        <v>537</v>
      </c>
    </row>
    <row r="302" spans="1:5">
      <c r="A302" t="s">
        <v>1450</v>
      </c>
      <c r="B302" t="s">
        <v>1451</v>
      </c>
      <c r="C302" t="s">
        <v>1452</v>
      </c>
      <c r="D302" t="s">
        <v>1453</v>
      </c>
      <c r="E302" t="s">
        <v>559</v>
      </c>
    </row>
    <row r="303" spans="1:5">
      <c r="A303" t="s">
        <v>1454</v>
      </c>
      <c r="B303" t="s">
        <v>1455</v>
      </c>
      <c r="C303" t="s">
        <v>1456</v>
      </c>
      <c r="D303" t="s">
        <v>1457</v>
      </c>
      <c r="E303" t="s">
        <v>559</v>
      </c>
    </row>
    <row r="304" spans="1:5">
      <c r="A304" t="s">
        <v>1458</v>
      </c>
      <c r="B304" t="s">
        <v>1459</v>
      </c>
      <c r="C304" t="s">
        <v>1460</v>
      </c>
      <c r="D304" t="s">
        <v>1461</v>
      </c>
      <c r="E304" t="s">
        <v>559</v>
      </c>
    </row>
    <row r="305" spans="1:5">
      <c r="A305" t="s">
        <v>1462</v>
      </c>
      <c r="B305" t="s">
        <v>1463</v>
      </c>
      <c r="C305" t="s">
        <v>1464</v>
      </c>
      <c r="D305" t="s">
        <v>1465</v>
      </c>
      <c r="E305" t="s">
        <v>537</v>
      </c>
    </row>
    <row r="306" spans="1:5">
      <c r="A306" t="s">
        <v>1466</v>
      </c>
      <c r="B306" t="s">
        <v>1463</v>
      </c>
      <c r="C306" t="s">
        <v>1467</v>
      </c>
      <c r="D306" t="s">
        <v>1465</v>
      </c>
      <c r="E306" t="s">
        <v>537</v>
      </c>
    </row>
    <row r="307" spans="1:5">
      <c r="A307" t="s">
        <v>1468</v>
      </c>
      <c r="B307" t="s">
        <v>1463</v>
      </c>
      <c r="C307" t="s">
        <v>1469</v>
      </c>
      <c r="D307" t="s">
        <v>1465</v>
      </c>
      <c r="E307" t="s">
        <v>537</v>
      </c>
    </row>
    <row r="308" spans="1:5">
      <c r="A308" t="s">
        <v>1470</v>
      </c>
      <c r="B308" t="s">
        <v>1463</v>
      </c>
      <c r="C308" t="s">
        <v>1471</v>
      </c>
      <c r="D308" t="s">
        <v>1465</v>
      </c>
      <c r="E308" t="s">
        <v>537</v>
      </c>
    </row>
    <row r="309" spans="1:5">
      <c r="A309" t="s">
        <v>1472</v>
      </c>
      <c r="B309" t="s">
        <v>1473</v>
      </c>
      <c r="C309" t="s">
        <v>1474</v>
      </c>
      <c r="D309" t="s">
        <v>1475</v>
      </c>
      <c r="E309" t="s">
        <v>537</v>
      </c>
    </row>
    <row r="310" spans="1:5">
      <c r="A310" t="s">
        <v>1476</v>
      </c>
      <c r="B310" t="s">
        <v>1473</v>
      </c>
      <c r="C310" t="s">
        <v>1477</v>
      </c>
      <c r="D310" t="s">
        <v>1475</v>
      </c>
      <c r="E310" t="s">
        <v>537</v>
      </c>
    </row>
    <row r="311" spans="1:5">
      <c r="A311" t="s">
        <v>1478</v>
      </c>
      <c r="B311" t="s">
        <v>1479</v>
      </c>
      <c r="C311" t="s">
        <v>1480</v>
      </c>
      <c r="D311" t="s">
        <v>1481</v>
      </c>
      <c r="E311" t="s">
        <v>559</v>
      </c>
    </row>
    <row r="312" spans="1:5">
      <c r="A312" t="s">
        <v>1482</v>
      </c>
      <c r="B312" t="s">
        <v>1483</v>
      </c>
      <c r="C312" t="s">
        <v>1484</v>
      </c>
      <c r="D312" t="s">
        <v>1485</v>
      </c>
      <c r="E312" t="s">
        <v>522</v>
      </c>
    </row>
    <row r="313" spans="1:5">
      <c r="A313" t="s">
        <v>1486</v>
      </c>
      <c r="B313" t="s">
        <v>1483</v>
      </c>
      <c r="C313" t="s">
        <v>1487</v>
      </c>
      <c r="D313" t="s">
        <v>1485</v>
      </c>
      <c r="E313" t="s">
        <v>522</v>
      </c>
    </row>
    <row r="314" spans="1:5">
      <c r="A314" t="s">
        <v>1488</v>
      </c>
      <c r="B314" t="s">
        <v>1483</v>
      </c>
      <c r="C314" t="s">
        <v>1489</v>
      </c>
      <c r="D314" t="s">
        <v>1485</v>
      </c>
      <c r="E314" t="s">
        <v>522</v>
      </c>
    </row>
    <row r="315" spans="1:5">
      <c r="A315" t="s">
        <v>1490</v>
      </c>
      <c r="B315" t="s">
        <v>1483</v>
      </c>
      <c r="C315" t="s">
        <v>1491</v>
      </c>
      <c r="D315" t="s">
        <v>1485</v>
      </c>
      <c r="E315" t="s">
        <v>522</v>
      </c>
    </row>
    <row r="316" spans="1:5">
      <c r="A316" t="s">
        <v>1492</v>
      </c>
      <c r="B316" t="s">
        <v>1493</v>
      </c>
      <c r="C316" t="s">
        <v>1494</v>
      </c>
      <c r="D316" t="s">
        <v>1495</v>
      </c>
      <c r="E316" t="s">
        <v>537</v>
      </c>
    </row>
    <row r="317" spans="1:5">
      <c r="A317" t="s">
        <v>1496</v>
      </c>
      <c r="B317" t="s">
        <v>1497</v>
      </c>
      <c r="C317" t="s">
        <v>1498</v>
      </c>
      <c r="D317" t="s">
        <v>1499</v>
      </c>
      <c r="E317" t="s">
        <v>559</v>
      </c>
    </row>
    <row r="318" spans="1:5">
      <c r="A318" t="s">
        <v>1500</v>
      </c>
      <c r="B318" t="s">
        <v>1497</v>
      </c>
      <c r="C318" t="s">
        <v>1501</v>
      </c>
      <c r="D318" t="s">
        <v>1499</v>
      </c>
      <c r="E318" t="s">
        <v>559</v>
      </c>
    </row>
    <row r="319" spans="1:5">
      <c r="A319" t="s">
        <v>1502</v>
      </c>
      <c r="B319" t="s">
        <v>1497</v>
      </c>
      <c r="C319" t="s">
        <v>1503</v>
      </c>
      <c r="D319" t="s">
        <v>1499</v>
      </c>
      <c r="E319" t="s">
        <v>559</v>
      </c>
    </row>
    <row r="320" spans="1:5">
      <c r="A320" t="s">
        <v>1504</v>
      </c>
      <c r="B320" t="s">
        <v>1497</v>
      </c>
      <c r="C320" t="s">
        <v>1505</v>
      </c>
      <c r="D320" t="s">
        <v>1499</v>
      </c>
      <c r="E320" t="s">
        <v>559</v>
      </c>
    </row>
    <row r="321" spans="1:5">
      <c r="A321" t="s">
        <v>1506</v>
      </c>
      <c r="B321" t="s">
        <v>1507</v>
      </c>
      <c r="C321" t="s">
        <v>1508</v>
      </c>
      <c r="D321" t="s">
        <v>1509</v>
      </c>
      <c r="E321" t="s">
        <v>572</v>
      </c>
    </row>
    <row r="322" spans="1:5">
      <c r="A322" t="s">
        <v>1510</v>
      </c>
      <c r="B322" t="s">
        <v>1511</v>
      </c>
      <c r="C322" t="s">
        <v>1512</v>
      </c>
      <c r="D322" t="s">
        <v>1513</v>
      </c>
      <c r="E322" t="s">
        <v>559</v>
      </c>
    </row>
    <row r="323" spans="1:5">
      <c r="A323" t="s">
        <v>1514</v>
      </c>
      <c r="B323" t="s">
        <v>1515</v>
      </c>
      <c r="C323" t="s">
        <v>1516</v>
      </c>
      <c r="D323" t="s">
        <v>1517</v>
      </c>
      <c r="E323" t="s">
        <v>537</v>
      </c>
    </row>
    <row r="324" spans="1:5">
      <c r="A324" t="s">
        <v>1518</v>
      </c>
      <c r="B324" t="s">
        <v>1519</v>
      </c>
      <c r="C324" t="s">
        <v>1520</v>
      </c>
      <c r="D324" t="s">
        <v>1521</v>
      </c>
      <c r="E324" t="s">
        <v>537</v>
      </c>
    </row>
    <row r="325" spans="1:5">
      <c r="A325" t="s">
        <v>1522</v>
      </c>
      <c r="B325" t="s">
        <v>1523</v>
      </c>
      <c r="C325" t="s">
        <v>1524</v>
      </c>
      <c r="D325" t="s">
        <v>1525</v>
      </c>
      <c r="E325" t="s">
        <v>554</v>
      </c>
    </row>
    <row r="326" spans="1:5">
      <c r="A326" t="s">
        <v>1526</v>
      </c>
      <c r="B326" t="s">
        <v>1527</v>
      </c>
      <c r="C326" t="s">
        <v>1528</v>
      </c>
      <c r="D326" t="s">
        <v>1529</v>
      </c>
      <c r="E326" t="s">
        <v>537</v>
      </c>
    </row>
    <row r="327" spans="1:5">
      <c r="A327" t="s">
        <v>1530</v>
      </c>
      <c r="B327" t="s">
        <v>1527</v>
      </c>
      <c r="C327" t="s">
        <v>1531</v>
      </c>
      <c r="D327" t="s">
        <v>1529</v>
      </c>
      <c r="E327" t="s">
        <v>537</v>
      </c>
    </row>
    <row r="328" spans="1:5">
      <c r="A328" t="s">
        <v>1532</v>
      </c>
      <c r="B328" t="s">
        <v>1527</v>
      </c>
      <c r="C328" t="s">
        <v>1533</v>
      </c>
      <c r="D328" t="s">
        <v>1529</v>
      </c>
      <c r="E328" t="s">
        <v>537</v>
      </c>
    </row>
    <row r="329" spans="1:5">
      <c r="A329" t="s">
        <v>1534</v>
      </c>
      <c r="B329" t="s">
        <v>1535</v>
      </c>
      <c r="C329" t="s">
        <v>1536</v>
      </c>
      <c r="D329" t="s">
        <v>1537</v>
      </c>
      <c r="E329" t="s">
        <v>621</v>
      </c>
    </row>
    <row r="330" spans="1:5">
      <c r="A330" t="s">
        <v>1538</v>
      </c>
      <c r="B330" t="s">
        <v>1539</v>
      </c>
      <c r="C330" t="s">
        <v>1540</v>
      </c>
      <c r="D330" t="s">
        <v>1541</v>
      </c>
      <c r="E330" t="s">
        <v>559</v>
      </c>
    </row>
    <row r="331" spans="1:5">
      <c r="A331" t="s">
        <v>1542</v>
      </c>
      <c r="B331" t="s">
        <v>1543</v>
      </c>
      <c r="C331" t="s">
        <v>1544</v>
      </c>
      <c r="D331" t="s">
        <v>1545</v>
      </c>
      <c r="E331" t="s">
        <v>537</v>
      </c>
    </row>
    <row r="332" spans="1:5">
      <c r="A332" t="s">
        <v>1546</v>
      </c>
      <c r="B332" t="s">
        <v>1547</v>
      </c>
      <c r="C332" t="s">
        <v>1548</v>
      </c>
      <c r="D332" t="s">
        <v>1549</v>
      </c>
      <c r="E332" t="s">
        <v>621</v>
      </c>
    </row>
    <row r="333" spans="1:5">
      <c r="A333" t="s">
        <v>1550</v>
      </c>
      <c r="B333" t="s">
        <v>1551</v>
      </c>
      <c r="C333" t="s">
        <v>596</v>
      </c>
      <c r="D333" t="s">
        <v>1552</v>
      </c>
      <c r="E333" t="s">
        <v>522</v>
      </c>
    </row>
    <row r="334" spans="1:5">
      <c r="A334" t="s">
        <v>1553</v>
      </c>
      <c r="B334" t="s">
        <v>1554</v>
      </c>
      <c r="C334" t="s">
        <v>1555</v>
      </c>
      <c r="D334" t="s">
        <v>1556</v>
      </c>
      <c r="E334" t="s">
        <v>559</v>
      </c>
    </row>
    <row r="335" spans="1:5">
      <c r="A335" t="s">
        <v>1557</v>
      </c>
      <c r="B335" t="s">
        <v>1558</v>
      </c>
      <c r="C335" t="s">
        <v>1229</v>
      </c>
      <c r="D335" t="s">
        <v>1559</v>
      </c>
      <c r="E335" t="s">
        <v>621</v>
      </c>
    </row>
    <row r="336" spans="1:5">
      <c r="A336" t="s">
        <v>1560</v>
      </c>
      <c r="B336" t="s">
        <v>1561</v>
      </c>
      <c r="C336" t="s">
        <v>1562</v>
      </c>
      <c r="D336" t="s">
        <v>1563</v>
      </c>
      <c r="E336" t="s">
        <v>559</v>
      </c>
    </row>
    <row r="337" spans="1:5">
      <c r="A337" t="s">
        <v>1564</v>
      </c>
      <c r="B337" t="s">
        <v>1561</v>
      </c>
      <c r="C337" t="s">
        <v>1565</v>
      </c>
      <c r="D337" t="s">
        <v>1563</v>
      </c>
      <c r="E337" t="s">
        <v>559</v>
      </c>
    </row>
    <row r="338" spans="1:5">
      <c r="A338" t="s">
        <v>1566</v>
      </c>
      <c r="B338" t="s">
        <v>1567</v>
      </c>
      <c r="C338" t="s">
        <v>1568</v>
      </c>
      <c r="D338" t="s">
        <v>1569</v>
      </c>
      <c r="E338" t="s">
        <v>559</v>
      </c>
    </row>
    <row r="339" spans="1:5">
      <c r="A339" t="s">
        <v>1570</v>
      </c>
      <c r="B339" t="s">
        <v>1571</v>
      </c>
      <c r="C339" t="s">
        <v>1572</v>
      </c>
      <c r="D339" t="s">
        <v>1573</v>
      </c>
      <c r="E339" t="s">
        <v>559</v>
      </c>
    </row>
    <row r="340" spans="1:5">
      <c r="A340" t="s">
        <v>1574</v>
      </c>
      <c r="B340" t="s">
        <v>1575</v>
      </c>
      <c r="C340" t="s">
        <v>1576</v>
      </c>
      <c r="D340" t="s">
        <v>1577</v>
      </c>
      <c r="E340" t="s">
        <v>522</v>
      </c>
    </row>
    <row r="341" spans="1:5">
      <c r="A341" t="s">
        <v>1578</v>
      </c>
      <c r="B341" t="s">
        <v>1579</v>
      </c>
      <c r="C341" t="s">
        <v>1580</v>
      </c>
      <c r="D341" t="s">
        <v>1581</v>
      </c>
      <c r="E341" t="s">
        <v>559</v>
      </c>
    </row>
    <row r="342" spans="1:5">
      <c r="A342" t="s">
        <v>1582</v>
      </c>
      <c r="B342" t="s">
        <v>1579</v>
      </c>
      <c r="C342" t="s">
        <v>1583</v>
      </c>
      <c r="D342" t="s">
        <v>1581</v>
      </c>
      <c r="E342" t="s">
        <v>559</v>
      </c>
    </row>
    <row r="343" spans="1:5">
      <c r="A343" t="s">
        <v>1584</v>
      </c>
      <c r="B343" t="s">
        <v>1579</v>
      </c>
      <c r="C343" t="s">
        <v>1585</v>
      </c>
      <c r="D343" t="s">
        <v>1581</v>
      </c>
      <c r="E343" t="s">
        <v>559</v>
      </c>
    </row>
    <row r="344" spans="1:5">
      <c r="A344" t="s">
        <v>1586</v>
      </c>
      <c r="B344" t="s">
        <v>1579</v>
      </c>
      <c r="C344" t="s">
        <v>1587</v>
      </c>
      <c r="D344" t="s">
        <v>1581</v>
      </c>
      <c r="E344" t="s">
        <v>559</v>
      </c>
    </row>
    <row r="345" spans="1:5">
      <c r="A345" t="s">
        <v>1588</v>
      </c>
      <c r="B345" t="s">
        <v>1589</v>
      </c>
      <c r="C345" t="s">
        <v>1590</v>
      </c>
      <c r="D345" t="s">
        <v>1591</v>
      </c>
      <c r="E345" t="s">
        <v>537</v>
      </c>
    </row>
    <row r="346" spans="1:5">
      <c r="A346" t="s">
        <v>1592</v>
      </c>
      <c r="B346" t="s">
        <v>1589</v>
      </c>
      <c r="C346" t="s">
        <v>1593</v>
      </c>
      <c r="D346" t="s">
        <v>1591</v>
      </c>
      <c r="E346" t="s">
        <v>537</v>
      </c>
    </row>
    <row r="347" spans="1:5">
      <c r="A347" t="s">
        <v>1594</v>
      </c>
      <c r="B347" t="s">
        <v>1595</v>
      </c>
      <c r="C347" t="s">
        <v>1596</v>
      </c>
      <c r="D347" t="s">
        <v>1597</v>
      </c>
      <c r="E347" t="s">
        <v>621</v>
      </c>
    </row>
    <row r="348" spans="1:5">
      <c r="A348" t="s">
        <v>1598</v>
      </c>
      <c r="B348" t="s">
        <v>1599</v>
      </c>
      <c r="C348" t="s">
        <v>1600</v>
      </c>
      <c r="D348" t="s">
        <v>1601</v>
      </c>
      <c r="E348" t="s">
        <v>537</v>
      </c>
    </row>
    <row r="349" spans="1:5">
      <c r="A349" t="s">
        <v>1602</v>
      </c>
      <c r="B349" t="s">
        <v>1603</v>
      </c>
      <c r="C349" t="s">
        <v>1604</v>
      </c>
      <c r="D349" t="s">
        <v>1605</v>
      </c>
      <c r="E349" t="s">
        <v>537</v>
      </c>
    </row>
    <row r="350" spans="1:5">
      <c r="A350" t="s">
        <v>1606</v>
      </c>
      <c r="B350" t="s">
        <v>1607</v>
      </c>
      <c r="C350" t="s">
        <v>1608</v>
      </c>
      <c r="D350" t="s">
        <v>1609</v>
      </c>
      <c r="E350" t="s">
        <v>572</v>
      </c>
    </row>
    <row r="351" spans="1:5">
      <c r="A351" t="s">
        <v>1610</v>
      </c>
      <c r="B351" t="s">
        <v>1607</v>
      </c>
      <c r="C351" t="s">
        <v>1611</v>
      </c>
      <c r="D351" t="s">
        <v>1609</v>
      </c>
      <c r="E351" t="s">
        <v>572</v>
      </c>
    </row>
    <row r="352" spans="1:5">
      <c r="A352" t="s">
        <v>1612</v>
      </c>
      <c r="B352" t="s">
        <v>1613</v>
      </c>
      <c r="C352" t="s">
        <v>1614</v>
      </c>
      <c r="D352" t="s">
        <v>1615</v>
      </c>
      <c r="E352" t="s">
        <v>537</v>
      </c>
    </row>
    <row r="353" spans="1:5">
      <c r="A353" t="s">
        <v>1616</v>
      </c>
      <c r="B353" t="s">
        <v>1617</v>
      </c>
      <c r="C353" t="s">
        <v>1618</v>
      </c>
      <c r="D353" t="s">
        <v>1619</v>
      </c>
      <c r="E353" t="s">
        <v>537</v>
      </c>
    </row>
    <row r="354" spans="1:5">
      <c r="A354" t="s">
        <v>1620</v>
      </c>
      <c r="B354" t="s">
        <v>1621</v>
      </c>
      <c r="C354" t="s">
        <v>1622</v>
      </c>
      <c r="D354" t="s">
        <v>1623</v>
      </c>
      <c r="E354" t="s">
        <v>621</v>
      </c>
    </row>
    <row r="355" spans="1:5">
      <c r="A355" t="s">
        <v>1624</v>
      </c>
      <c r="B355" t="s">
        <v>1625</v>
      </c>
      <c r="C355" t="s">
        <v>1626</v>
      </c>
      <c r="D355" t="s">
        <v>1627</v>
      </c>
      <c r="E355" t="s">
        <v>559</v>
      </c>
    </row>
    <row r="356" spans="1:5">
      <c r="A356" t="s">
        <v>1628</v>
      </c>
      <c r="B356" t="s">
        <v>1625</v>
      </c>
      <c r="C356" t="s">
        <v>1629</v>
      </c>
      <c r="D356" t="s">
        <v>1627</v>
      </c>
      <c r="E356" t="s">
        <v>559</v>
      </c>
    </row>
    <row r="357" spans="1:5">
      <c r="A357" t="s">
        <v>1630</v>
      </c>
      <c r="B357" t="s">
        <v>1631</v>
      </c>
      <c r="C357" t="s">
        <v>1632</v>
      </c>
      <c r="D357" t="s">
        <v>1633</v>
      </c>
      <c r="E357" t="s">
        <v>559</v>
      </c>
    </row>
    <row r="358" spans="1:5">
      <c r="A358" t="s">
        <v>1634</v>
      </c>
      <c r="B358" t="s">
        <v>1635</v>
      </c>
      <c r="C358" t="s">
        <v>1636</v>
      </c>
      <c r="D358" t="s">
        <v>1637</v>
      </c>
      <c r="E358" t="s">
        <v>621</v>
      </c>
    </row>
    <row r="359" spans="1:5">
      <c r="A359" t="s">
        <v>1638</v>
      </c>
      <c r="B359" t="s">
        <v>1639</v>
      </c>
      <c r="C359" t="s">
        <v>1640</v>
      </c>
      <c r="D359" t="s">
        <v>1641</v>
      </c>
      <c r="E359" t="s">
        <v>559</v>
      </c>
    </row>
    <row r="360" spans="1:5">
      <c r="A360" t="s">
        <v>1642</v>
      </c>
      <c r="B360" t="s">
        <v>1643</v>
      </c>
      <c r="C360" t="s">
        <v>1644</v>
      </c>
      <c r="D360" t="s">
        <v>1645</v>
      </c>
      <c r="E360" t="s">
        <v>537</v>
      </c>
    </row>
    <row r="361" spans="1:5">
      <c r="A361" t="s">
        <v>1646</v>
      </c>
      <c r="B361" t="s">
        <v>1643</v>
      </c>
      <c r="C361" t="s">
        <v>1647</v>
      </c>
      <c r="D361" t="s">
        <v>1645</v>
      </c>
      <c r="E361" t="s">
        <v>537</v>
      </c>
    </row>
    <row r="362" spans="1:5">
      <c r="A362" t="s">
        <v>1648</v>
      </c>
      <c r="B362" t="s">
        <v>1649</v>
      </c>
      <c r="C362" t="s">
        <v>1650</v>
      </c>
      <c r="D362" t="s">
        <v>1651</v>
      </c>
      <c r="E362" t="s">
        <v>559</v>
      </c>
    </row>
    <row r="363" spans="1:5">
      <c r="A363" t="s">
        <v>1652</v>
      </c>
      <c r="B363" t="s">
        <v>1653</v>
      </c>
      <c r="C363" t="s">
        <v>1654</v>
      </c>
      <c r="D363" t="s">
        <v>1655</v>
      </c>
      <c r="E363" t="s">
        <v>559</v>
      </c>
    </row>
    <row r="364" spans="1:5">
      <c r="A364" t="s">
        <v>1656</v>
      </c>
      <c r="B364" t="s">
        <v>1657</v>
      </c>
      <c r="C364" t="s">
        <v>1658</v>
      </c>
      <c r="D364" t="s">
        <v>1659</v>
      </c>
      <c r="E364" t="s">
        <v>559</v>
      </c>
    </row>
    <row r="365" spans="1:5">
      <c r="A365" t="s">
        <v>1660</v>
      </c>
      <c r="B365" t="s">
        <v>1661</v>
      </c>
      <c r="C365" t="s">
        <v>1662</v>
      </c>
      <c r="D365" t="s">
        <v>1663</v>
      </c>
      <c r="E365" t="s">
        <v>537</v>
      </c>
    </row>
    <row r="366" spans="1:5">
      <c r="A366" t="s">
        <v>1664</v>
      </c>
      <c r="B366" t="s">
        <v>1661</v>
      </c>
      <c r="C366" t="s">
        <v>1665</v>
      </c>
      <c r="D366" t="s">
        <v>1663</v>
      </c>
      <c r="E366" t="s">
        <v>537</v>
      </c>
    </row>
    <row r="367" spans="1:5">
      <c r="A367" t="s">
        <v>1666</v>
      </c>
      <c r="B367" t="s">
        <v>1649</v>
      </c>
      <c r="C367" t="s">
        <v>1667</v>
      </c>
      <c r="D367" t="s">
        <v>1651</v>
      </c>
      <c r="E367" t="s">
        <v>559</v>
      </c>
    </row>
    <row r="368" spans="1:5">
      <c r="A368" t="s">
        <v>1668</v>
      </c>
      <c r="B368" t="s">
        <v>1649</v>
      </c>
      <c r="C368" t="s">
        <v>1669</v>
      </c>
      <c r="D368" t="s">
        <v>1651</v>
      </c>
      <c r="E368" t="s">
        <v>559</v>
      </c>
    </row>
    <row r="369" spans="1:5">
      <c r="A369" t="s">
        <v>1670</v>
      </c>
      <c r="B369" t="s">
        <v>1671</v>
      </c>
      <c r="C369" t="s">
        <v>1672</v>
      </c>
      <c r="D369" t="s">
        <v>1673</v>
      </c>
      <c r="E369" t="s">
        <v>559</v>
      </c>
    </row>
    <row r="370" spans="1:5">
      <c r="A370" t="s">
        <v>1674</v>
      </c>
      <c r="B370" t="s">
        <v>1675</v>
      </c>
      <c r="C370" t="s">
        <v>1676</v>
      </c>
      <c r="D370" t="s">
        <v>1677</v>
      </c>
      <c r="E370" t="s">
        <v>559</v>
      </c>
    </row>
    <row r="371" spans="1:5">
      <c r="A371" t="s">
        <v>1678</v>
      </c>
      <c r="B371" t="s">
        <v>1679</v>
      </c>
      <c r="C371" t="s">
        <v>1680</v>
      </c>
      <c r="D371" t="s">
        <v>1681</v>
      </c>
      <c r="E371" t="s">
        <v>537</v>
      </c>
    </row>
    <row r="372" spans="1:5">
      <c r="A372" t="s">
        <v>1682</v>
      </c>
      <c r="B372" t="s">
        <v>1679</v>
      </c>
      <c r="C372" t="s">
        <v>1683</v>
      </c>
      <c r="D372" t="s">
        <v>1681</v>
      </c>
      <c r="E372" t="s">
        <v>537</v>
      </c>
    </row>
    <row r="373" spans="1:5">
      <c r="A373" t="s">
        <v>1684</v>
      </c>
      <c r="B373" t="s">
        <v>1685</v>
      </c>
      <c r="C373" t="s">
        <v>1686</v>
      </c>
      <c r="D373" t="s">
        <v>1687</v>
      </c>
      <c r="E373" t="s">
        <v>537</v>
      </c>
    </row>
    <row r="374" spans="1:5">
      <c r="A374" t="s">
        <v>1688</v>
      </c>
      <c r="B374" t="s">
        <v>1685</v>
      </c>
      <c r="C374" t="s">
        <v>1689</v>
      </c>
      <c r="D374" t="s">
        <v>1687</v>
      </c>
      <c r="E374" t="s">
        <v>537</v>
      </c>
    </row>
    <row r="375" spans="1:5">
      <c r="A375" t="s">
        <v>1690</v>
      </c>
      <c r="B375" t="s">
        <v>1691</v>
      </c>
      <c r="C375" t="s">
        <v>1692</v>
      </c>
      <c r="D375" t="s">
        <v>1693</v>
      </c>
      <c r="E375" t="s">
        <v>559</v>
      </c>
    </row>
    <row r="376" spans="1:5">
      <c r="A376" t="s">
        <v>1694</v>
      </c>
      <c r="B376" t="s">
        <v>1691</v>
      </c>
      <c r="C376" t="s">
        <v>1695</v>
      </c>
      <c r="D376" t="s">
        <v>1693</v>
      </c>
      <c r="E376" t="s">
        <v>559</v>
      </c>
    </row>
    <row r="377" spans="1:5">
      <c r="A377" t="s">
        <v>1696</v>
      </c>
      <c r="B377" t="s">
        <v>1691</v>
      </c>
      <c r="C377" t="s">
        <v>1697</v>
      </c>
      <c r="D377" t="s">
        <v>1693</v>
      </c>
      <c r="E377" t="s">
        <v>559</v>
      </c>
    </row>
    <row r="378" spans="1:5">
      <c r="A378" t="s">
        <v>1698</v>
      </c>
      <c r="B378" t="s">
        <v>1699</v>
      </c>
      <c r="C378" t="s">
        <v>1700</v>
      </c>
      <c r="D378" t="s">
        <v>1701</v>
      </c>
      <c r="E378" t="s">
        <v>554</v>
      </c>
    </row>
    <row r="379" spans="1:5">
      <c r="A379" t="s">
        <v>1702</v>
      </c>
      <c r="B379" t="s">
        <v>1699</v>
      </c>
      <c r="C379" t="s">
        <v>1703</v>
      </c>
      <c r="D379" t="s">
        <v>1701</v>
      </c>
      <c r="E379" t="s">
        <v>554</v>
      </c>
    </row>
    <row r="380" spans="1:5">
      <c r="A380" t="s">
        <v>1704</v>
      </c>
      <c r="B380" t="s">
        <v>1705</v>
      </c>
      <c r="C380" t="s">
        <v>1706</v>
      </c>
      <c r="D380" t="s">
        <v>1707</v>
      </c>
      <c r="E380" t="s">
        <v>537</v>
      </c>
    </row>
    <row r="381" spans="1:5">
      <c r="A381" t="s">
        <v>1708</v>
      </c>
      <c r="B381" t="s">
        <v>1709</v>
      </c>
      <c r="C381" t="s">
        <v>1710</v>
      </c>
      <c r="D381" t="s">
        <v>1711</v>
      </c>
      <c r="E381" t="s">
        <v>559</v>
      </c>
    </row>
    <row r="382" spans="1:5">
      <c r="A382" t="s">
        <v>1712</v>
      </c>
      <c r="B382" t="s">
        <v>1713</v>
      </c>
      <c r="C382" t="s">
        <v>1714</v>
      </c>
      <c r="D382" t="s">
        <v>1715</v>
      </c>
      <c r="E382" t="s">
        <v>537</v>
      </c>
    </row>
    <row r="383" spans="1:5">
      <c r="A383" t="s">
        <v>1716</v>
      </c>
      <c r="B383" t="s">
        <v>1717</v>
      </c>
      <c r="C383" t="s">
        <v>1718</v>
      </c>
      <c r="D383" t="s">
        <v>1719</v>
      </c>
      <c r="E383" t="s">
        <v>537</v>
      </c>
    </row>
    <row r="384" spans="1:5">
      <c r="A384" t="s">
        <v>1720</v>
      </c>
      <c r="B384" t="s">
        <v>1717</v>
      </c>
      <c r="C384" t="s">
        <v>1721</v>
      </c>
      <c r="D384" t="s">
        <v>1719</v>
      </c>
      <c r="E384" t="s">
        <v>537</v>
      </c>
    </row>
    <row r="385" spans="1:5">
      <c r="A385" t="s">
        <v>1722</v>
      </c>
      <c r="B385" t="s">
        <v>1723</v>
      </c>
      <c r="C385" t="s">
        <v>1724</v>
      </c>
      <c r="D385" t="s">
        <v>1725</v>
      </c>
      <c r="E385" t="s">
        <v>559</v>
      </c>
    </row>
    <row r="386" spans="1:5">
      <c r="A386" t="s">
        <v>1726</v>
      </c>
      <c r="B386" t="s">
        <v>1727</v>
      </c>
      <c r="C386" t="s">
        <v>1728</v>
      </c>
      <c r="D386" t="s">
        <v>1729</v>
      </c>
      <c r="E386" t="s">
        <v>537</v>
      </c>
    </row>
    <row r="387" spans="1:5">
      <c r="A387" t="s">
        <v>1730</v>
      </c>
      <c r="B387" t="s">
        <v>1727</v>
      </c>
      <c r="C387" t="s">
        <v>1731</v>
      </c>
      <c r="D387" t="s">
        <v>1729</v>
      </c>
      <c r="E387" t="s">
        <v>537</v>
      </c>
    </row>
    <row r="388" spans="1:5">
      <c r="A388" t="s">
        <v>1732</v>
      </c>
      <c r="B388" t="s">
        <v>1733</v>
      </c>
      <c r="C388" t="s">
        <v>1734</v>
      </c>
      <c r="D388" t="s">
        <v>1735</v>
      </c>
      <c r="E388" t="s">
        <v>537</v>
      </c>
    </row>
    <row r="389" spans="1:5">
      <c r="A389" t="s">
        <v>1736</v>
      </c>
      <c r="B389" t="s">
        <v>1737</v>
      </c>
      <c r="C389" t="s">
        <v>1738</v>
      </c>
      <c r="D389" t="s">
        <v>1739</v>
      </c>
      <c r="E389" t="s">
        <v>559</v>
      </c>
    </row>
    <row r="390" spans="1:5">
      <c r="A390" t="s">
        <v>1740</v>
      </c>
      <c r="B390" t="s">
        <v>1741</v>
      </c>
      <c r="C390" t="s">
        <v>1742</v>
      </c>
      <c r="D390" t="s">
        <v>1743</v>
      </c>
      <c r="E390" t="s">
        <v>559</v>
      </c>
    </row>
    <row r="391" spans="1:5">
      <c r="A391" t="s">
        <v>1744</v>
      </c>
      <c r="B391" t="s">
        <v>1745</v>
      </c>
      <c r="C391" t="s">
        <v>1746</v>
      </c>
      <c r="D391" t="s">
        <v>1747</v>
      </c>
      <c r="E391" t="s">
        <v>559</v>
      </c>
    </row>
    <row r="392" spans="1:5">
      <c r="A392" t="s">
        <v>1748</v>
      </c>
      <c r="B392" t="s">
        <v>1749</v>
      </c>
      <c r="C392" t="s">
        <v>1750</v>
      </c>
      <c r="D392" t="s">
        <v>1751</v>
      </c>
      <c r="E392" t="s">
        <v>537</v>
      </c>
    </row>
    <row r="393" spans="1:5">
      <c r="A393" t="s">
        <v>1752</v>
      </c>
      <c r="B393" t="s">
        <v>1753</v>
      </c>
      <c r="C393" t="s">
        <v>1754</v>
      </c>
      <c r="D393" t="s">
        <v>1755</v>
      </c>
      <c r="E393" t="s">
        <v>537</v>
      </c>
    </row>
    <row r="394" spans="1:5">
      <c r="A394" t="s">
        <v>1756</v>
      </c>
      <c r="B394" t="s">
        <v>1753</v>
      </c>
      <c r="C394" t="s">
        <v>1757</v>
      </c>
      <c r="D394" t="s">
        <v>1755</v>
      </c>
      <c r="E394" t="s">
        <v>537</v>
      </c>
    </row>
    <row r="395" spans="1:5">
      <c r="A395" t="s">
        <v>1758</v>
      </c>
      <c r="B395" t="s">
        <v>1753</v>
      </c>
      <c r="C395" t="s">
        <v>1759</v>
      </c>
      <c r="D395" t="s">
        <v>1755</v>
      </c>
      <c r="E395" t="s">
        <v>537</v>
      </c>
    </row>
    <row r="396" spans="1:5">
      <c r="A396" t="s">
        <v>1760</v>
      </c>
      <c r="B396" t="s">
        <v>1753</v>
      </c>
      <c r="C396" t="s">
        <v>1761</v>
      </c>
      <c r="D396" t="s">
        <v>1755</v>
      </c>
      <c r="E396" t="s">
        <v>537</v>
      </c>
    </row>
    <row r="397" spans="1:5">
      <c r="A397" t="s">
        <v>1762</v>
      </c>
      <c r="B397" t="s">
        <v>1753</v>
      </c>
      <c r="C397" t="s">
        <v>1763</v>
      </c>
      <c r="D397" t="s">
        <v>1755</v>
      </c>
      <c r="E397" t="s">
        <v>537</v>
      </c>
    </row>
    <row r="398" spans="1:5">
      <c r="A398" t="s">
        <v>1764</v>
      </c>
      <c r="B398" t="s">
        <v>1765</v>
      </c>
      <c r="C398" t="s">
        <v>1766</v>
      </c>
      <c r="D398" t="s">
        <v>1767</v>
      </c>
      <c r="E398" t="s">
        <v>537</v>
      </c>
    </row>
    <row r="399" spans="1:5">
      <c r="A399" t="s">
        <v>1768</v>
      </c>
      <c r="B399" t="s">
        <v>1769</v>
      </c>
      <c r="C399" t="s">
        <v>1770</v>
      </c>
      <c r="D399" t="s">
        <v>1771</v>
      </c>
      <c r="E399" t="s">
        <v>559</v>
      </c>
    </row>
    <row r="400" spans="1:5">
      <c r="A400" t="s">
        <v>1772</v>
      </c>
      <c r="B400" t="s">
        <v>1625</v>
      </c>
      <c r="C400" t="s">
        <v>1773</v>
      </c>
      <c r="D400" t="s">
        <v>1627</v>
      </c>
      <c r="E400" t="s">
        <v>559</v>
      </c>
    </row>
    <row r="401" spans="1:5">
      <c r="A401" t="s">
        <v>1774</v>
      </c>
      <c r="B401" t="s">
        <v>1775</v>
      </c>
      <c r="C401" t="s">
        <v>1776</v>
      </c>
      <c r="D401" t="s">
        <v>1777</v>
      </c>
      <c r="E401" t="s">
        <v>537</v>
      </c>
    </row>
    <row r="402" spans="1:5">
      <c r="A402" t="s">
        <v>1778</v>
      </c>
      <c r="B402" t="s">
        <v>1779</v>
      </c>
      <c r="C402" t="s">
        <v>1780</v>
      </c>
      <c r="D402" t="s">
        <v>1781</v>
      </c>
      <c r="E402" t="s">
        <v>537</v>
      </c>
    </row>
    <row r="403" spans="1:5">
      <c r="A403" t="s">
        <v>1782</v>
      </c>
      <c r="B403" t="s">
        <v>1783</v>
      </c>
      <c r="C403" t="s">
        <v>1784</v>
      </c>
      <c r="D403" t="s">
        <v>1785</v>
      </c>
      <c r="E403" t="s">
        <v>554</v>
      </c>
    </row>
    <row r="404" spans="1:5">
      <c r="A404" t="s">
        <v>1786</v>
      </c>
      <c r="B404" t="s">
        <v>1783</v>
      </c>
      <c r="C404" t="s">
        <v>1787</v>
      </c>
      <c r="D404" t="s">
        <v>1785</v>
      </c>
      <c r="E404" t="s">
        <v>554</v>
      </c>
    </row>
    <row r="405" spans="1:5">
      <c r="A405" t="s">
        <v>1788</v>
      </c>
      <c r="B405" t="s">
        <v>1783</v>
      </c>
      <c r="C405" t="s">
        <v>1789</v>
      </c>
      <c r="D405" t="s">
        <v>1785</v>
      </c>
      <c r="E405" t="s">
        <v>554</v>
      </c>
    </row>
    <row r="406" spans="1:5">
      <c r="A406" t="s">
        <v>1790</v>
      </c>
      <c r="B406" t="s">
        <v>1783</v>
      </c>
      <c r="C406" t="s">
        <v>1791</v>
      </c>
      <c r="D406" t="s">
        <v>1785</v>
      </c>
      <c r="E406" t="s">
        <v>554</v>
      </c>
    </row>
    <row r="407" spans="1:5">
      <c r="A407" t="s">
        <v>1792</v>
      </c>
      <c r="B407" t="s">
        <v>1783</v>
      </c>
      <c r="C407" t="s">
        <v>1793</v>
      </c>
      <c r="D407" t="s">
        <v>1785</v>
      </c>
      <c r="E407" t="s">
        <v>554</v>
      </c>
    </row>
    <row r="408" spans="1:5">
      <c r="A408" t="s">
        <v>1794</v>
      </c>
      <c r="B408" t="s">
        <v>1783</v>
      </c>
      <c r="C408" t="s">
        <v>1795</v>
      </c>
      <c r="D408" t="s">
        <v>1785</v>
      </c>
      <c r="E408" t="s">
        <v>554</v>
      </c>
    </row>
    <row r="409" spans="1:5">
      <c r="A409" t="s">
        <v>1796</v>
      </c>
      <c r="B409" t="s">
        <v>1797</v>
      </c>
      <c r="C409" t="s">
        <v>1798</v>
      </c>
      <c r="D409" t="s">
        <v>1799</v>
      </c>
      <c r="E409" t="s">
        <v>559</v>
      </c>
    </row>
    <row r="410" spans="1:5">
      <c r="A410" t="s">
        <v>1800</v>
      </c>
      <c r="B410" t="s">
        <v>1801</v>
      </c>
      <c r="C410" t="s">
        <v>1802</v>
      </c>
      <c r="D410" t="s">
        <v>1803</v>
      </c>
      <c r="E410" t="s">
        <v>559</v>
      </c>
    </row>
    <row r="411" spans="1:5">
      <c r="A411" t="s">
        <v>1804</v>
      </c>
      <c r="B411" t="s">
        <v>1801</v>
      </c>
      <c r="C411" t="s">
        <v>1805</v>
      </c>
      <c r="D411" t="s">
        <v>1803</v>
      </c>
      <c r="E411" t="s">
        <v>559</v>
      </c>
    </row>
    <row r="412" spans="1:5">
      <c r="A412" t="s">
        <v>1806</v>
      </c>
      <c r="B412" t="s">
        <v>1807</v>
      </c>
      <c r="C412" t="s">
        <v>1808</v>
      </c>
      <c r="D412" t="s">
        <v>1809</v>
      </c>
      <c r="E412" t="s">
        <v>554</v>
      </c>
    </row>
    <row r="413" spans="1:5">
      <c r="A413" t="s">
        <v>1810</v>
      </c>
      <c r="B413" t="s">
        <v>1811</v>
      </c>
      <c r="C413" t="s">
        <v>1812</v>
      </c>
      <c r="D413" t="s">
        <v>1812</v>
      </c>
      <c r="E413" t="s">
        <v>554</v>
      </c>
    </row>
    <row r="414" spans="1:5">
      <c r="A414" t="s">
        <v>1813</v>
      </c>
      <c r="B414" t="s">
        <v>1814</v>
      </c>
      <c r="C414" t="s">
        <v>1815</v>
      </c>
      <c r="D414" t="s">
        <v>1816</v>
      </c>
      <c r="E414" t="s">
        <v>537</v>
      </c>
    </row>
    <row r="415" spans="1:5">
      <c r="A415" t="s">
        <v>1817</v>
      </c>
      <c r="B415" t="s">
        <v>1818</v>
      </c>
      <c r="C415" t="s">
        <v>1819</v>
      </c>
      <c r="D415" t="s">
        <v>1820</v>
      </c>
      <c r="E415" t="s">
        <v>559</v>
      </c>
    </row>
    <row r="416" spans="1:5">
      <c r="A416" t="s">
        <v>1821</v>
      </c>
      <c r="B416" t="s">
        <v>1822</v>
      </c>
      <c r="C416" t="s">
        <v>1823</v>
      </c>
      <c r="D416" t="s">
        <v>1824</v>
      </c>
      <c r="E416" t="s">
        <v>554</v>
      </c>
    </row>
    <row r="417" spans="1:5">
      <c r="A417" t="s">
        <v>1825</v>
      </c>
      <c r="B417" t="s">
        <v>1822</v>
      </c>
      <c r="C417" t="s">
        <v>1826</v>
      </c>
      <c r="D417" t="s">
        <v>1824</v>
      </c>
      <c r="E417" t="s">
        <v>554</v>
      </c>
    </row>
    <row r="418" spans="1:5">
      <c r="A418" t="s">
        <v>1827</v>
      </c>
      <c r="B418" t="s">
        <v>1822</v>
      </c>
      <c r="C418" t="s">
        <v>1828</v>
      </c>
      <c r="D418" t="s">
        <v>1824</v>
      </c>
      <c r="E418" t="s">
        <v>554</v>
      </c>
    </row>
    <row r="419" spans="1:5">
      <c r="A419" t="s">
        <v>1829</v>
      </c>
      <c r="B419" t="s">
        <v>1822</v>
      </c>
      <c r="C419" t="s">
        <v>1830</v>
      </c>
      <c r="D419" t="s">
        <v>1824</v>
      </c>
      <c r="E419" t="s">
        <v>554</v>
      </c>
    </row>
    <row r="420" spans="1:5">
      <c r="A420" t="s">
        <v>1831</v>
      </c>
      <c r="B420" t="s">
        <v>1822</v>
      </c>
      <c r="C420" t="s">
        <v>1832</v>
      </c>
      <c r="D420" t="s">
        <v>1824</v>
      </c>
      <c r="E420" t="s">
        <v>554</v>
      </c>
    </row>
    <row r="421" spans="1:5">
      <c r="A421" t="s">
        <v>1833</v>
      </c>
      <c r="B421" t="s">
        <v>1834</v>
      </c>
      <c r="C421" t="s">
        <v>1835</v>
      </c>
      <c r="D421" t="s">
        <v>1836</v>
      </c>
      <c r="E421" t="s">
        <v>559</v>
      </c>
    </row>
    <row r="422" spans="1:5">
      <c r="A422" t="s">
        <v>1837</v>
      </c>
      <c r="B422" t="s">
        <v>1838</v>
      </c>
      <c r="C422" t="s">
        <v>1839</v>
      </c>
      <c r="D422" t="s">
        <v>1840</v>
      </c>
      <c r="E422" t="s">
        <v>559</v>
      </c>
    </row>
    <row r="423" spans="1:5">
      <c r="A423" t="s">
        <v>1841</v>
      </c>
      <c r="B423" t="s">
        <v>1842</v>
      </c>
      <c r="C423" t="s">
        <v>1843</v>
      </c>
      <c r="D423" t="s">
        <v>1844</v>
      </c>
      <c r="E423" t="s">
        <v>621</v>
      </c>
    </row>
    <row r="424" spans="1:5">
      <c r="A424" t="s">
        <v>1845</v>
      </c>
      <c r="B424" t="s">
        <v>1846</v>
      </c>
      <c r="C424" t="s">
        <v>1847</v>
      </c>
      <c r="D424" t="s">
        <v>1848</v>
      </c>
      <c r="E424" t="s">
        <v>559</v>
      </c>
    </row>
    <row r="425" spans="1:5">
      <c r="A425" t="s">
        <v>1849</v>
      </c>
      <c r="B425" t="s">
        <v>1846</v>
      </c>
      <c r="C425" t="s">
        <v>1847</v>
      </c>
      <c r="D425" t="s">
        <v>1848</v>
      </c>
      <c r="E425" t="s">
        <v>559</v>
      </c>
    </row>
    <row r="426" spans="1:5">
      <c r="A426" t="s">
        <v>1850</v>
      </c>
      <c r="B426" t="s">
        <v>1851</v>
      </c>
      <c r="C426" t="s">
        <v>1852</v>
      </c>
      <c r="D426" t="s">
        <v>1853</v>
      </c>
      <c r="E426" t="s">
        <v>621</v>
      </c>
    </row>
    <row r="427" spans="1:5">
      <c r="A427" t="s">
        <v>1854</v>
      </c>
      <c r="B427" t="s">
        <v>1851</v>
      </c>
      <c r="C427" t="s">
        <v>1855</v>
      </c>
      <c r="D427" t="s">
        <v>1853</v>
      </c>
      <c r="E427" t="s">
        <v>621</v>
      </c>
    </row>
    <row r="428" spans="1:5">
      <c r="A428" t="s">
        <v>1856</v>
      </c>
      <c r="B428" t="s">
        <v>1857</v>
      </c>
      <c r="C428" t="s">
        <v>1858</v>
      </c>
      <c r="D428" t="s">
        <v>1859</v>
      </c>
      <c r="E428" t="s">
        <v>537</v>
      </c>
    </row>
    <row r="429" spans="1:5">
      <c r="A429" t="s">
        <v>1860</v>
      </c>
      <c r="B429" t="s">
        <v>1857</v>
      </c>
      <c r="C429" t="s">
        <v>1861</v>
      </c>
      <c r="D429" t="s">
        <v>1859</v>
      </c>
      <c r="E429" t="s">
        <v>537</v>
      </c>
    </row>
    <row r="430" spans="1:5">
      <c r="A430" t="s">
        <v>1862</v>
      </c>
      <c r="B430" t="s">
        <v>1857</v>
      </c>
      <c r="C430" t="s">
        <v>1863</v>
      </c>
      <c r="D430" t="s">
        <v>1859</v>
      </c>
      <c r="E430" t="s">
        <v>537</v>
      </c>
    </row>
    <row r="431" spans="1:5">
      <c r="A431" t="s">
        <v>1864</v>
      </c>
      <c r="B431" t="s">
        <v>1857</v>
      </c>
      <c r="C431" t="s">
        <v>1865</v>
      </c>
      <c r="D431" t="s">
        <v>1859</v>
      </c>
      <c r="E431" t="s">
        <v>537</v>
      </c>
    </row>
    <row r="432" spans="1:5">
      <c r="A432" t="s">
        <v>1866</v>
      </c>
      <c r="B432" t="s">
        <v>1857</v>
      </c>
      <c r="C432" t="s">
        <v>1867</v>
      </c>
      <c r="D432" t="s">
        <v>1859</v>
      </c>
      <c r="E432" t="s">
        <v>537</v>
      </c>
    </row>
    <row r="433" spans="1:5">
      <c r="A433" t="s">
        <v>1868</v>
      </c>
      <c r="B433" t="s">
        <v>1857</v>
      </c>
      <c r="C433" t="s">
        <v>1869</v>
      </c>
      <c r="D433" t="s">
        <v>1859</v>
      </c>
      <c r="E433" t="s">
        <v>537</v>
      </c>
    </row>
    <row r="434" spans="1:5">
      <c r="A434" t="s">
        <v>1870</v>
      </c>
      <c r="B434" t="s">
        <v>1857</v>
      </c>
      <c r="C434" t="s">
        <v>1871</v>
      </c>
      <c r="D434" t="s">
        <v>1859</v>
      </c>
      <c r="E434" t="s">
        <v>537</v>
      </c>
    </row>
    <row r="435" spans="1:5">
      <c r="A435" t="s">
        <v>1872</v>
      </c>
      <c r="B435" t="s">
        <v>1873</v>
      </c>
      <c r="C435" t="s">
        <v>1874</v>
      </c>
      <c r="D435" t="s">
        <v>1875</v>
      </c>
      <c r="E435" t="s">
        <v>537</v>
      </c>
    </row>
    <row r="436" spans="1:5">
      <c r="A436" t="s">
        <v>1876</v>
      </c>
      <c r="B436" t="s">
        <v>1877</v>
      </c>
      <c r="C436" t="s">
        <v>1878</v>
      </c>
      <c r="D436" t="s">
        <v>1879</v>
      </c>
      <c r="E436" t="s">
        <v>621</v>
      </c>
    </row>
    <row r="437" spans="1:5">
      <c r="A437" t="s">
        <v>1880</v>
      </c>
      <c r="B437" t="s">
        <v>1881</v>
      </c>
      <c r="C437" t="s">
        <v>1882</v>
      </c>
      <c r="D437" t="s">
        <v>1883</v>
      </c>
      <c r="E437" t="s">
        <v>572</v>
      </c>
    </row>
    <row r="438" spans="1:5">
      <c r="A438" t="s">
        <v>1884</v>
      </c>
      <c r="B438" t="s">
        <v>1885</v>
      </c>
      <c r="C438" t="s">
        <v>1886</v>
      </c>
      <c r="D438" t="s">
        <v>1887</v>
      </c>
      <c r="E438" t="s">
        <v>559</v>
      </c>
    </row>
    <row r="439" spans="1:5">
      <c r="A439" t="s">
        <v>1888</v>
      </c>
      <c r="B439" t="s">
        <v>1889</v>
      </c>
      <c r="C439" t="s">
        <v>1890</v>
      </c>
      <c r="D439" t="s">
        <v>1891</v>
      </c>
      <c r="E439" t="s">
        <v>537</v>
      </c>
    </row>
    <row r="440" spans="1:5">
      <c r="A440" t="s">
        <v>1892</v>
      </c>
      <c r="B440" t="s">
        <v>1889</v>
      </c>
      <c r="C440" t="s">
        <v>1893</v>
      </c>
      <c r="D440" t="s">
        <v>1891</v>
      </c>
      <c r="E440" t="s">
        <v>537</v>
      </c>
    </row>
    <row r="441" spans="1:5">
      <c r="A441" t="s">
        <v>1894</v>
      </c>
      <c r="B441" t="s">
        <v>1895</v>
      </c>
      <c r="C441" t="s">
        <v>1896</v>
      </c>
      <c r="D441" t="s">
        <v>1896</v>
      </c>
      <c r="E441" t="s">
        <v>559</v>
      </c>
    </row>
    <row r="442" spans="1:5">
      <c r="A442" t="s">
        <v>1897</v>
      </c>
      <c r="B442" t="s">
        <v>1895</v>
      </c>
      <c r="C442" t="s">
        <v>1898</v>
      </c>
      <c r="D442" t="s">
        <v>1896</v>
      </c>
      <c r="E442" t="s">
        <v>559</v>
      </c>
    </row>
    <row r="443" spans="1:5">
      <c r="A443" t="s">
        <v>1899</v>
      </c>
      <c r="B443" t="s">
        <v>1895</v>
      </c>
      <c r="C443" t="s">
        <v>1900</v>
      </c>
      <c r="D443" t="s">
        <v>1896</v>
      </c>
      <c r="E443" t="s">
        <v>559</v>
      </c>
    </row>
    <row r="444" spans="1:5">
      <c r="A444" t="s">
        <v>1901</v>
      </c>
      <c r="B444" t="s">
        <v>1902</v>
      </c>
      <c r="C444" t="s">
        <v>1903</v>
      </c>
      <c r="D444" t="s">
        <v>1904</v>
      </c>
      <c r="E444" t="s">
        <v>559</v>
      </c>
    </row>
    <row r="445" spans="1:5">
      <c r="A445" t="s">
        <v>1905</v>
      </c>
      <c r="B445" t="s">
        <v>1902</v>
      </c>
      <c r="C445" t="s">
        <v>1906</v>
      </c>
      <c r="D445" t="s">
        <v>1904</v>
      </c>
      <c r="E445" t="s">
        <v>559</v>
      </c>
    </row>
    <row r="446" spans="1:5">
      <c r="A446" t="s">
        <v>1907</v>
      </c>
      <c r="B446" t="s">
        <v>1908</v>
      </c>
      <c r="C446" t="s">
        <v>1909</v>
      </c>
      <c r="D446" t="s">
        <v>1910</v>
      </c>
      <c r="E446" t="s">
        <v>559</v>
      </c>
    </row>
    <row r="447" spans="1:5">
      <c r="A447" t="s">
        <v>1911</v>
      </c>
      <c r="B447" t="s">
        <v>1431</v>
      </c>
      <c r="C447" t="s">
        <v>1912</v>
      </c>
      <c r="D447" t="s">
        <v>1433</v>
      </c>
      <c r="E447" t="s">
        <v>559</v>
      </c>
    </row>
    <row r="448" spans="1:5">
      <c r="A448" t="s">
        <v>1913</v>
      </c>
      <c r="B448" t="s">
        <v>1914</v>
      </c>
      <c r="C448" t="s">
        <v>1915</v>
      </c>
      <c r="D448" t="s">
        <v>1916</v>
      </c>
      <c r="E448" t="s">
        <v>559</v>
      </c>
    </row>
    <row r="449" spans="1:5">
      <c r="A449" t="s">
        <v>1917</v>
      </c>
      <c r="B449" t="s">
        <v>1914</v>
      </c>
      <c r="C449" t="s">
        <v>1918</v>
      </c>
      <c r="D449" t="s">
        <v>1916</v>
      </c>
      <c r="E449" t="s">
        <v>559</v>
      </c>
    </row>
    <row r="450" spans="1:5">
      <c r="A450" t="s">
        <v>1919</v>
      </c>
      <c r="B450" t="s">
        <v>1920</v>
      </c>
      <c r="C450" t="s">
        <v>1921</v>
      </c>
      <c r="D450" t="s">
        <v>1922</v>
      </c>
      <c r="E450" t="s">
        <v>559</v>
      </c>
    </row>
    <row r="451" spans="1:5">
      <c r="A451" t="s">
        <v>1923</v>
      </c>
      <c r="B451" t="s">
        <v>1924</v>
      </c>
      <c r="C451" t="s">
        <v>1925</v>
      </c>
      <c r="D451" t="s">
        <v>1926</v>
      </c>
      <c r="E451" t="s">
        <v>559</v>
      </c>
    </row>
    <row r="452" spans="1:5">
      <c r="A452" t="s">
        <v>1927</v>
      </c>
      <c r="B452" t="s">
        <v>1928</v>
      </c>
      <c r="C452" t="s">
        <v>1929</v>
      </c>
      <c r="D452" t="s">
        <v>1930</v>
      </c>
      <c r="E452" t="s">
        <v>559</v>
      </c>
    </row>
    <row r="453" spans="1:5">
      <c r="A453" t="s">
        <v>1931</v>
      </c>
      <c r="B453" t="s">
        <v>1932</v>
      </c>
      <c r="C453" t="s">
        <v>1933</v>
      </c>
      <c r="D453" t="s">
        <v>1934</v>
      </c>
      <c r="E453" t="s">
        <v>559</v>
      </c>
    </row>
    <row r="454" spans="1:5">
      <c r="A454" t="s">
        <v>1935</v>
      </c>
      <c r="B454" t="s">
        <v>1936</v>
      </c>
      <c r="C454" t="s">
        <v>1937</v>
      </c>
      <c r="D454" t="s">
        <v>1938</v>
      </c>
      <c r="E454" t="s">
        <v>559</v>
      </c>
    </row>
    <row r="455" spans="1:5">
      <c r="A455" t="s">
        <v>1939</v>
      </c>
      <c r="B455" t="s">
        <v>1936</v>
      </c>
      <c r="C455" t="s">
        <v>1940</v>
      </c>
      <c r="D455" t="s">
        <v>1938</v>
      </c>
      <c r="E455" t="s">
        <v>559</v>
      </c>
    </row>
    <row r="456" spans="1:5">
      <c r="A456" t="s">
        <v>1941</v>
      </c>
      <c r="B456" t="s">
        <v>1936</v>
      </c>
      <c r="C456" t="s">
        <v>1942</v>
      </c>
      <c r="D456" t="s">
        <v>1938</v>
      </c>
      <c r="E456" t="s">
        <v>559</v>
      </c>
    </row>
    <row r="457" spans="1:5">
      <c r="A457" t="s">
        <v>1943</v>
      </c>
      <c r="B457" t="s">
        <v>1936</v>
      </c>
      <c r="C457" t="s">
        <v>1944</v>
      </c>
      <c r="D457" t="s">
        <v>1938</v>
      </c>
      <c r="E457" t="s">
        <v>559</v>
      </c>
    </row>
    <row r="458" spans="1:5">
      <c r="A458" t="s">
        <v>1945</v>
      </c>
      <c r="B458" t="s">
        <v>1936</v>
      </c>
      <c r="C458" t="s">
        <v>1946</v>
      </c>
      <c r="D458" t="s">
        <v>1938</v>
      </c>
      <c r="E458" t="s">
        <v>559</v>
      </c>
    </row>
    <row r="459" spans="1:5">
      <c r="A459" t="s">
        <v>1947</v>
      </c>
      <c r="B459" t="s">
        <v>1936</v>
      </c>
      <c r="C459" t="s">
        <v>1948</v>
      </c>
      <c r="D459" t="s">
        <v>1938</v>
      </c>
      <c r="E459" t="s">
        <v>559</v>
      </c>
    </row>
    <row r="460" spans="1:5">
      <c r="A460" t="s">
        <v>1949</v>
      </c>
      <c r="B460" t="s">
        <v>1936</v>
      </c>
      <c r="C460" t="s">
        <v>1950</v>
      </c>
      <c r="D460" t="s">
        <v>1938</v>
      </c>
      <c r="E460" t="s">
        <v>559</v>
      </c>
    </row>
    <row r="461" spans="1:5">
      <c r="A461" t="s">
        <v>1951</v>
      </c>
      <c r="B461" t="s">
        <v>1936</v>
      </c>
      <c r="C461" t="s">
        <v>1952</v>
      </c>
      <c r="D461" t="s">
        <v>1938</v>
      </c>
      <c r="E461" t="s">
        <v>559</v>
      </c>
    </row>
    <row r="462" spans="1:5">
      <c r="A462" t="s">
        <v>1953</v>
      </c>
      <c r="B462" t="s">
        <v>1936</v>
      </c>
      <c r="C462" t="s">
        <v>1954</v>
      </c>
      <c r="D462" t="s">
        <v>1938</v>
      </c>
      <c r="E462" t="s">
        <v>559</v>
      </c>
    </row>
    <row r="463" spans="1:5">
      <c r="A463" t="s">
        <v>1955</v>
      </c>
      <c r="B463" t="s">
        <v>1936</v>
      </c>
      <c r="C463" t="s">
        <v>1956</v>
      </c>
      <c r="D463" t="s">
        <v>1938</v>
      </c>
      <c r="E463" t="s">
        <v>559</v>
      </c>
    </row>
    <row r="464" spans="1:5">
      <c r="A464" t="s">
        <v>1957</v>
      </c>
      <c r="B464" t="s">
        <v>1936</v>
      </c>
      <c r="C464" t="s">
        <v>1958</v>
      </c>
      <c r="D464" t="s">
        <v>1938</v>
      </c>
      <c r="E464" t="s">
        <v>559</v>
      </c>
    </row>
    <row r="465" spans="1:5">
      <c r="A465" t="s">
        <v>1959</v>
      </c>
      <c r="B465" t="s">
        <v>1936</v>
      </c>
      <c r="C465" t="s">
        <v>1960</v>
      </c>
      <c r="D465" t="s">
        <v>1938</v>
      </c>
      <c r="E465" t="s">
        <v>559</v>
      </c>
    </row>
    <row r="466" spans="1:5">
      <c r="A466" t="s">
        <v>1961</v>
      </c>
      <c r="B466" t="s">
        <v>1936</v>
      </c>
      <c r="C466" t="s">
        <v>1962</v>
      </c>
      <c r="D466" t="s">
        <v>1938</v>
      </c>
      <c r="E466" t="s">
        <v>559</v>
      </c>
    </row>
    <row r="467" spans="1:5">
      <c r="A467" t="s">
        <v>1963</v>
      </c>
      <c r="B467" t="s">
        <v>1936</v>
      </c>
      <c r="C467" t="s">
        <v>1964</v>
      </c>
      <c r="D467" t="s">
        <v>1938</v>
      </c>
      <c r="E467" t="s">
        <v>559</v>
      </c>
    </row>
    <row r="468" spans="1:5">
      <c r="A468" t="s">
        <v>1965</v>
      </c>
      <c r="B468" t="s">
        <v>1936</v>
      </c>
      <c r="C468" t="s">
        <v>1966</v>
      </c>
      <c r="D468" t="s">
        <v>1938</v>
      </c>
      <c r="E468" t="s">
        <v>559</v>
      </c>
    </row>
    <row r="469" spans="1:5">
      <c r="A469" t="s">
        <v>1967</v>
      </c>
      <c r="B469" t="s">
        <v>1936</v>
      </c>
      <c r="C469" t="s">
        <v>1968</v>
      </c>
      <c r="D469" t="s">
        <v>1938</v>
      </c>
      <c r="E469" t="s">
        <v>559</v>
      </c>
    </row>
    <row r="470" spans="1:5">
      <c r="A470" t="s">
        <v>1969</v>
      </c>
      <c r="B470" t="s">
        <v>1936</v>
      </c>
      <c r="C470" t="s">
        <v>1970</v>
      </c>
      <c r="D470" t="s">
        <v>1938</v>
      </c>
      <c r="E470" t="s">
        <v>559</v>
      </c>
    </row>
    <row r="471" spans="1:5">
      <c r="A471" t="s">
        <v>1971</v>
      </c>
      <c r="B471" t="s">
        <v>1936</v>
      </c>
      <c r="C471" t="s">
        <v>1972</v>
      </c>
      <c r="D471" t="s">
        <v>1938</v>
      </c>
      <c r="E471" t="s">
        <v>559</v>
      </c>
    </row>
    <row r="472" spans="1:5">
      <c r="A472" t="s">
        <v>1973</v>
      </c>
      <c r="B472" t="s">
        <v>1936</v>
      </c>
      <c r="C472" t="s">
        <v>1974</v>
      </c>
      <c r="D472" t="s">
        <v>1938</v>
      </c>
      <c r="E472" t="s">
        <v>559</v>
      </c>
    </row>
    <row r="473" spans="1:5">
      <c r="A473" t="s">
        <v>1975</v>
      </c>
      <c r="B473" t="s">
        <v>1936</v>
      </c>
      <c r="C473" t="s">
        <v>1976</v>
      </c>
      <c r="D473" t="s">
        <v>1938</v>
      </c>
      <c r="E473" t="s">
        <v>559</v>
      </c>
    </row>
    <row r="474" spans="1:5">
      <c r="A474" t="s">
        <v>1977</v>
      </c>
      <c r="B474" t="s">
        <v>1936</v>
      </c>
      <c r="C474" t="s">
        <v>1978</v>
      </c>
      <c r="D474" t="s">
        <v>1938</v>
      </c>
      <c r="E474" t="s">
        <v>559</v>
      </c>
    </row>
    <row r="475" spans="1:5">
      <c r="A475" t="s">
        <v>1979</v>
      </c>
      <c r="B475" t="s">
        <v>1936</v>
      </c>
      <c r="C475" t="s">
        <v>1980</v>
      </c>
      <c r="D475" t="s">
        <v>1938</v>
      </c>
      <c r="E475" t="s">
        <v>559</v>
      </c>
    </row>
    <row r="476" spans="1:5">
      <c r="A476" t="s">
        <v>1981</v>
      </c>
      <c r="B476" t="s">
        <v>1936</v>
      </c>
      <c r="C476" t="s">
        <v>1982</v>
      </c>
      <c r="D476" t="s">
        <v>1938</v>
      </c>
      <c r="E476" t="s">
        <v>559</v>
      </c>
    </row>
    <row r="477" spans="1:5">
      <c r="A477" t="s">
        <v>1983</v>
      </c>
      <c r="B477" t="s">
        <v>1984</v>
      </c>
      <c r="C477" t="s">
        <v>1985</v>
      </c>
      <c r="D477" t="s">
        <v>1986</v>
      </c>
      <c r="E477" t="s">
        <v>559</v>
      </c>
    </row>
    <row r="478" spans="1:5">
      <c r="A478" t="s">
        <v>1987</v>
      </c>
      <c r="B478" t="s">
        <v>1984</v>
      </c>
      <c r="C478" t="s">
        <v>1988</v>
      </c>
      <c r="D478" t="s">
        <v>1986</v>
      </c>
      <c r="E478" t="s">
        <v>559</v>
      </c>
    </row>
    <row r="479" spans="1:5">
      <c r="A479" t="s">
        <v>1989</v>
      </c>
      <c r="B479" t="s">
        <v>1990</v>
      </c>
      <c r="C479" t="s">
        <v>1991</v>
      </c>
      <c r="D479" t="s">
        <v>1992</v>
      </c>
      <c r="E479" t="s">
        <v>537</v>
      </c>
    </row>
    <row r="480" spans="1:5">
      <c r="A480" t="s">
        <v>1993</v>
      </c>
      <c r="B480" t="s">
        <v>1994</v>
      </c>
      <c r="C480" t="s">
        <v>1995</v>
      </c>
      <c r="D480" t="s">
        <v>1995</v>
      </c>
      <c r="E480" t="s">
        <v>537</v>
      </c>
    </row>
    <row r="481" spans="1:5">
      <c r="A481" t="s">
        <v>1996</v>
      </c>
      <c r="B481" t="s">
        <v>1997</v>
      </c>
      <c r="C481" t="s">
        <v>1998</v>
      </c>
      <c r="D481" t="s">
        <v>1999</v>
      </c>
      <c r="E481" t="s">
        <v>559</v>
      </c>
    </row>
    <row r="482" spans="1:5">
      <c r="A482" t="s">
        <v>2000</v>
      </c>
      <c r="B482" t="s">
        <v>2001</v>
      </c>
      <c r="C482" t="s">
        <v>2002</v>
      </c>
      <c r="D482" t="s">
        <v>2003</v>
      </c>
      <c r="E482" t="s">
        <v>559</v>
      </c>
    </row>
    <row r="483" spans="1:5">
      <c r="A483" t="s">
        <v>2004</v>
      </c>
      <c r="B483" t="s">
        <v>2005</v>
      </c>
      <c r="C483" t="s">
        <v>2006</v>
      </c>
      <c r="D483" t="s">
        <v>2007</v>
      </c>
      <c r="E483" t="s">
        <v>537</v>
      </c>
    </row>
    <row r="484" spans="1:5">
      <c r="A484" t="s">
        <v>2008</v>
      </c>
      <c r="B484" t="s">
        <v>2009</v>
      </c>
      <c r="C484" t="s">
        <v>2010</v>
      </c>
      <c r="D484" t="s">
        <v>2011</v>
      </c>
      <c r="E484" t="s">
        <v>537</v>
      </c>
    </row>
    <row r="485" spans="1:5">
      <c r="A485" t="s">
        <v>2012</v>
      </c>
      <c r="B485" t="s">
        <v>2013</v>
      </c>
      <c r="C485" t="s">
        <v>2014</v>
      </c>
      <c r="D485" t="s">
        <v>2015</v>
      </c>
      <c r="E485" t="s">
        <v>621</v>
      </c>
    </row>
    <row r="486" spans="1:5">
      <c r="A486" t="s">
        <v>2016</v>
      </c>
      <c r="B486" t="s">
        <v>2017</v>
      </c>
      <c r="C486" t="s">
        <v>2018</v>
      </c>
      <c r="D486" t="s">
        <v>2019</v>
      </c>
      <c r="E486" t="s">
        <v>559</v>
      </c>
    </row>
    <row r="487" spans="1:5">
      <c r="A487" t="s">
        <v>2020</v>
      </c>
      <c r="B487" t="s">
        <v>2021</v>
      </c>
      <c r="C487" t="s">
        <v>2022</v>
      </c>
      <c r="D487" t="s">
        <v>2023</v>
      </c>
      <c r="E487" t="s">
        <v>559</v>
      </c>
    </row>
    <row r="488" spans="1:5">
      <c r="A488" t="s">
        <v>2024</v>
      </c>
      <c r="B488" t="s">
        <v>2021</v>
      </c>
      <c r="C488" t="s">
        <v>2025</v>
      </c>
      <c r="D488" t="s">
        <v>2023</v>
      </c>
      <c r="E488" t="s">
        <v>559</v>
      </c>
    </row>
    <row r="489" spans="1:5">
      <c r="A489" t="s">
        <v>2026</v>
      </c>
      <c r="B489" t="s">
        <v>2027</v>
      </c>
      <c r="C489" t="s">
        <v>2028</v>
      </c>
      <c r="D489" t="s">
        <v>2029</v>
      </c>
      <c r="E489" t="s">
        <v>559</v>
      </c>
    </row>
    <row r="490" spans="1:5">
      <c r="A490" t="s">
        <v>2030</v>
      </c>
      <c r="B490" t="s">
        <v>2031</v>
      </c>
      <c r="C490" t="s">
        <v>2032</v>
      </c>
      <c r="D490" t="s">
        <v>2033</v>
      </c>
      <c r="E490" t="s">
        <v>559</v>
      </c>
    </row>
    <row r="491" spans="1:5">
      <c r="A491" t="s">
        <v>2034</v>
      </c>
      <c r="B491" t="s">
        <v>2035</v>
      </c>
      <c r="C491" t="s">
        <v>2036</v>
      </c>
      <c r="D491" t="s">
        <v>2037</v>
      </c>
      <c r="E491" t="s">
        <v>621</v>
      </c>
    </row>
    <row r="492" spans="1:5">
      <c r="A492" t="s">
        <v>2038</v>
      </c>
      <c r="B492" t="s">
        <v>2035</v>
      </c>
      <c r="C492" t="s">
        <v>2039</v>
      </c>
      <c r="D492" t="s">
        <v>2037</v>
      </c>
      <c r="E492" t="s">
        <v>621</v>
      </c>
    </row>
    <row r="493" spans="1:5">
      <c r="A493" t="s">
        <v>2040</v>
      </c>
      <c r="B493" t="s">
        <v>2035</v>
      </c>
      <c r="C493" t="s">
        <v>2041</v>
      </c>
      <c r="D493" t="s">
        <v>2037</v>
      </c>
      <c r="E493" t="s">
        <v>621</v>
      </c>
    </row>
    <row r="494" spans="1:5">
      <c r="A494" t="s">
        <v>2042</v>
      </c>
      <c r="B494" t="s">
        <v>2035</v>
      </c>
      <c r="C494" t="s">
        <v>2043</v>
      </c>
      <c r="D494" t="s">
        <v>2037</v>
      </c>
      <c r="E494" t="s">
        <v>621</v>
      </c>
    </row>
    <row r="495" spans="1:5">
      <c r="A495" t="s">
        <v>2044</v>
      </c>
      <c r="B495" t="s">
        <v>2035</v>
      </c>
      <c r="C495" t="s">
        <v>2045</v>
      </c>
      <c r="D495" t="s">
        <v>2037</v>
      </c>
      <c r="E495" t="s">
        <v>621</v>
      </c>
    </row>
    <row r="496" spans="1:5">
      <c r="A496" t="s">
        <v>2046</v>
      </c>
      <c r="B496" t="s">
        <v>2047</v>
      </c>
      <c r="C496" t="s">
        <v>2048</v>
      </c>
      <c r="D496" t="s">
        <v>2049</v>
      </c>
      <c r="E496" t="s">
        <v>559</v>
      </c>
    </row>
    <row r="497" spans="1:5">
      <c r="A497" t="s">
        <v>2050</v>
      </c>
      <c r="B497" t="s">
        <v>2047</v>
      </c>
      <c r="C497" t="s">
        <v>2051</v>
      </c>
      <c r="D497" t="s">
        <v>2049</v>
      </c>
      <c r="E497" t="s">
        <v>559</v>
      </c>
    </row>
    <row r="498" spans="1:5">
      <c r="A498" t="s">
        <v>2052</v>
      </c>
      <c r="B498" t="s">
        <v>2047</v>
      </c>
      <c r="C498" t="s">
        <v>2053</v>
      </c>
      <c r="D498" t="s">
        <v>2049</v>
      </c>
      <c r="E498" t="s">
        <v>559</v>
      </c>
    </row>
    <row r="499" spans="1:5">
      <c r="A499" t="s">
        <v>2054</v>
      </c>
      <c r="B499" t="s">
        <v>2047</v>
      </c>
      <c r="C499" t="s">
        <v>2055</v>
      </c>
      <c r="D499" t="s">
        <v>2049</v>
      </c>
      <c r="E499" t="s">
        <v>559</v>
      </c>
    </row>
    <row r="500" spans="1:5">
      <c r="A500" t="s">
        <v>2056</v>
      </c>
      <c r="B500" t="s">
        <v>2047</v>
      </c>
      <c r="C500" t="s">
        <v>2057</v>
      </c>
      <c r="D500" t="s">
        <v>2049</v>
      </c>
      <c r="E500" t="s">
        <v>559</v>
      </c>
    </row>
    <row r="501" spans="1:5">
      <c r="A501" t="s">
        <v>2058</v>
      </c>
      <c r="B501" t="s">
        <v>2047</v>
      </c>
      <c r="C501" t="s">
        <v>2059</v>
      </c>
      <c r="D501" t="s">
        <v>2049</v>
      </c>
      <c r="E501" t="s">
        <v>559</v>
      </c>
    </row>
    <row r="502" spans="1:5">
      <c r="A502" t="s">
        <v>2060</v>
      </c>
      <c r="B502" t="s">
        <v>2047</v>
      </c>
      <c r="C502" t="s">
        <v>2061</v>
      </c>
      <c r="D502" t="s">
        <v>2049</v>
      </c>
      <c r="E502" t="s">
        <v>559</v>
      </c>
    </row>
    <row r="503" spans="1:5">
      <c r="A503" t="s">
        <v>2062</v>
      </c>
      <c r="B503" t="s">
        <v>2047</v>
      </c>
      <c r="C503" t="s">
        <v>2063</v>
      </c>
      <c r="D503" t="s">
        <v>2049</v>
      </c>
      <c r="E503" t="s">
        <v>559</v>
      </c>
    </row>
    <row r="504" spans="1:5">
      <c r="A504" t="s">
        <v>2064</v>
      </c>
      <c r="B504" t="s">
        <v>2047</v>
      </c>
      <c r="C504" t="s">
        <v>2065</v>
      </c>
      <c r="D504" t="s">
        <v>2049</v>
      </c>
      <c r="E504" t="s">
        <v>559</v>
      </c>
    </row>
    <row r="505" spans="1:5">
      <c r="A505" t="s">
        <v>2066</v>
      </c>
      <c r="B505" t="s">
        <v>2047</v>
      </c>
      <c r="C505" t="s">
        <v>2067</v>
      </c>
      <c r="D505" t="s">
        <v>2049</v>
      </c>
      <c r="E505" t="s">
        <v>559</v>
      </c>
    </row>
    <row r="506" spans="1:5">
      <c r="A506" t="s">
        <v>2068</v>
      </c>
      <c r="B506" t="s">
        <v>2047</v>
      </c>
      <c r="C506" t="s">
        <v>2069</v>
      </c>
      <c r="D506" t="s">
        <v>2049</v>
      </c>
      <c r="E506" t="s">
        <v>559</v>
      </c>
    </row>
    <row r="507" spans="1:5">
      <c r="A507" t="s">
        <v>2070</v>
      </c>
      <c r="B507" t="s">
        <v>2047</v>
      </c>
      <c r="C507" t="s">
        <v>2071</v>
      </c>
      <c r="D507" t="s">
        <v>2049</v>
      </c>
      <c r="E507" t="s">
        <v>559</v>
      </c>
    </row>
    <row r="508" spans="1:5">
      <c r="A508" t="s">
        <v>2072</v>
      </c>
      <c r="B508" t="s">
        <v>2047</v>
      </c>
      <c r="C508" t="s">
        <v>2073</v>
      </c>
      <c r="D508" t="s">
        <v>2049</v>
      </c>
      <c r="E508" t="s">
        <v>559</v>
      </c>
    </row>
    <row r="509" spans="1:5">
      <c r="A509" t="s">
        <v>2074</v>
      </c>
      <c r="B509" t="s">
        <v>2047</v>
      </c>
      <c r="C509" t="s">
        <v>2075</v>
      </c>
      <c r="D509" t="s">
        <v>2049</v>
      </c>
      <c r="E509" t="s">
        <v>559</v>
      </c>
    </row>
    <row r="510" spans="1:5">
      <c r="A510" t="s">
        <v>2076</v>
      </c>
      <c r="B510" t="s">
        <v>2047</v>
      </c>
      <c r="C510" t="s">
        <v>2077</v>
      </c>
      <c r="D510" t="s">
        <v>2049</v>
      </c>
      <c r="E510" t="s">
        <v>559</v>
      </c>
    </row>
    <row r="511" spans="1:5">
      <c r="A511" t="s">
        <v>2078</v>
      </c>
      <c r="B511" t="s">
        <v>2079</v>
      </c>
      <c r="C511" t="s">
        <v>2080</v>
      </c>
      <c r="D511" t="s">
        <v>2081</v>
      </c>
      <c r="E511" t="s">
        <v>559</v>
      </c>
    </row>
    <row r="512" spans="1:5">
      <c r="A512" t="s">
        <v>2082</v>
      </c>
      <c r="B512" t="s">
        <v>2083</v>
      </c>
      <c r="C512" t="s">
        <v>2084</v>
      </c>
      <c r="D512" t="s">
        <v>2085</v>
      </c>
      <c r="E512" t="s">
        <v>559</v>
      </c>
    </row>
    <row r="513" spans="1:5">
      <c r="A513" t="s">
        <v>2086</v>
      </c>
      <c r="B513" t="s">
        <v>2087</v>
      </c>
      <c r="C513" t="s">
        <v>2088</v>
      </c>
      <c r="D513" t="s">
        <v>2089</v>
      </c>
      <c r="E513" t="s">
        <v>559</v>
      </c>
    </row>
    <row r="514" spans="1:5">
      <c r="A514" t="s">
        <v>2090</v>
      </c>
      <c r="B514" t="s">
        <v>2087</v>
      </c>
      <c r="C514" t="s">
        <v>2091</v>
      </c>
      <c r="D514" t="s">
        <v>2089</v>
      </c>
      <c r="E514" t="s">
        <v>559</v>
      </c>
    </row>
    <row r="515" spans="1:5">
      <c r="A515" t="s">
        <v>2092</v>
      </c>
      <c r="B515" t="s">
        <v>2093</v>
      </c>
      <c r="C515" t="s">
        <v>2094</v>
      </c>
      <c r="D515" t="s">
        <v>2095</v>
      </c>
      <c r="E515" t="s">
        <v>559</v>
      </c>
    </row>
    <row r="516" spans="1:5">
      <c r="A516" t="s">
        <v>2096</v>
      </c>
      <c r="B516" t="s">
        <v>2093</v>
      </c>
      <c r="C516" t="s">
        <v>2097</v>
      </c>
      <c r="D516" t="s">
        <v>2095</v>
      </c>
      <c r="E516" t="s">
        <v>559</v>
      </c>
    </row>
    <row r="517" spans="1:5">
      <c r="A517" t="s">
        <v>2098</v>
      </c>
      <c r="B517" t="s">
        <v>2093</v>
      </c>
      <c r="C517" t="s">
        <v>2099</v>
      </c>
      <c r="D517" t="s">
        <v>2095</v>
      </c>
      <c r="E517" t="s">
        <v>559</v>
      </c>
    </row>
    <row r="518" spans="1:5">
      <c r="A518" t="s">
        <v>2100</v>
      </c>
      <c r="B518" t="s">
        <v>2101</v>
      </c>
      <c r="C518" t="s">
        <v>2102</v>
      </c>
      <c r="D518" t="s">
        <v>2103</v>
      </c>
      <c r="E518" t="s">
        <v>537</v>
      </c>
    </row>
    <row r="519" spans="1:5">
      <c r="A519" t="s">
        <v>2104</v>
      </c>
      <c r="B519" t="s">
        <v>2105</v>
      </c>
      <c r="C519" t="s">
        <v>1343</v>
      </c>
      <c r="D519" t="s">
        <v>2106</v>
      </c>
      <c r="E519" t="s">
        <v>559</v>
      </c>
    </row>
    <row r="520" spans="1:5">
      <c r="A520" t="s">
        <v>2107</v>
      </c>
      <c r="B520" t="s">
        <v>1372</v>
      </c>
      <c r="C520" t="s">
        <v>2108</v>
      </c>
      <c r="D520" t="s">
        <v>1374</v>
      </c>
      <c r="E520" t="s">
        <v>559</v>
      </c>
    </row>
    <row r="521" spans="1:5">
      <c r="A521" t="s">
        <v>2109</v>
      </c>
      <c r="B521" t="s">
        <v>1372</v>
      </c>
      <c r="C521" t="s">
        <v>2110</v>
      </c>
      <c r="D521" t="s">
        <v>1374</v>
      </c>
      <c r="E521" t="s">
        <v>559</v>
      </c>
    </row>
    <row r="522" spans="1:5">
      <c r="A522" t="s">
        <v>2111</v>
      </c>
      <c r="B522" t="s">
        <v>1372</v>
      </c>
      <c r="C522" t="s">
        <v>2112</v>
      </c>
      <c r="D522" t="s">
        <v>1374</v>
      </c>
      <c r="E522" t="s">
        <v>559</v>
      </c>
    </row>
    <row r="523" spans="1:5">
      <c r="A523" t="s">
        <v>2113</v>
      </c>
      <c r="B523" t="s">
        <v>1372</v>
      </c>
      <c r="C523" t="s">
        <v>2114</v>
      </c>
      <c r="D523" t="s">
        <v>1374</v>
      </c>
      <c r="E523" t="s">
        <v>559</v>
      </c>
    </row>
    <row r="524" spans="1:5">
      <c r="A524" t="s">
        <v>2115</v>
      </c>
      <c r="B524" t="s">
        <v>1372</v>
      </c>
      <c r="C524" t="s">
        <v>2116</v>
      </c>
      <c r="D524" t="s">
        <v>1374</v>
      </c>
      <c r="E524" t="s">
        <v>559</v>
      </c>
    </row>
    <row r="525" spans="1:5">
      <c r="A525" t="s">
        <v>2117</v>
      </c>
      <c r="B525" t="s">
        <v>1372</v>
      </c>
      <c r="C525" t="s">
        <v>1408</v>
      </c>
      <c r="D525" t="s">
        <v>1374</v>
      </c>
      <c r="E525" t="s">
        <v>559</v>
      </c>
    </row>
    <row r="526" spans="1:5">
      <c r="A526" t="s">
        <v>2118</v>
      </c>
      <c r="B526" t="s">
        <v>1567</v>
      </c>
      <c r="C526" t="s">
        <v>2119</v>
      </c>
      <c r="D526" t="s">
        <v>1569</v>
      </c>
      <c r="E526" t="s">
        <v>559</v>
      </c>
    </row>
    <row r="527" spans="1:5">
      <c r="A527" t="s">
        <v>2120</v>
      </c>
      <c r="B527" t="s">
        <v>2121</v>
      </c>
      <c r="C527" t="s">
        <v>2122</v>
      </c>
      <c r="D527" t="s">
        <v>2123</v>
      </c>
      <c r="E527" t="s">
        <v>559</v>
      </c>
    </row>
    <row r="528" spans="1:5">
      <c r="A528" t="s">
        <v>2124</v>
      </c>
      <c r="B528" t="s">
        <v>2125</v>
      </c>
      <c r="C528" t="s">
        <v>2126</v>
      </c>
      <c r="D528" t="s">
        <v>2127</v>
      </c>
      <c r="E528" t="s">
        <v>559</v>
      </c>
    </row>
    <row r="529" spans="1:5">
      <c r="A529" t="s">
        <v>2128</v>
      </c>
      <c r="B529" t="s">
        <v>2125</v>
      </c>
      <c r="C529" t="s">
        <v>2032</v>
      </c>
      <c r="D529" t="s">
        <v>2127</v>
      </c>
      <c r="E529" t="s">
        <v>559</v>
      </c>
    </row>
    <row r="530" spans="1:5">
      <c r="A530" t="s">
        <v>2129</v>
      </c>
      <c r="B530" t="s">
        <v>2125</v>
      </c>
      <c r="C530" t="s">
        <v>2130</v>
      </c>
      <c r="D530" t="s">
        <v>2127</v>
      </c>
      <c r="E530" t="s">
        <v>559</v>
      </c>
    </row>
    <row r="531" spans="1:5">
      <c r="A531" t="s">
        <v>2131</v>
      </c>
      <c r="B531" t="s">
        <v>1333</v>
      </c>
      <c r="C531" t="s">
        <v>2132</v>
      </c>
      <c r="D531" t="s">
        <v>1335</v>
      </c>
      <c r="E531" t="s">
        <v>559</v>
      </c>
    </row>
    <row r="532" spans="1:5">
      <c r="A532" t="s">
        <v>2133</v>
      </c>
      <c r="B532" t="s">
        <v>2134</v>
      </c>
      <c r="C532" t="s">
        <v>2135</v>
      </c>
      <c r="D532" t="s">
        <v>2136</v>
      </c>
      <c r="E532" t="s">
        <v>559</v>
      </c>
    </row>
    <row r="533" spans="1:5">
      <c r="A533" t="s">
        <v>2137</v>
      </c>
      <c r="B533" t="s">
        <v>2138</v>
      </c>
      <c r="C533" t="s">
        <v>2139</v>
      </c>
      <c r="D533" t="s">
        <v>2140</v>
      </c>
      <c r="E533" t="s">
        <v>537</v>
      </c>
    </row>
    <row r="534" spans="1:5">
      <c r="A534" t="s">
        <v>2141</v>
      </c>
      <c r="B534" t="s">
        <v>2138</v>
      </c>
      <c r="C534" t="s">
        <v>2142</v>
      </c>
      <c r="D534" t="s">
        <v>2140</v>
      </c>
      <c r="E534" t="s">
        <v>537</v>
      </c>
    </row>
    <row r="535" spans="1:5">
      <c r="A535" t="s">
        <v>2143</v>
      </c>
      <c r="B535" t="s">
        <v>2144</v>
      </c>
      <c r="C535" t="s">
        <v>2145</v>
      </c>
      <c r="D535" t="s">
        <v>2146</v>
      </c>
      <c r="E535" t="s">
        <v>537</v>
      </c>
    </row>
    <row r="536" spans="1:5">
      <c r="A536" t="s">
        <v>2147</v>
      </c>
      <c r="B536" t="s">
        <v>2148</v>
      </c>
      <c r="C536" t="s">
        <v>2149</v>
      </c>
      <c r="D536" t="s">
        <v>2150</v>
      </c>
      <c r="E536" t="s">
        <v>537</v>
      </c>
    </row>
    <row r="537" spans="1:5">
      <c r="A537" t="s">
        <v>2151</v>
      </c>
      <c r="B537" t="s">
        <v>2152</v>
      </c>
      <c r="C537" t="s">
        <v>2153</v>
      </c>
      <c r="D537" t="s">
        <v>2154</v>
      </c>
      <c r="E537" t="s">
        <v>559</v>
      </c>
    </row>
    <row r="538" spans="1:5">
      <c r="A538" t="s">
        <v>2155</v>
      </c>
      <c r="B538" t="s">
        <v>665</v>
      </c>
      <c r="C538" t="s">
        <v>2156</v>
      </c>
      <c r="D538" t="s">
        <v>667</v>
      </c>
      <c r="E538" t="s">
        <v>559</v>
      </c>
    </row>
    <row r="539" spans="1:5">
      <c r="A539" t="s">
        <v>2157</v>
      </c>
      <c r="B539" t="s">
        <v>665</v>
      </c>
      <c r="C539" t="s">
        <v>666</v>
      </c>
      <c r="D539" t="s">
        <v>667</v>
      </c>
      <c r="E539" t="s">
        <v>559</v>
      </c>
    </row>
    <row r="540" spans="1:5">
      <c r="A540" t="s">
        <v>2158</v>
      </c>
      <c r="B540" t="s">
        <v>665</v>
      </c>
      <c r="C540" t="s">
        <v>2159</v>
      </c>
      <c r="D540" t="s">
        <v>667</v>
      </c>
      <c r="E540" t="s">
        <v>559</v>
      </c>
    </row>
    <row r="541" spans="1:5">
      <c r="A541" t="s">
        <v>2160</v>
      </c>
      <c r="B541" t="s">
        <v>2161</v>
      </c>
      <c r="C541" t="s">
        <v>2162</v>
      </c>
      <c r="D541" t="s">
        <v>2163</v>
      </c>
      <c r="E541" t="s">
        <v>554</v>
      </c>
    </row>
    <row r="542" spans="1:5">
      <c r="A542" t="s">
        <v>2164</v>
      </c>
      <c r="B542" t="s">
        <v>2165</v>
      </c>
      <c r="C542" t="s">
        <v>2166</v>
      </c>
      <c r="D542" t="s">
        <v>2167</v>
      </c>
      <c r="E542" t="s">
        <v>537</v>
      </c>
    </row>
    <row r="543" spans="1:5">
      <c r="A543" t="s">
        <v>2168</v>
      </c>
      <c r="B543" t="s">
        <v>2169</v>
      </c>
      <c r="C543" t="s">
        <v>2170</v>
      </c>
      <c r="D543" t="s">
        <v>2171</v>
      </c>
      <c r="E543" t="s">
        <v>554</v>
      </c>
    </row>
    <row r="544" spans="1:5">
      <c r="A544" t="s">
        <v>2172</v>
      </c>
      <c r="B544" t="s">
        <v>2173</v>
      </c>
      <c r="C544" t="s">
        <v>2174</v>
      </c>
      <c r="D544" t="s">
        <v>2175</v>
      </c>
      <c r="E544" t="s">
        <v>621</v>
      </c>
    </row>
    <row r="545" spans="1:5">
      <c r="A545" t="s">
        <v>2176</v>
      </c>
      <c r="B545" t="s">
        <v>2177</v>
      </c>
      <c r="C545" t="s">
        <v>2178</v>
      </c>
      <c r="D545" t="s">
        <v>2179</v>
      </c>
      <c r="E545" t="s">
        <v>537</v>
      </c>
    </row>
    <row r="546" spans="1:5">
      <c r="A546" t="s">
        <v>2180</v>
      </c>
      <c r="B546" t="s">
        <v>2181</v>
      </c>
      <c r="C546" t="s">
        <v>2182</v>
      </c>
      <c r="D546" t="s">
        <v>2183</v>
      </c>
      <c r="E546" t="s">
        <v>559</v>
      </c>
    </row>
    <row r="547" spans="1:5">
      <c r="A547" t="s">
        <v>2184</v>
      </c>
      <c r="B547" t="s">
        <v>2181</v>
      </c>
      <c r="C547" t="s">
        <v>2185</v>
      </c>
      <c r="D547" t="s">
        <v>2183</v>
      </c>
      <c r="E547" t="s">
        <v>559</v>
      </c>
    </row>
    <row r="548" spans="1:5">
      <c r="A548" t="s">
        <v>2186</v>
      </c>
      <c r="B548" t="s">
        <v>2181</v>
      </c>
      <c r="C548" t="s">
        <v>2187</v>
      </c>
      <c r="D548" t="s">
        <v>2183</v>
      </c>
      <c r="E548" t="s">
        <v>559</v>
      </c>
    </row>
    <row r="549" spans="1:5">
      <c r="A549" t="s">
        <v>2188</v>
      </c>
      <c r="B549" t="s">
        <v>2181</v>
      </c>
      <c r="C549" t="s">
        <v>2189</v>
      </c>
      <c r="D549" t="s">
        <v>2183</v>
      </c>
      <c r="E549" t="s">
        <v>559</v>
      </c>
    </row>
    <row r="550" spans="1:5">
      <c r="A550" t="s">
        <v>2190</v>
      </c>
      <c r="B550" t="s">
        <v>2181</v>
      </c>
      <c r="C550" t="s">
        <v>1724</v>
      </c>
      <c r="D550" t="s">
        <v>2183</v>
      </c>
      <c r="E550" t="s">
        <v>559</v>
      </c>
    </row>
    <row r="551" spans="1:5">
      <c r="A551" t="s">
        <v>2191</v>
      </c>
      <c r="B551" t="s">
        <v>2181</v>
      </c>
      <c r="C551" t="s">
        <v>2192</v>
      </c>
      <c r="D551" t="s">
        <v>2183</v>
      </c>
      <c r="E551" t="s">
        <v>559</v>
      </c>
    </row>
    <row r="552" spans="1:5">
      <c r="A552" t="s">
        <v>2193</v>
      </c>
      <c r="B552" t="s">
        <v>2194</v>
      </c>
      <c r="C552" t="s">
        <v>2195</v>
      </c>
      <c r="D552" t="s">
        <v>2196</v>
      </c>
      <c r="E552" t="s">
        <v>554</v>
      </c>
    </row>
    <row r="553" spans="1:5">
      <c r="A553" t="s">
        <v>2197</v>
      </c>
      <c r="B553" t="s">
        <v>2198</v>
      </c>
      <c r="C553" t="s">
        <v>2199</v>
      </c>
      <c r="D553" t="s">
        <v>2200</v>
      </c>
      <c r="E553" t="s">
        <v>554</v>
      </c>
    </row>
    <row r="554" spans="1:5">
      <c r="A554" t="s">
        <v>2201</v>
      </c>
      <c r="B554" t="s">
        <v>2202</v>
      </c>
      <c r="C554" t="s">
        <v>2203</v>
      </c>
      <c r="D554" t="s">
        <v>2204</v>
      </c>
      <c r="E554" t="s">
        <v>537</v>
      </c>
    </row>
    <row r="555" spans="1:5">
      <c r="A555" t="s">
        <v>2205</v>
      </c>
      <c r="B555" t="s">
        <v>2202</v>
      </c>
      <c r="C555" t="s">
        <v>2206</v>
      </c>
      <c r="D555" t="s">
        <v>2204</v>
      </c>
      <c r="E555" t="s">
        <v>537</v>
      </c>
    </row>
    <row r="556" spans="1:5">
      <c r="A556" t="s">
        <v>2207</v>
      </c>
      <c r="B556" t="s">
        <v>2202</v>
      </c>
      <c r="C556" t="s">
        <v>2208</v>
      </c>
      <c r="D556" t="s">
        <v>2204</v>
      </c>
      <c r="E556" t="s">
        <v>537</v>
      </c>
    </row>
    <row r="557" spans="1:5">
      <c r="A557" t="s">
        <v>2209</v>
      </c>
      <c r="B557" t="s">
        <v>2210</v>
      </c>
      <c r="C557" t="s">
        <v>2211</v>
      </c>
      <c r="D557" t="s">
        <v>2212</v>
      </c>
      <c r="E557" t="s">
        <v>559</v>
      </c>
    </row>
    <row r="558" spans="1:5">
      <c r="A558" t="s">
        <v>2213</v>
      </c>
      <c r="B558" t="s">
        <v>2214</v>
      </c>
      <c r="C558" t="s">
        <v>2215</v>
      </c>
      <c r="D558" t="s">
        <v>2216</v>
      </c>
      <c r="E558" t="s">
        <v>559</v>
      </c>
    </row>
    <row r="559" spans="1:5">
      <c r="A559" t="s">
        <v>2217</v>
      </c>
      <c r="B559" t="s">
        <v>2214</v>
      </c>
      <c r="C559" t="s">
        <v>2218</v>
      </c>
      <c r="D559" t="s">
        <v>2216</v>
      </c>
      <c r="E559" t="s">
        <v>559</v>
      </c>
    </row>
    <row r="560" spans="1:5">
      <c r="A560" t="s">
        <v>2219</v>
      </c>
      <c r="B560" t="s">
        <v>2214</v>
      </c>
      <c r="C560" t="s">
        <v>2220</v>
      </c>
      <c r="D560" t="s">
        <v>2216</v>
      </c>
      <c r="E560" t="s">
        <v>559</v>
      </c>
    </row>
    <row r="561" spans="1:5">
      <c r="A561" t="s">
        <v>2221</v>
      </c>
      <c r="B561" t="s">
        <v>2222</v>
      </c>
      <c r="C561" t="s">
        <v>631</v>
      </c>
      <c r="D561" t="s">
        <v>2223</v>
      </c>
      <c r="E561" t="s">
        <v>554</v>
      </c>
    </row>
    <row r="562" spans="1:5">
      <c r="A562" t="s">
        <v>2224</v>
      </c>
      <c r="B562" t="s">
        <v>2225</v>
      </c>
      <c r="C562" t="s">
        <v>2226</v>
      </c>
      <c r="D562" t="s">
        <v>2227</v>
      </c>
      <c r="E562" t="s">
        <v>559</v>
      </c>
    </row>
    <row r="563" spans="1:5">
      <c r="A563" t="s">
        <v>2228</v>
      </c>
      <c r="B563" t="s">
        <v>637</v>
      </c>
      <c r="C563" t="s">
        <v>2229</v>
      </c>
      <c r="D563" t="s">
        <v>639</v>
      </c>
      <c r="E563" t="s">
        <v>559</v>
      </c>
    </row>
    <row r="564" spans="1:5">
      <c r="A564" t="s">
        <v>2230</v>
      </c>
      <c r="B564" t="s">
        <v>637</v>
      </c>
      <c r="C564" t="s">
        <v>642</v>
      </c>
      <c r="D564" t="s">
        <v>639</v>
      </c>
      <c r="E564" t="s">
        <v>559</v>
      </c>
    </row>
    <row r="565" spans="1:5">
      <c r="A565" t="s">
        <v>2231</v>
      </c>
      <c r="B565" t="s">
        <v>2232</v>
      </c>
      <c r="C565" t="s">
        <v>2233</v>
      </c>
      <c r="D565" t="s">
        <v>2234</v>
      </c>
      <c r="E565" t="s">
        <v>559</v>
      </c>
    </row>
    <row r="566" spans="1:5">
      <c r="A566" t="s">
        <v>2235</v>
      </c>
      <c r="B566" t="s">
        <v>2236</v>
      </c>
      <c r="C566" t="s">
        <v>2237</v>
      </c>
      <c r="D566" t="s">
        <v>2238</v>
      </c>
      <c r="E566" t="s">
        <v>621</v>
      </c>
    </row>
    <row r="567" spans="1:5">
      <c r="A567" t="s">
        <v>2239</v>
      </c>
      <c r="B567" t="s">
        <v>2236</v>
      </c>
      <c r="C567" t="s">
        <v>2240</v>
      </c>
      <c r="D567" t="s">
        <v>2238</v>
      </c>
      <c r="E567" t="s">
        <v>621</v>
      </c>
    </row>
    <row r="568" spans="1:5">
      <c r="A568" t="s">
        <v>2241</v>
      </c>
      <c r="B568" t="s">
        <v>2242</v>
      </c>
      <c r="C568" t="s">
        <v>2243</v>
      </c>
      <c r="D568" t="s">
        <v>2244</v>
      </c>
      <c r="E568" t="s">
        <v>559</v>
      </c>
    </row>
    <row r="569" spans="1:5">
      <c r="A569" t="s">
        <v>2245</v>
      </c>
      <c r="B569" t="s">
        <v>2246</v>
      </c>
      <c r="C569" t="s">
        <v>2247</v>
      </c>
      <c r="D569" t="s">
        <v>2248</v>
      </c>
      <c r="E569" t="s">
        <v>559</v>
      </c>
    </row>
    <row r="570" spans="1:5">
      <c r="A570" t="s">
        <v>2249</v>
      </c>
      <c r="B570" t="s">
        <v>2246</v>
      </c>
      <c r="C570" t="s">
        <v>2250</v>
      </c>
      <c r="D570" t="s">
        <v>2248</v>
      </c>
      <c r="E570" t="s">
        <v>559</v>
      </c>
    </row>
    <row r="571" spans="1:5">
      <c r="A571" t="s">
        <v>2251</v>
      </c>
      <c r="B571" t="s">
        <v>2246</v>
      </c>
      <c r="C571" t="s">
        <v>2252</v>
      </c>
      <c r="D571" t="s">
        <v>2248</v>
      </c>
      <c r="E571" t="s">
        <v>559</v>
      </c>
    </row>
    <row r="572" spans="1:5">
      <c r="A572" t="s">
        <v>2253</v>
      </c>
      <c r="B572" t="s">
        <v>2246</v>
      </c>
      <c r="C572" t="s">
        <v>2254</v>
      </c>
      <c r="D572" t="s">
        <v>2248</v>
      </c>
      <c r="E572" t="s">
        <v>559</v>
      </c>
    </row>
    <row r="573" spans="1:5">
      <c r="A573" t="s">
        <v>2255</v>
      </c>
      <c r="B573" t="s">
        <v>2256</v>
      </c>
      <c r="C573" t="s">
        <v>2257</v>
      </c>
      <c r="D573" t="s">
        <v>2258</v>
      </c>
      <c r="E573" t="s">
        <v>559</v>
      </c>
    </row>
    <row r="574" spans="1:5">
      <c r="A574" t="s">
        <v>2259</v>
      </c>
      <c r="B574" t="s">
        <v>2256</v>
      </c>
      <c r="C574" t="s">
        <v>2260</v>
      </c>
      <c r="D574" t="s">
        <v>2258</v>
      </c>
      <c r="E574" t="s">
        <v>559</v>
      </c>
    </row>
    <row r="575" spans="1:5">
      <c r="A575" t="s">
        <v>2261</v>
      </c>
      <c r="B575" t="s">
        <v>2256</v>
      </c>
      <c r="C575" t="s">
        <v>1974</v>
      </c>
      <c r="D575" t="s">
        <v>2258</v>
      </c>
      <c r="E575" t="s">
        <v>559</v>
      </c>
    </row>
    <row r="576" spans="1:5">
      <c r="A576" t="s">
        <v>2262</v>
      </c>
      <c r="B576" t="s">
        <v>706</v>
      </c>
      <c r="C576" t="s">
        <v>2263</v>
      </c>
      <c r="D576" t="s">
        <v>708</v>
      </c>
      <c r="E576" t="s">
        <v>559</v>
      </c>
    </row>
    <row r="577" spans="1:5">
      <c r="A577" t="s">
        <v>2264</v>
      </c>
      <c r="B577" t="s">
        <v>2265</v>
      </c>
      <c r="C577" t="s">
        <v>2266</v>
      </c>
      <c r="D577" t="s">
        <v>2267</v>
      </c>
      <c r="E577" t="s">
        <v>522</v>
      </c>
    </row>
    <row r="578" spans="1:5">
      <c r="A578" t="s">
        <v>2268</v>
      </c>
      <c r="B578" t="s">
        <v>2269</v>
      </c>
      <c r="C578" t="s">
        <v>2270</v>
      </c>
      <c r="D578" t="s">
        <v>2271</v>
      </c>
      <c r="E578" t="s">
        <v>559</v>
      </c>
    </row>
    <row r="579" spans="1:5">
      <c r="A579" t="s">
        <v>2272</v>
      </c>
      <c r="B579" t="s">
        <v>2269</v>
      </c>
      <c r="C579" t="s">
        <v>2273</v>
      </c>
      <c r="D579" t="s">
        <v>2271</v>
      </c>
      <c r="E579" t="s">
        <v>559</v>
      </c>
    </row>
    <row r="580" spans="1:5">
      <c r="A580" t="s">
        <v>2274</v>
      </c>
      <c r="B580" t="s">
        <v>2275</v>
      </c>
      <c r="C580" t="s">
        <v>2276</v>
      </c>
      <c r="D580" t="s">
        <v>2277</v>
      </c>
      <c r="E580" t="s">
        <v>559</v>
      </c>
    </row>
    <row r="581" spans="1:5">
      <c r="A581" t="s">
        <v>2278</v>
      </c>
      <c r="B581" t="s">
        <v>1567</v>
      </c>
      <c r="C581" t="s">
        <v>2279</v>
      </c>
      <c r="D581" t="s">
        <v>1569</v>
      </c>
      <c r="E581" t="s">
        <v>559</v>
      </c>
    </row>
    <row r="582" spans="1:5">
      <c r="A582" t="s">
        <v>2280</v>
      </c>
      <c r="B582" t="s">
        <v>2281</v>
      </c>
      <c r="C582" t="s">
        <v>2282</v>
      </c>
      <c r="D582" t="s">
        <v>2283</v>
      </c>
      <c r="E582" t="s">
        <v>559</v>
      </c>
    </row>
    <row r="583" spans="1:5">
      <c r="A583" t="s">
        <v>2284</v>
      </c>
      <c r="B583" t="s">
        <v>2281</v>
      </c>
      <c r="C583" t="s">
        <v>2285</v>
      </c>
      <c r="D583" t="s">
        <v>2283</v>
      </c>
      <c r="E583" t="s">
        <v>559</v>
      </c>
    </row>
    <row r="584" spans="1:5">
      <c r="A584" t="s">
        <v>2286</v>
      </c>
      <c r="B584" t="s">
        <v>2287</v>
      </c>
      <c r="C584" t="s">
        <v>2288</v>
      </c>
      <c r="D584" t="s">
        <v>2289</v>
      </c>
      <c r="E584" t="s">
        <v>559</v>
      </c>
    </row>
    <row r="585" spans="1:5">
      <c r="A585" t="s">
        <v>2290</v>
      </c>
      <c r="B585" t="s">
        <v>2287</v>
      </c>
      <c r="C585" t="s">
        <v>2291</v>
      </c>
      <c r="D585" t="s">
        <v>2289</v>
      </c>
      <c r="E585" t="s">
        <v>559</v>
      </c>
    </row>
    <row r="586" spans="1:5">
      <c r="A586" t="s">
        <v>2292</v>
      </c>
      <c r="B586" t="s">
        <v>2293</v>
      </c>
      <c r="C586" t="s">
        <v>2294</v>
      </c>
      <c r="D586" t="s">
        <v>2295</v>
      </c>
      <c r="E586" t="s">
        <v>559</v>
      </c>
    </row>
    <row r="587" spans="1:5">
      <c r="A587" t="s">
        <v>2296</v>
      </c>
      <c r="B587" t="s">
        <v>2297</v>
      </c>
      <c r="C587" t="s">
        <v>2298</v>
      </c>
      <c r="D587" t="s">
        <v>2299</v>
      </c>
      <c r="E587" t="s">
        <v>559</v>
      </c>
    </row>
    <row r="588" spans="1:5">
      <c r="A588" t="s">
        <v>2300</v>
      </c>
      <c r="B588" t="s">
        <v>2301</v>
      </c>
      <c r="C588" t="s">
        <v>2302</v>
      </c>
      <c r="D588" t="s">
        <v>2303</v>
      </c>
      <c r="E588" t="s">
        <v>559</v>
      </c>
    </row>
    <row r="589" spans="1:5">
      <c r="A589" t="s">
        <v>2304</v>
      </c>
      <c r="B589" t="s">
        <v>2301</v>
      </c>
      <c r="C589" t="s">
        <v>2305</v>
      </c>
      <c r="D589" t="s">
        <v>2303</v>
      </c>
      <c r="E589" t="s">
        <v>559</v>
      </c>
    </row>
    <row r="590" spans="1:5">
      <c r="A590" t="s">
        <v>2306</v>
      </c>
      <c r="B590" t="s">
        <v>2301</v>
      </c>
      <c r="C590" t="s">
        <v>2307</v>
      </c>
      <c r="D590" t="s">
        <v>2303</v>
      </c>
      <c r="E590" t="s">
        <v>559</v>
      </c>
    </row>
    <row r="591" spans="1:5">
      <c r="A591" t="s">
        <v>2308</v>
      </c>
      <c r="B591" t="s">
        <v>2301</v>
      </c>
      <c r="C591" t="s">
        <v>2309</v>
      </c>
      <c r="D591" t="s">
        <v>2303</v>
      </c>
      <c r="E591" t="s">
        <v>559</v>
      </c>
    </row>
    <row r="592" spans="1:5">
      <c r="A592" t="s">
        <v>2310</v>
      </c>
      <c r="B592" t="s">
        <v>2301</v>
      </c>
      <c r="C592" t="s">
        <v>2311</v>
      </c>
      <c r="D592" t="s">
        <v>2303</v>
      </c>
      <c r="E592" t="s">
        <v>559</v>
      </c>
    </row>
    <row r="593" spans="1:5">
      <c r="A593" t="s">
        <v>2312</v>
      </c>
      <c r="B593" t="s">
        <v>2301</v>
      </c>
      <c r="C593" t="s">
        <v>2313</v>
      </c>
      <c r="D593" t="s">
        <v>2303</v>
      </c>
      <c r="E593" t="s">
        <v>559</v>
      </c>
    </row>
    <row r="594" spans="1:5">
      <c r="A594" t="s">
        <v>2314</v>
      </c>
      <c r="B594" t="s">
        <v>2301</v>
      </c>
      <c r="C594" t="s">
        <v>2315</v>
      </c>
      <c r="D594" t="s">
        <v>2303</v>
      </c>
      <c r="E594" t="s">
        <v>559</v>
      </c>
    </row>
    <row r="595" spans="1:5">
      <c r="A595" t="s">
        <v>2316</v>
      </c>
      <c r="B595" t="s">
        <v>2301</v>
      </c>
      <c r="C595" t="s">
        <v>2317</v>
      </c>
      <c r="D595" t="s">
        <v>2303</v>
      </c>
      <c r="E595" t="s">
        <v>559</v>
      </c>
    </row>
    <row r="596" spans="1:5">
      <c r="A596" t="s">
        <v>2318</v>
      </c>
      <c r="B596" t="s">
        <v>2301</v>
      </c>
      <c r="C596" t="s">
        <v>2319</v>
      </c>
      <c r="D596" t="s">
        <v>2303</v>
      </c>
      <c r="E596" t="s">
        <v>559</v>
      </c>
    </row>
    <row r="597" spans="1:5">
      <c r="A597" t="s">
        <v>2320</v>
      </c>
      <c r="B597" t="s">
        <v>2301</v>
      </c>
      <c r="C597" t="s">
        <v>2321</v>
      </c>
      <c r="D597" t="s">
        <v>2303</v>
      </c>
      <c r="E597" t="s">
        <v>559</v>
      </c>
    </row>
    <row r="598" spans="1:5">
      <c r="A598" t="s">
        <v>2322</v>
      </c>
      <c r="B598" t="s">
        <v>2323</v>
      </c>
      <c r="C598" t="s">
        <v>2324</v>
      </c>
      <c r="D598" t="s">
        <v>2325</v>
      </c>
      <c r="E598" t="s">
        <v>559</v>
      </c>
    </row>
    <row r="599" spans="1:5">
      <c r="A599" t="s">
        <v>2326</v>
      </c>
      <c r="B599" t="s">
        <v>2323</v>
      </c>
      <c r="C599" t="s">
        <v>2327</v>
      </c>
      <c r="D599" t="s">
        <v>2325</v>
      </c>
      <c r="E599" t="s">
        <v>559</v>
      </c>
    </row>
    <row r="600" spans="1:5">
      <c r="A600" t="s">
        <v>2328</v>
      </c>
      <c r="B600" t="s">
        <v>2323</v>
      </c>
      <c r="C600" t="s">
        <v>2329</v>
      </c>
      <c r="D600" t="s">
        <v>2325</v>
      </c>
      <c r="E600" t="s">
        <v>559</v>
      </c>
    </row>
    <row r="601" spans="1:5">
      <c r="A601" t="s">
        <v>2330</v>
      </c>
      <c r="B601" t="s">
        <v>1483</v>
      </c>
      <c r="C601" t="s">
        <v>2331</v>
      </c>
      <c r="D601" t="s">
        <v>1485</v>
      </c>
      <c r="E601" t="s">
        <v>522</v>
      </c>
    </row>
    <row r="602" spans="1:5">
      <c r="A602" t="s">
        <v>2332</v>
      </c>
      <c r="B602" t="s">
        <v>2333</v>
      </c>
      <c r="C602" t="s">
        <v>1229</v>
      </c>
      <c r="D602" t="s">
        <v>2334</v>
      </c>
      <c r="E602" t="s">
        <v>621</v>
      </c>
    </row>
    <row r="603" spans="1:5">
      <c r="A603" t="s">
        <v>2335</v>
      </c>
      <c r="B603" t="s">
        <v>2336</v>
      </c>
      <c r="C603" t="s">
        <v>2337</v>
      </c>
      <c r="D603" t="s">
        <v>2338</v>
      </c>
      <c r="E603" t="s">
        <v>559</v>
      </c>
    </row>
    <row r="604" spans="1:5">
      <c r="A604" t="s">
        <v>2339</v>
      </c>
      <c r="B604" t="s">
        <v>2336</v>
      </c>
      <c r="C604" t="s">
        <v>2340</v>
      </c>
      <c r="D604" t="s">
        <v>2338</v>
      </c>
      <c r="E604" t="s">
        <v>559</v>
      </c>
    </row>
    <row r="605" spans="1:5">
      <c r="A605" t="s">
        <v>2341</v>
      </c>
      <c r="B605" t="s">
        <v>2342</v>
      </c>
      <c r="C605" t="s">
        <v>2343</v>
      </c>
      <c r="D605" t="s">
        <v>2343</v>
      </c>
      <c r="E605" t="s">
        <v>559</v>
      </c>
    </row>
    <row r="606" spans="1:5">
      <c r="A606" t="s">
        <v>2344</v>
      </c>
      <c r="B606" t="s">
        <v>2345</v>
      </c>
      <c r="C606" t="s">
        <v>2346</v>
      </c>
      <c r="D606" t="s">
        <v>2347</v>
      </c>
      <c r="E606" t="s">
        <v>559</v>
      </c>
    </row>
    <row r="607" spans="1:5">
      <c r="A607" t="s">
        <v>2348</v>
      </c>
      <c r="B607" t="s">
        <v>2349</v>
      </c>
      <c r="C607" t="s">
        <v>1229</v>
      </c>
      <c r="D607" t="s">
        <v>2350</v>
      </c>
      <c r="E607" t="s">
        <v>621</v>
      </c>
    </row>
    <row r="608" spans="1:5">
      <c r="A608" t="s">
        <v>2351</v>
      </c>
      <c r="B608" t="s">
        <v>2352</v>
      </c>
      <c r="C608" t="s">
        <v>2353</v>
      </c>
      <c r="D608" t="s">
        <v>2354</v>
      </c>
      <c r="E608" t="s">
        <v>559</v>
      </c>
    </row>
    <row r="609" spans="1:5">
      <c r="A609" t="s">
        <v>2355</v>
      </c>
      <c r="B609" t="s">
        <v>2352</v>
      </c>
      <c r="C609" t="s">
        <v>2356</v>
      </c>
      <c r="D609" t="s">
        <v>2354</v>
      </c>
      <c r="E609" t="s">
        <v>559</v>
      </c>
    </row>
    <row r="610" spans="1:5">
      <c r="A610" t="s">
        <v>2357</v>
      </c>
      <c r="B610" t="s">
        <v>2352</v>
      </c>
      <c r="C610" t="s">
        <v>2358</v>
      </c>
      <c r="D610" t="s">
        <v>2354</v>
      </c>
      <c r="E610" t="s">
        <v>559</v>
      </c>
    </row>
    <row r="611" spans="1:5">
      <c r="A611" t="s">
        <v>2359</v>
      </c>
      <c r="B611" t="s">
        <v>2352</v>
      </c>
      <c r="C611" t="s">
        <v>2360</v>
      </c>
      <c r="D611" t="s">
        <v>2354</v>
      </c>
      <c r="E611" t="s">
        <v>559</v>
      </c>
    </row>
    <row r="612" spans="1:5">
      <c r="A612" t="s">
        <v>2361</v>
      </c>
      <c r="B612" t="s">
        <v>2352</v>
      </c>
      <c r="C612" t="s">
        <v>2362</v>
      </c>
      <c r="D612" t="s">
        <v>2354</v>
      </c>
      <c r="E612" t="s">
        <v>559</v>
      </c>
    </row>
    <row r="613" spans="1:5">
      <c r="A613" t="s">
        <v>2363</v>
      </c>
      <c r="B613" t="s">
        <v>2364</v>
      </c>
      <c r="C613" t="s">
        <v>2365</v>
      </c>
      <c r="D613" t="s">
        <v>2366</v>
      </c>
      <c r="E613" t="s">
        <v>537</v>
      </c>
    </row>
    <row r="614" spans="1:5">
      <c r="A614" t="s">
        <v>2367</v>
      </c>
      <c r="B614" t="s">
        <v>2368</v>
      </c>
      <c r="C614" t="s">
        <v>2369</v>
      </c>
      <c r="D614" t="s">
        <v>2370</v>
      </c>
      <c r="E614" t="s">
        <v>522</v>
      </c>
    </row>
    <row r="615" spans="1:5">
      <c r="A615" t="s">
        <v>2371</v>
      </c>
      <c r="B615" t="s">
        <v>2372</v>
      </c>
      <c r="C615" t="s">
        <v>2373</v>
      </c>
      <c r="D615" t="s">
        <v>2374</v>
      </c>
      <c r="E615" t="s">
        <v>559</v>
      </c>
    </row>
    <row r="616" spans="1:5">
      <c r="A616" t="s">
        <v>2375</v>
      </c>
      <c r="B616" t="s">
        <v>2376</v>
      </c>
      <c r="C616" t="s">
        <v>2377</v>
      </c>
      <c r="D616" t="s">
        <v>2378</v>
      </c>
      <c r="E616" t="s">
        <v>559</v>
      </c>
    </row>
    <row r="617" spans="1:5">
      <c r="A617" t="s">
        <v>2379</v>
      </c>
      <c r="B617" t="s">
        <v>2380</v>
      </c>
      <c r="C617" t="s">
        <v>2381</v>
      </c>
      <c r="D617" t="s">
        <v>2382</v>
      </c>
      <c r="E617" t="s">
        <v>559</v>
      </c>
    </row>
    <row r="618" spans="1:5">
      <c r="A618" t="s">
        <v>2383</v>
      </c>
      <c r="B618" t="s">
        <v>2380</v>
      </c>
      <c r="C618" t="s">
        <v>2384</v>
      </c>
      <c r="D618" t="s">
        <v>2382</v>
      </c>
      <c r="E618" t="s">
        <v>559</v>
      </c>
    </row>
    <row r="619" spans="1:5">
      <c r="A619" t="s">
        <v>2385</v>
      </c>
      <c r="B619" t="s">
        <v>2380</v>
      </c>
      <c r="C619" t="s">
        <v>2386</v>
      </c>
      <c r="D619" t="s">
        <v>2382</v>
      </c>
      <c r="E619" t="s">
        <v>559</v>
      </c>
    </row>
    <row r="620" spans="1:5">
      <c r="A620" t="s">
        <v>2387</v>
      </c>
      <c r="B620" t="s">
        <v>2380</v>
      </c>
      <c r="C620" t="s">
        <v>2388</v>
      </c>
      <c r="D620" t="s">
        <v>2382</v>
      </c>
      <c r="E620" t="s">
        <v>559</v>
      </c>
    </row>
    <row r="621" spans="1:5">
      <c r="A621" t="s">
        <v>2389</v>
      </c>
      <c r="B621" t="s">
        <v>2380</v>
      </c>
      <c r="C621" t="s">
        <v>2390</v>
      </c>
      <c r="D621" t="s">
        <v>2382</v>
      </c>
      <c r="E621" t="s">
        <v>559</v>
      </c>
    </row>
    <row r="622" spans="1:5">
      <c r="A622" t="s">
        <v>2391</v>
      </c>
      <c r="B622" t="s">
        <v>2380</v>
      </c>
      <c r="C622" t="s">
        <v>2392</v>
      </c>
      <c r="D622" t="s">
        <v>2382</v>
      </c>
      <c r="E622" t="s">
        <v>559</v>
      </c>
    </row>
    <row r="623" spans="1:5">
      <c r="A623" t="s">
        <v>2393</v>
      </c>
      <c r="B623" t="s">
        <v>2380</v>
      </c>
      <c r="C623" t="s">
        <v>2394</v>
      </c>
      <c r="D623" t="s">
        <v>2382</v>
      </c>
      <c r="E623" t="s">
        <v>559</v>
      </c>
    </row>
    <row r="624" spans="1:5">
      <c r="A624" t="s">
        <v>2395</v>
      </c>
      <c r="B624" t="s">
        <v>2380</v>
      </c>
      <c r="C624" t="s">
        <v>2396</v>
      </c>
      <c r="D624" t="s">
        <v>2382</v>
      </c>
      <c r="E624" t="s">
        <v>559</v>
      </c>
    </row>
    <row r="625" spans="1:5">
      <c r="A625" t="s">
        <v>2397</v>
      </c>
      <c r="B625" t="s">
        <v>2398</v>
      </c>
      <c r="C625" t="s">
        <v>2399</v>
      </c>
      <c r="D625" t="s">
        <v>2400</v>
      </c>
      <c r="E625" t="s">
        <v>537</v>
      </c>
    </row>
    <row r="626" spans="1:5">
      <c r="A626" t="s">
        <v>2401</v>
      </c>
      <c r="B626" t="s">
        <v>2398</v>
      </c>
      <c r="C626" t="s">
        <v>2402</v>
      </c>
      <c r="D626" t="s">
        <v>2400</v>
      </c>
      <c r="E626" t="s">
        <v>537</v>
      </c>
    </row>
    <row r="627" spans="1:5">
      <c r="A627" t="s">
        <v>2403</v>
      </c>
      <c r="B627" t="s">
        <v>2404</v>
      </c>
      <c r="C627" t="s">
        <v>2405</v>
      </c>
      <c r="D627" t="s">
        <v>2406</v>
      </c>
      <c r="E627" t="s">
        <v>559</v>
      </c>
    </row>
    <row r="628" spans="1:5">
      <c r="A628" t="s">
        <v>2407</v>
      </c>
      <c r="B628" t="s">
        <v>2408</v>
      </c>
      <c r="C628" t="s">
        <v>2409</v>
      </c>
      <c r="D628" t="s">
        <v>2410</v>
      </c>
      <c r="E628" t="s">
        <v>559</v>
      </c>
    </row>
    <row r="629" spans="1:5">
      <c r="A629" t="s">
        <v>2411</v>
      </c>
      <c r="B629" t="s">
        <v>2408</v>
      </c>
      <c r="C629" t="s">
        <v>2412</v>
      </c>
      <c r="D629" t="s">
        <v>2410</v>
      </c>
      <c r="E629" t="s">
        <v>559</v>
      </c>
    </row>
    <row r="630" spans="1:5">
      <c r="A630" t="s">
        <v>2413</v>
      </c>
      <c r="B630" t="s">
        <v>2408</v>
      </c>
      <c r="C630" t="s">
        <v>2414</v>
      </c>
      <c r="D630" t="s">
        <v>2410</v>
      </c>
      <c r="E630" t="s">
        <v>559</v>
      </c>
    </row>
    <row r="631" spans="1:5">
      <c r="A631" t="s">
        <v>2415</v>
      </c>
      <c r="B631" t="s">
        <v>2408</v>
      </c>
      <c r="C631" t="s">
        <v>2416</v>
      </c>
      <c r="D631" t="s">
        <v>2410</v>
      </c>
      <c r="E631" t="s">
        <v>559</v>
      </c>
    </row>
    <row r="632" spans="1:5">
      <c r="A632" t="s">
        <v>2417</v>
      </c>
      <c r="B632" t="s">
        <v>2408</v>
      </c>
      <c r="C632" t="s">
        <v>2418</v>
      </c>
      <c r="D632" t="s">
        <v>2410</v>
      </c>
      <c r="E632" t="s">
        <v>559</v>
      </c>
    </row>
    <row r="633" spans="1:5">
      <c r="A633" t="s">
        <v>2419</v>
      </c>
      <c r="B633" t="s">
        <v>2408</v>
      </c>
      <c r="C633" t="s">
        <v>2420</v>
      </c>
      <c r="D633" t="s">
        <v>2410</v>
      </c>
      <c r="E633" t="s">
        <v>559</v>
      </c>
    </row>
    <row r="634" spans="1:5">
      <c r="A634" t="s">
        <v>2421</v>
      </c>
      <c r="B634" t="s">
        <v>2408</v>
      </c>
      <c r="C634" t="s">
        <v>2422</v>
      </c>
      <c r="D634" t="s">
        <v>2410</v>
      </c>
      <c r="E634" t="s">
        <v>559</v>
      </c>
    </row>
    <row r="635" spans="1:5">
      <c r="A635" t="s">
        <v>2423</v>
      </c>
      <c r="B635" t="s">
        <v>2408</v>
      </c>
      <c r="C635" t="s">
        <v>2424</v>
      </c>
      <c r="D635" t="s">
        <v>2410</v>
      </c>
      <c r="E635" t="s">
        <v>559</v>
      </c>
    </row>
    <row r="636" spans="1:5">
      <c r="A636" t="s">
        <v>2425</v>
      </c>
      <c r="B636" t="s">
        <v>2408</v>
      </c>
      <c r="C636" t="s">
        <v>2426</v>
      </c>
      <c r="D636" t="s">
        <v>2410</v>
      </c>
      <c r="E636" t="s">
        <v>559</v>
      </c>
    </row>
    <row r="637" spans="1:5">
      <c r="A637" t="s">
        <v>2427</v>
      </c>
      <c r="B637" t="s">
        <v>2408</v>
      </c>
      <c r="C637" t="s">
        <v>2428</v>
      </c>
      <c r="D637" t="s">
        <v>2410</v>
      </c>
      <c r="E637" t="s">
        <v>559</v>
      </c>
    </row>
    <row r="638" spans="1:5">
      <c r="A638" t="s">
        <v>2429</v>
      </c>
      <c r="B638" t="s">
        <v>2408</v>
      </c>
      <c r="C638" t="s">
        <v>2430</v>
      </c>
      <c r="D638" t="s">
        <v>2410</v>
      </c>
      <c r="E638" t="s">
        <v>559</v>
      </c>
    </row>
    <row r="639" spans="1:5">
      <c r="A639" t="s">
        <v>2431</v>
      </c>
      <c r="B639" t="s">
        <v>2408</v>
      </c>
      <c r="C639" t="s">
        <v>2432</v>
      </c>
      <c r="D639" t="s">
        <v>2410</v>
      </c>
      <c r="E639" t="s">
        <v>559</v>
      </c>
    </row>
    <row r="640" spans="1:5">
      <c r="A640" t="s">
        <v>2433</v>
      </c>
      <c r="B640" t="s">
        <v>2408</v>
      </c>
      <c r="C640" t="s">
        <v>2434</v>
      </c>
      <c r="D640" t="s">
        <v>2410</v>
      </c>
      <c r="E640" t="s">
        <v>559</v>
      </c>
    </row>
    <row r="641" spans="1:5">
      <c r="A641" t="s">
        <v>2435</v>
      </c>
      <c r="B641" t="s">
        <v>2408</v>
      </c>
      <c r="C641" t="s">
        <v>2436</v>
      </c>
      <c r="D641" t="s">
        <v>2410</v>
      </c>
      <c r="E641" t="s">
        <v>559</v>
      </c>
    </row>
    <row r="642" spans="1:5">
      <c r="A642" t="s">
        <v>2437</v>
      </c>
      <c r="B642" t="s">
        <v>2408</v>
      </c>
      <c r="C642" t="s">
        <v>2438</v>
      </c>
      <c r="D642" t="s">
        <v>2410</v>
      </c>
      <c r="E642" t="s">
        <v>559</v>
      </c>
    </row>
    <row r="643" spans="1:5">
      <c r="A643" t="s">
        <v>2439</v>
      </c>
      <c r="B643" t="s">
        <v>2440</v>
      </c>
      <c r="C643" t="s">
        <v>2441</v>
      </c>
      <c r="D643" t="s">
        <v>2442</v>
      </c>
      <c r="E643" t="s">
        <v>559</v>
      </c>
    </row>
    <row r="644" spans="1:5">
      <c r="A644" t="s">
        <v>2443</v>
      </c>
      <c r="B644" t="s">
        <v>2440</v>
      </c>
      <c r="C644" t="s">
        <v>2444</v>
      </c>
      <c r="D644" t="s">
        <v>2442</v>
      </c>
      <c r="E644" t="s">
        <v>559</v>
      </c>
    </row>
    <row r="645" spans="1:5">
      <c r="A645" t="s">
        <v>2445</v>
      </c>
      <c r="B645" t="s">
        <v>2440</v>
      </c>
      <c r="C645" t="s">
        <v>2446</v>
      </c>
      <c r="D645" t="s">
        <v>2442</v>
      </c>
      <c r="E645" t="s">
        <v>559</v>
      </c>
    </row>
    <row r="646" spans="1:5">
      <c r="A646" t="s">
        <v>2447</v>
      </c>
      <c r="B646" t="s">
        <v>2440</v>
      </c>
      <c r="C646" t="s">
        <v>2448</v>
      </c>
      <c r="D646" t="s">
        <v>2442</v>
      </c>
      <c r="E646" t="s">
        <v>559</v>
      </c>
    </row>
    <row r="647" spans="1:5">
      <c r="A647" t="s">
        <v>2449</v>
      </c>
      <c r="B647" t="s">
        <v>2450</v>
      </c>
      <c r="C647" t="s">
        <v>2451</v>
      </c>
      <c r="D647" t="s">
        <v>2451</v>
      </c>
      <c r="E647" t="s">
        <v>559</v>
      </c>
    </row>
    <row r="648" spans="1:5">
      <c r="A648" t="s">
        <v>2452</v>
      </c>
      <c r="B648" t="s">
        <v>2450</v>
      </c>
      <c r="C648" t="s">
        <v>2453</v>
      </c>
      <c r="D648" t="s">
        <v>2451</v>
      </c>
      <c r="E648" t="s">
        <v>559</v>
      </c>
    </row>
    <row r="649" spans="1:5">
      <c r="A649" t="s">
        <v>2454</v>
      </c>
      <c r="B649" t="s">
        <v>2455</v>
      </c>
      <c r="C649" t="s">
        <v>2456</v>
      </c>
      <c r="D649" t="s">
        <v>2457</v>
      </c>
      <c r="E649" t="s">
        <v>522</v>
      </c>
    </row>
    <row r="650" spans="1:5">
      <c r="A650" t="s">
        <v>2458</v>
      </c>
      <c r="B650" t="s">
        <v>2459</v>
      </c>
      <c r="C650" t="s">
        <v>2460</v>
      </c>
      <c r="D650" t="s">
        <v>2461</v>
      </c>
      <c r="E650" t="s">
        <v>559</v>
      </c>
    </row>
    <row r="651" spans="1:5">
      <c r="A651" t="s">
        <v>2462</v>
      </c>
      <c r="B651" t="s">
        <v>2459</v>
      </c>
      <c r="C651" t="s">
        <v>2463</v>
      </c>
      <c r="D651" t="s">
        <v>2461</v>
      </c>
      <c r="E651" t="s">
        <v>559</v>
      </c>
    </row>
    <row r="652" spans="1:5">
      <c r="A652" t="s">
        <v>2464</v>
      </c>
      <c r="B652" t="s">
        <v>2459</v>
      </c>
      <c r="C652" t="s">
        <v>2465</v>
      </c>
      <c r="D652" t="s">
        <v>2461</v>
      </c>
      <c r="E652" t="s">
        <v>559</v>
      </c>
    </row>
    <row r="653" spans="1:5">
      <c r="A653" t="s">
        <v>2466</v>
      </c>
      <c r="B653" t="s">
        <v>2459</v>
      </c>
      <c r="C653" t="s">
        <v>2467</v>
      </c>
      <c r="D653" t="s">
        <v>2461</v>
      </c>
      <c r="E653" t="s">
        <v>559</v>
      </c>
    </row>
    <row r="654" spans="1:5">
      <c r="A654" t="s">
        <v>2468</v>
      </c>
      <c r="B654" t="s">
        <v>2469</v>
      </c>
      <c r="C654" t="s">
        <v>2470</v>
      </c>
      <c r="D654" t="s">
        <v>2471</v>
      </c>
      <c r="E654" t="s">
        <v>559</v>
      </c>
    </row>
    <row r="655" spans="1:5">
      <c r="A655" t="s">
        <v>2472</v>
      </c>
      <c r="B655" t="s">
        <v>2473</v>
      </c>
      <c r="C655" t="s">
        <v>2474</v>
      </c>
      <c r="D655" t="s">
        <v>2475</v>
      </c>
      <c r="E655" t="s">
        <v>621</v>
      </c>
    </row>
    <row r="656" spans="1:5">
      <c r="A656" t="s">
        <v>2476</v>
      </c>
      <c r="B656" t="s">
        <v>2473</v>
      </c>
      <c r="C656" t="s">
        <v>2477</v>
      </c>
      <c r="D656" t="s">
        <v>2475</v>
      </c>
      <c r="E656" t="s">
        <v>621</v>
      </c>
    </row>
    <row r="657" spans="1:5">
      <c r="A657" t="s">
        <v>2478</v>
      </c>
      <c r="B657" t="s">
        <v>2479</v>
      </c>
      <c r="C657" t="s">
        <v>2480</v>
      </c>
      <c r="D657" t="s">
        <v>2481</v>
      </c>
      <c r="E657" t="s">
        <v>559</v>
      </c>
    </row>
    <row r="658" spans="1:5">
      <c r="A658" t="s">
        <v>2482</v>
      </c>
      <c r="B658" t="s">
        <v>2483</v>
      </c>
      <c r="C658" t="s">
        <v>2484</v>
      </c>
      <c r="D658" t="s">
        <v>2485</v>
      </c>
      <c r="E658" t="s">
        <v>559</v>
      </c>
    </row>
    <row r="659" spans="1:5">
      <c r="A659" t="s">
        <v>2486</v>
      </c>
      <c r="B659" t="s">
        <v>2487</v>
      </c>
      <c r="C659" t="s">
        <v>2488</v>
      </c>
      <c r="D659" t="s">
        <v>2489</v>
      </c>
      <c r="E659" t="s">
        <v>537</v>
      </c>
    </row>
    <row r="660" spans="1:5">
      <c r="A660" t="s">
        <v>2490</v>
      </c>
      <c r="B660" t="s">
        <v>2491</v>
      </c>
      <c r="C660" t="s">
        <v>2492</v>
      </c>
      <c r="D660" t="s">
        <v>2493</v>
      </c>
      <c r="E660" t="s">
        <v>559</v>
      </c>
    </row>
    <row r="661" spans="1:5">
      <c r="A661" t="s">
        <v>2494</v>
      </c>
      <c r="B661" t="s">
        <v>2495</v>
      </c>
      <c r="C661" t="s">
        <v>2496</v>
      </c>
      <c r="D661" t="s">
        <v>2497</v>
      </c>
      <c r="E661" t="s">
        <v>537</v>
      </c>
    </row>
    <row r="662" spans="1:5">
      <c r="A662" t="s">
        <v>2498</v>
      </c>
      <c r="B662" t="s">
        <v>2495</v>
      </c>
      <c r="C662" t="s">
        <v>2499</v>
      </c>
      <c r="D662" t="s">
        <v>2497</v>
      </c>
      <c r="E662" t="s">
        <v>537</v>
      </c>
    </row>
    <row r="663" spans="1:5">
      <c r="A663" t="s">
        <v>2500</v>
      </c>
      <c r="B663" t="s">
        <v>2501</v>
      </c>
      <c r="C663" t="s">
        <v>2502</v>
      </c>
      <c r="D663" t="s">
        <v>2503</v>
      </c>
      <c r="E663" t="s">
        <v>537</v>
      </c>
    </row>
    <row r="664" spans="1:5">
      <c r="A664" t="s">
        <v>2504</v>
      </c>
      <c r="B664" t="s">
        <v>2505</v>
      </c>
      <c r="C664" t="s">
        <v>2506</v>
      </c>
      <c r="D664" t="s">
        <v>2507</v>
      </c>
      <c r="E664" t="s">
        <v>537</v>
      </c>
    </row>
    <row r="665" spans="1:5">
      <c r="A665" t="s">
        <v>2508</v>
      </c>
      <c r="B665" t="s">
        <v>2509</v>
      </c>
      <c r="C665" t="s">
        <v>2510</v>
      </c>
      <c r="D665" t="s">
        <v>2511</v>
      </c>
      <c r="E665" t="s">
        <v>559</v>
      </c>
    </row>
    <row r="666" spans="1:5">
      <c r="A666" t="s">
        <v>2512</v>
      </c>
      <c r="B666" t="s">
        <v>2513</v>
      </c>
      <c r="C666" t="s">
        <v>2514</v>
      </c>
      <c r="D666" t="s">
        <v>2515</v>
      </c>
      <c r="E666" t="s">
        <v>559</v>
      </c>
    </row>
    <row r="667" spans="1:5">
      <c r="A667" t="s">
        <v>2516</v>
      </c>
      <c r="B667" t="s">
        <v>2513</v>
      </c>
      <c r="C667" t="s">
        <v>2517</v>
      </c>
      <c r="D667" t="s">
        <v>2515</v>
      </c>
      <c r="E667" t="s">
        <v>559</v>
      </c>
    </row>
    <row r="668" spans="1:5">
      <c r="A668" t="s">
        <v>2518</v>
      </c>
      <c r="B668" t="s">
        <v>2513</v>
      </c>
      <c r="C668" t="s">
        <v>2519</v>
      </c>
      <c r="D668" t="s">
        <v>2515</v>
      </c>
      <c r="E668" t="s">
        <v>559</v>
      </c>
    </row>
    <row r="669" spans="1:5">
      <c r="A669" t="s">
        <v>2520</v>
      </c>
      <c r="B669" t="s">
        <v>2521</v>
      </c>
      <c r="C669" t="s">
        <v>2522</v>
      </c>
      <c r="D669" t="s">
        <v>2523</v>
      </c>
      <c r="E669" t="s">
        <v>537</v>
      </c>
    </row>
    <row r="670" spans="1:5">
      <c r="A670" t="s">
        <v>2524</v>
      </c>
      <c r="B670" t="s">
        <v>2525</v>
      </c>
      <c r="C670" t="s">
        <v>2526</v>
      </c>
      <c r="D670" t="s">
        <v>2527</v>
      </c>
      <c r="E670" t="s">
        <v>559</v>
      </c>
    </row>
    <row r="671" spans="1:5">
      <c r="A671" t="s">
        <v>2528</v>
      </c>
      <c r="B671" t="s">
        <v>2529</v>
      </c>
      <c r="C671" t="s">
        <v>2530</v>
      </c>
      <c r="D671" t="s">
        <v>2531</v>
      </c>
      <c r="E671" t="s">
        <v>537</v>
      </c>
    </row>
    <row r="672" spans="1:5">
      <c r="A672" t="s">
        <v>2532</v>
      </c>
      <c r="B672" t="s">
        <v>2533</v>
      </c>
      <c r="C672" t="s">
        <v>2534</v>
      </c>
      <c r="D672" t="s">
        <v>2535</v>
      </c>
      <c r="E672" t="s">
        <v>559</v>
      </c>
    </row>
    <row r="673" spans="1:5">
      <c r="A673" t="s">
        <v>2536</v>
      </c>
      <c r="B673" t="s">
        <v>2537</v>
      </c>
      <c r="C673" t="s">
        <v>2538</v>
      </c>
      <c r="D673" t="s">
        <v>2539</v>
      </c>
      <c r="E673" t="s">
        <v>559</v>
      </c>
    </row>
    <row r="674" spans="1:5">
      <c r="A674" t="s">
        <v>2540</v>
      </c>
      <c r="B674" t="s">
        <v>2541</v>
      </c>
      <c r="C674" t="s">
        <v>2542</v>
      </c>
      <c r="D674" t="s">
        <v>2543</v>
      </c>
      <c r="E674" t="s">
        <v>537</v>
      </c>
    </row>
    <row r="675" spans="1:5">
      <c r="A675" t="s">
        <v>2544</v>
      </c>
      <c r="B675" t="s">
        <v>2545</v>
      </c>
      <c r="C675" t="s">
        <v>2546</v>
      </c>
      <c r="D675" t="s">
        <v>2547</v>
      </c>
      <c r="E675" t="s">
        <v>559</v>
      </c>
    </row>
    <row r="676" spans="1:5">
      <c r="A676" t="s">
        <v>2548</v>
      </c>
      <c r="B676" t="s">
        <v>2549</v>
      </c>
      <c r="C676" t="s">
        <v>1893</v>
      </c>
      <c r="D676" t="s">
        <v>2550</v>
      </c>
      <c r="E676" t="s">
        <v>537</v>
      </c>
    </row>
    <row r="677" spans="1:5">
      <c r="A677" t="s">
        <v>2551</v>
      </c>
      <c r="B677" t="s">
        <v>2549</v>
      </c>
      <c r="C677" t="s">
        <v>2552</v>
      </c>
      <c r="D677" t="s">
        <v>2550</v>
      </c>
      <c r="E677" t="s">
        <v>537</v>
      </c>
    </row>
    <row r="678" spans="1:5">
      <c r="A678" t="s">
        <v>2553</v>
      </c>
      <c r="B678" t="s">
        <v>2554</v>
      </c>
      <c r="C678" t="s">
        <v>1229</v>
      </c>
      <c r="D678" t="s">
        <v>2555</v>
      </c>
      <c r="E678" t="s">
        <v>621</v>
      </c>
    </row>
    <row r="679" spans="1:5">
      <c r="A679" t="s">
        <v>2556</v>
      </c>
      <c r="B679" t="s">
        <v>2554</v>
      </c>
      <c r="C679" t="s">
        <v>2557</v>
      </c>
      <c r="D679" t="s">
        <v>2555</v>
      </c>
      <c r="E679" t="s">
        <v>621</v>
      </c>
    </row>
    <row r="680" spans="1:5">
      <c r="A680" t="s">
        <v>2558</v>
      </c>
      <c r="B680" t="s">
        <v>2559</v>
      </c>
      <c r="C680" t="s">
        <v>2560</v>
      </c>
      <c r="D680" t="s">
        <v>2561</v>
      </c>
      <c r="E680" t="s">
        <v>559</v>
      </c>
    </row>
    <row r="681" spans="1:5">
      <c r="A681" t="s">
        <v>2562</v>
      </c>
      <c r="B681" t="s">
        <v>2563</v>
      </c>
      <c r="C681" t="s">
        <v>2564</v>
      </c>
      <c r="D681" t="s">
        <v>2565</v>
      </c>
      <c r="E681" t="s">
        <v>559</v>
      </c>
    </row>
    <row r="682" spans="1:5">
      <c r="A682" t="s">
        <v>2566</v>
      </c>
      <c r="B682" t="s">
        <v>2567</v>
      </c>
      <c r="C682" t="s">
        <v>2568</v>
      </c>
      <c r="D682" t="s">
        <v>2569</v>
      </c>
      <c r="E682" t="s">
        <v>537</v>
      </c>
    </row>
    <row r="683" spans="1:5">
      <c r="A683" t="s">
        <v>2570</v>
      </c>
      <c r="B683" t="s">
        <v>2571</v>
      </c>
      <c r="C683" t="s">
        <v>2572</v>
      </c>
      <c r="D683" t="s">
        <v>2573</v>
      </c>
      <c r="E683" t="s">
        <v>537</v>
      </c>
    </row>
    <row r="684" spans="1:5">
      <c r="A684" t="s">
        <v>2574</v>
      </c>
      <c r="B684" t="s">
        <v>2575</v>
      </c>
      <c r="C684" t="s">
        <v>2576</v>
      </c>
      <c r="D684" t="s">
        <v>2577</v>
      </c>
      <c r="E684" t="s">
        <v>559</v>
      </c>
    </row>
    <row r="685" spans="1:5">
      <c r="A685" t="s">
        <v>2578</v>
      </c>
      <c r="B685" t="s">
        <v>2579</v>
      </c>
      <c r="C685" t="s">
        <v>2580</v>
      </c>
      <c r="D685" t="s">
        <v>2581</v>
      </c>
      <c r="E685" t="s">
        <v>537</v>
      </c>
    </row>
    <row r="686" spans="1:5">
      <c r="A686" t="s">
        <v>2582</v>
      </c>
      <c r="B686" t="s">
        <v>2583</v>
      </c>
      <c r="C686" t="s">
        <v>2584</v>
      </c>
      <c r="D686" t="s">
        <v>2585</v>
      </c>
      <c r="E686" t="s">
        <v>559</v>
      </c>
    </row>
    <row r="687" spans="1:5">
      <c r="A687" t="s">
        <v>2586</v>
      </c>
      <c r="B687" t="s">
        <v>2587</v>
      </c>
      <c r="C687" t="s">
        <v>2588</v>
      </c>
      <c r="D687" t="s">
        <v>2589</v>
      </c>
      <c r="E687" t="s">
        <v>572</v>
      </c>
    </row>
    <row r="688" spans="1:5">
      <c r="A688" t="s">
        <v>2590</v>
      </c>
      <c r="B688" t="s">
        <v>2587</v>
      </c>
      <c r="C688" t="s">
        <v>2591</v>
      </c>
      <c r="D688" t="s">
        <v>2589</v>
      </c>
      <c r="E688" t="s">
        <v>572</v>
      </c>
    </row>
    <row r="689" spans="1:5">
      <c r="A689" t="s">
        <v>2592</v>
      </c>
      <c r="B689" t="s">
        <v>2593</v>
      </c>
      <c r="C689" t="s">
        <v>2594</v>
      </c>
      <c r="D689" t="s">
        <v>2595</v>
      </c>
      <c r="E689" t="s">
        <v>554</v>
      </c>
    </row>
    <row r="690" spans="1:5">
      <c r="A690" t="s">
        <v>2596</v>
      </c>
      <c r="B690" t="s">
        <v>2597</v>
      </c>
      <c r="C690" t="s">
        <v>2598</v>
      </c>
      <c r="D690" t="s">
        <v>2599</v>
      </c>
      <c r="E690" t="s">
        <v>559</v>
      </c>
    </row>
    <row r="691" spans="1:5">
      <c r="A691" t="s">
        <v>2600</v>
      </c>
      <c r="B691" t="s">
        <v>2601</v>
      </c>
      <c r="C691" t="s">
        <v>2602</v>
      </c>
      <c r="D691" t="s">
        <v>2603</v>
      </c>
      <c r="E691" t="s">
        <v>559</v>
      </c>
    </row>
    <row r="692" spans="1:5">
      <c r="A692" t="s">
        <v>2604</v>
      </c>
      <c r="B692" t="s">
        <v>2605</v>
      </c>
      <c r="C692" t="s">
        <v>2606</v>
      </c>
      <c r="D692" t="s">
        <v>2607</v>
      </c>
      <c r="E692" t="s">
        <v>537</v>
      </c>
    </row>
    <row r="693" spans="1:5">
      <c r="A693" t="s">
        <v>2608</v>
      </c>
      <c r="B693" t="s">
        <v>2609</v>
      </c>
      <c r="C693" t="s">
        <v>2610</v>
      </c>
      <c r="D693" t="s">
        <v>2611</v>
      </c>
      <c r="E693" t="s">
        <v>621</v>
      </c>
    </row>
    <row r="694" spans="1:5">
      <c r="A694" t="s">
        <v>2612</v>
      </c>
      <c r="B694" t="s">
        <v>2609</v>
      </c>
      <c r="C694" t="s">
        <v>2613</v>
      </c>
      <c r="D694" t="s">
        <v>2611</v>
      </c>
      <c r="E694" t="s">
        <v>621</v>
      </c>
    </row>
    <row r="695" spans="1:5">
      <c r="A695" t="s">
        <v>2614</v>
      </c>
      <c r="B695" t="s">
        <v>2609</v>
      </c>
      <c r="C695" t="s">
        <v>2615</v>
      </c>
      <c r="D695" t="s">
        <v>2611</v>
      </c>
      <c r="E695" t="s">
        <v>621</v>
      </c>
    </row>
    <row r="696" spans="1:5">
      <c r="A696" t="s">
        <v>2616</v>
      </c>
      <c r="B696" t="s">
        <v>2609</v>
      </c>
      <c r="C696" t="s">
        <v>2617</v>
      </c>
      <c r="D696" t="s">
        <v>2611</v>
      </c>
      <c r="E696" t="s">
        <v>621</v>
      </c>
    </row>
    <row r="697" spans="1:5">
      <c r="A697" t="s">
        <v>2618</v>
      </c>
      <c r="B697" t="s">
        <v>2609</v>
      </c>
      <c r="C697" t="s">
        <v>2619</v>
      </c>
      <c r="D697" t="s">
        <v>2611</v>
      </c>
      <c r="E697" t="s">
        <v>621</v>
      </c>
    </row>
    <row r="698" spans="1:5">
      <c r="A698" t="s">
        <v>2620</v>
      </c>
      <c r="B698" t="s">
        <v>2609</v>
      </c>
      <c r="C698" t="s">
        <v>2621</v>
      </c>
      <c r="D698" t="s">
        <v>2611</v>
      </c>
      <c r="E698" t="s">
        <v>621</v>
      </c>
    </row>
    <row r="699" spans="1:5">
      <c r="A699" t="s">
        <v>2622</v>
      </c>
      <c r="B699" t="s">
        <v>2609</v>
      </c>
      <c r="C699" t="s">
        <v>2623</v>
      </c>
      <c r="D699" t="s">
        <v>2611</v>
      </c>
      <c r="E699" t="s">
        <v>621</v>
      </c>
    </row>
    <row r="700" spans="1:5">
      <c r="A700" t="s">
        <v>2624</v>
      </c>
      <c r="B700" t="s">
        <v>2625</v>
      </c>
      <c r="C700" t="s">
        <v>2626</v>
      </c>
      <c r="D700" t="s">
        <v>2627</v>
      </c>
      <c r="E700" t="s">
        <v>559</v>
      </c>
    </row>
    <row r="701" spans="1:5">
      <c r="A701" t="s">
        <v>2628</v>
      </c>
      <c r="B701" t="s">
        <v>2629</v>
      </c>
      <c r="C701" t="s">
        <v>2630</v>
      </c>
      <c r="D701" t="s">
        <v>2631</v>
      </c>
      <c r="E701" t="s">
        <v>537</v>
      </c>
    </row>
    <row r="702" spans="1:5">
      <c r="A702" t="s">
        <v>2632</v>
      </c>
      <c r="B702" t="s">
        <v>2633</v>
      </c>
      <c r="C702" t="s">
        <v>2634</v>
      </c>
      <c r="D702" t="s">
        <v>2635</v>
      </c>
      <c r="E702" t="s">
        <v>559</v>
      </c>
    </row>
    <row r="703" spans="1:5">
      <c r="A703" t="s">
        <v>2636</v>
      </c>
      <c r="B703" t="s">
        <v>1102</v>
      </c>
      <c r="C703" t="s">
        <v>2637</v>
      </c>
      <c r="D703" t="s">
        <v>1104</v>
      </c>
      <c r="E703" t="s">
        <v>559</v>
      </c>
    </row>
    <row r="704" spans="1:5">
      <c r="A704" t="s">
        <v>2638</v>
      </c>
      <c r="B704" t="s">
        <v>1102</v>
      </c>
      <c r="C704" t="s">
        <v>2639</v>
      </c>
      <c r="D704" t="s">
        <v>1104</v>
      </c>
      <c r="E704" t="s">
        <v>559</v>
      </c>
    </row>
    <row r="705" spans="1:5">
      <c r="A705" t="s">
        <v>2640</v>
      </c>
      <c r="B705" t="s">
        <v>1102</v>
      </c>
      <c r="C705" t="s">
        <v>2641</v>
      </c>
      <c r="D705" t="s">
        <v>1104</v>
      </c>
      <c r="E705" t="s">
        <v>559</v>
      </c>
    </row>
    <row r="706" spans="1:5">
      <c r="A706" t="s">
        <v>2642</v>
      </c>
      <c r="B706" t="s">
        <v>1102</v>
      </c>
      <c r="C706" t="s">
        <v>2643</v>
      </c>
      <c r="D706" t="s">
        <v>1104</v>
      </c>
      <c r="E706" t="s">
        <v>559</v>
      </c>
    </row>
    <row r="707" spans="1:5">
      <c r="A707" t="s">
        <v>2644</v>
      </c>
      <c r="B707" t="s">
        <v>1102</v>
      </c>
      <c r="C707" t="s">
        <v>2645</v>
      </c>
      <c r="D707" t="s">
        <v>1104</v>
      </c>
      <c r="E707" t="s">
        <v>559</v>
      </c>
    </row>
    <row r="708" spans="1:5">
      <c r="A708" t="s">
        <v>2646</v>
      </c>
      <c r="B708" t="s">
        <v>1102</v>
      </c>
      <c r="C708" t="s">
        <v>2647</v>
      </c>
      <c r="D708" t="s">
        <v>1104</v>
      </c>
      <c r="E708" t="s">
        <v>559</v>
      </c>
    </row>
    <row r="709" spans="1:5">
      <c r="A709" t="s">
        <v>2648</v>
      </c>
      <c r="B709" t="s">
        <v>1102</v>
      </c>
      <c r="C709" t="s">
        <v>2649</v>
      </c>
      <c r="D709" t="s">
        <v>1104</v>
      </c>
      <c r="E709" t="s">
        <v>559</v>
      </c>
    </row>
    <row r="710" spans="1:5">
      <c r="A710" t="s">
        <v>2650</v>
      </c>
      <c r="B710" t="s">
        <v>1102</v>
      </c>
      <c r="C710" t="s">
        <v>1103</v>
      </c>
      <c r="D710" t="s">
        <v>1104</v>
      </c>
      <c r="E710" t="s">
        <v>559</v>
      </c>
    </row>
    <row r="711" spans="1:5">
      <c r="A711" t="s">
        <v>2651</v>
      </c>
      <c r="B711" t="s">
        <v>1102</v>
      </c>
      <c r="C711" t="s">
        <v>2652</v>
      </c>
      <c r="D711" t="s">
        <v>1104</v>
      </c>
      <c r="E711" t="s">
        <v>559</v>
      </c>
    </row>
    <row r="712" spans="1:5">
      <c r="A712" t="s">
        <v>2653</v>
      </c>
      <c r="B712" t="s">
        <v>1102</v>
      </c>
      <c r="C712" t="s">
        <v>2654</v>
      </c>
      <c r="D712" t="s">
        <v>1104</v>
      </c>
      <c r="E712" t="s">
        <v>559</v>
      </c>
    </row>
    <row r="713" spans="1:5">
      <c r="A713" t="s">
        <v>2655</v>
      </c>
      <c r="B713" t="s">
        <v>1102</v>
      </c>
      <c r="C713" t="s">
        <v>2656</v>
      </c>
      <c r="D713" t="s">
        <v>1104</v>
      </c>
      <c r="E713" t="s">
        <v>559</v>
      </c>
    </row>
    <row r="714" spans="1:5">
      <c r="A714" t="s">
        <v>2657</v>
      </c>
      <c r="B714" t="s">
        <v>1102</v>
      </c>
      <c r="C714" t="s">
        <v>2658</v>
      </c>
      <c r="D714" t="s">
        <v>1104</v>
      </c>
      <c r="E714" t="s">
        <v>559</v>
      </c>
    </row>
    <row r="715" spans="1:5">
      <c r="A715" t="s">
        <v>2659</v>
      </c>
      <c r="B715" t="s">
        <v>2660</v>
      </c>
      <c r="C715" t="s">
        <v>2661</v>
      </c>
      <c r="D715" t="s">
        <v>2662</v>
      </c>
      <c r="E715" t="s">
        <v>522</v>
      </c>
    </row>
    <row r="716" spans="1:5">
      <c r="A716" t="s">
        <v>2663</v>
      </c>
      <c r="B716" t="s">
        <v>2660</v>
      </c>
      <c r="C716" t="s">
        <v>2664</v>
      </c>
      <c r="D716" t="s">
        <v>2662</v>
      </c>
      <c r="E716" t="s">
        <v>522</v>
      </c>
    </row>
    <row r="717" spans="1:5">
      <c r="A717" t="s">
        <v>2665</v>
      </c>
      <c r="B717" t="s">
        <v>2666</v>
      </c>
      <c r="C717" t="s">
        <v>2667</v>
      </c>
      <c r="D717" t="s">
        <v>2668</v>
      </c>
      <c r="E717" t="s">
        <v>559</v>
      </c>
    </row>
    <row r="718" spans="1:5">
      <c r="A718" t="s">
        <v>2669</v>
      </c>
      <c r="B718" t="s">
        <v>2670</v>
      </c>
      <c r="C718" t="s">
        <v>2671</v>
      </c>
      <c r="D718" t="s">
        <v>2672</v>
      </c>
      <c r="E718" t="s">
        <v>537</v>
      </c>
    </row>
    <row r="719" spans="1:5">
      <c r="A719" t="s">
        <v>2673</v>
      </c>
      <c r="B719" t="s">
        <v>2670</v>
      </c>
      <c r="C719" t="s">
        <v>2674</v>
      </c>
      <c r="D719" t="s">
        <v>2672</v>
      </c>
      <c r="E719" t="s">
        <v>537</v>
      </c>
    </row>
    <row r="720" spans="1:5">
      <c r="A720" t="s">
        <v>2675</v>
      </c>
      <c r="B720" t="s">
        <v>2670</v>
      </c>
      <c r="C720" t="s">
        <v>2676</v>
      </c>
      <c r="D720" t="s">
        <v>2672</v>
      </c>
      <c r="E720" t="s">
        <v>537</v>
      </c>
    </row>
    <row r="721" spans="1:5">
      <c r="A721" t="s">
        <v>2677</v>
      </c>
      <c r="B721" t="s">
        <v>2670</v>
      </c>
      <c r="C721" t="s">
        <v>2678</v>
      </c>
      <c r="D721" t="s">
        <v>2672</v>
      </c>
      <c r="E721" t="s">
        <v>537</v>
      </c>
    </row>
    <row r="722" spans="1:5">
      <c r="A722" t="s">
        <v>2679</v>
      </c>
      <c r="B722" t="s">
        <v>2670</v>
      </c>
      <c r="C722" t="s">
        <v>2680</v>
      </c>
      <c r="D722" t="s">
        <v>2672</v>
      </c>
      <c r="E722" t="s">
        <v>537</v>
      </c>
    </row>
    <row r="723" spans="1:5">
      <c r="A723" t="s">
        <v>2681</v>
      </c>
      <c r="B723" t="s">
        <v>2670</v>
      </c>
      <c r="C723" t="s">
        <v>2682</v>
      </c>
      <c r="D723" t="s">
        <v>2672</v>
      </c>
      <c r="E723" t="s">
        <v>537</v>
      </c>
    </row>
    <row r="724" spans="1:5">
      <c r="A724" t="s">
        <v>2683</v>
      </c>
      <c r="B724" t="s">
        <v>2670</v>
      </c>
      <c r="C724" t="s">
        <v>2684</v>
      </c>
      <c r="D724" t="s">
        <v>2672</v>
      </c>
      <c r="E724" t="s">
        <v>537</v>
      </c>
    </row>
    <row r="725" spans="1:5">
      <c r="A725" t="s">
        <v>2685</v>
      </c>
      <c r="B725" t="s">
        <v>2670</v>
      </c>
      <c r="C725" t="s">
        <v>2686</v>
      </c>
      <c r="D725" t="s">
        <v>2672</v>
      </c>
      <c r="E725" t="s">
        <v>537</v>
      </c>
    </row>
    <row r="726" spans="1:5">
      <c r="A726" t="s">
        <v>2687</v>
      </c>
      <c r="B726" t="s">
        <v>2670</v>
      </c>
      <c r="C726" t="s">
        <v>2688</v>
      </c>
      <c r="D726" t="s">
        <v>2672</v>
      </c>
      <c r="E726" t="s">
        <v>537</v>
      </c>
    </row>
    <row r="727" spans="1:5">
      <c r="A727" t="s">
        <v>2689</v>
      </c>
      <c r="B727" t="s">
        <v>2670</v>
      </c>
      <c r="C727" t="s">
        <v>2690</v>
      </c>
      <c r="D727" t="s">
        <v>2672</v>
      </c>
      <c r="E727" t="s">
        <v>537</v>
      </c>
    </row>
    <row r="728" spans="1:5">
      <c r="A728" t="s">
        <v>2691</v>
      </c>
      <c r="B728" t="s">
        <v>2670</v>
      </c>
      <c r="C728" t="s">
        <v>2692</v>
      </c>
      <c r="D728" t="s">
        <v>2672</v>
      </c>
      <c r="E728" t="s">
        <v>537</v>
      </c>
    </row>
    <row r="729" spans="1:5">
      <c r="A729" t="s">
        <v>2693</v>
      </c>
      <c r="B729" t="s">
        <v>10</v>
      </c>
      <c r="C729" t="s">
        <v>2694</v>
      </c>
      <c r="D729" t="s">
        <v>2695</v>
      </c>
      <c r="E729" t="s">
        <v>537</v>
      </c>
    </row>
    <row r="730" spans="1:5">
      <c r="A730" t="s">
        <v>2696</v>
      </c>
      <c r="B730" t="s">
        <v>10</v>
      </c>
      <c r="C730" t="s">
        <v>2697</v>
      </c>
      <c r="D730" t="s">
        <v>2695</v>
      </c>
      <c r="E730" t="s">
        <v>537</v>
      </c>
    </row>
    <row r="731" spans="1:5">
      <c r="A731" t="s">
        <v>2698</v>
      </c>
      <c r="B731" t="s">
        <v>10</v>
      </c>
      <c r="C731" t="s">
        <v>2699</v>
      </c>
      <c r="D731" t="s">
        <v>2695</v>
      </c>
      <c r="E731" t="s">
        <v>537</v>
      </c>
    </row>
    <row r="732" spans="1:5">
      <c r="A732" t="s">
        <v>2700</v>
      </c>
      <c r="B732" t="s">
        <v>10</v>
      </c>
      <c r="C732" t="s">
        <v>2701</v>
      </c>
      <c r="D732" t="s">
        <v>2695</v>
      </c>
      <c r="E732" t="s">
        <v>537</v>
      </c>
    </row>
    <row r="733" spans="1:5">
      <c r="A733" t="s">
        <v>11</v>
      </c>
      <c r="B733" t="s">
        <v>10</v>
      </c>
      <c r="C733" t="s">
        <v>2702</v>
      </c>
      <c r="D733" t="s">
        <v>2695</v>
      </c>
      <c r="E733" t="s">
        <v>537</v>
      </c>
    </row>
    <row r="734" spans="1:5">
      <c r="A734" t="s">
        <v>40</v>
      </c>
      <c r="B734" t="s">
        <v>10</v>
      </c>
      <c r="C734" t="s">
        <v>2703</v>
      </c>
      <c r="D734" t="s">
        <v>2695</v>
      </c>
      <c r="E734" t="s">
        <v>537</v>
      </c>
    </row>
    <row r="735" spans="1:5">
      <c r="A735" t="s">
        <v>2704</v>
      </c>
      <c r="B735" t="s">
        <v>10</v>
      </c>
      <c r="C735" t="s">
        <v>2705</v>
      </c>
      <c r="D735" t="s">
        <v>2695</v>
      </c>
      <c r="E735" t="s">
        <v>537</v>
      </c>
    </row>
    <row r="736" spans="1:5">
      <c r="A736" t="s">
        <v>2706</v>
      </c>
      <c r="B736" t="s">
        <v>2707</v>
      </c>
      <c r="C736" t="s">
        <v>2708</v>
      </c>
      <c r="D736" t="s">
        <v>2709</v>
      </c>
      <c r="E736" t="s">
        <v>537</v>
      </c>
    </row>
    <row r="737" spans="1:5">
      <c r="A737" t="s">
        <v>2710</v>
      </c>
      <c r="B737" t="s">
        <v>2711</v>
      </c>
      <c r="C737" t="s">
        <v>2712</v>
      </c>
      <c r="D737" t="s">
        <v>2713</v>
      </c>
      <c r="E737" t="s">
        <v>522</v>
      </c>
    </row>
    <row r="738" spans="1:5">
      <c r="A738" t="s">
        <v>2714</v>
      </c>
      <c r="B738" t="s">
        <v>2715</v>
      </c>
      <c r="C738" t="s">
        <v>2716</v>
      </c>
      <c r="D738" t="s">
        <v>2717</v>
      </c>
      <c r="E738" t="s">
        <v>621</v>
      </c>
    </row>
    <row r="739" spans="1:5">
      <c r="A739" t="s">
        <v>2718</v>
      </c>
      <c r="B739" t="s">
        <v>2715</v>
      </c>
      <c r="C739" t="s">
        <v>2719</v>
      </c>
      <c r="D739" t="s">
        <v>2717</v>
      </c>
      <c r="E739" t="s">
        <v>621</v>
      </c>
    </row>
    <row r="740" spans="1:5">
      <c r="A740" t="s">
        <v>2720</v>
      </c>
      <c r="B740" t="s">
        <v>2715</v>
      </c>
      <c r="C740" t="s">
        <v>2721</v>
      </c>
      <c r="D740" t="s">
        <v>2717</v>
      </c>
      <c r="E740" t="s">
        <v>621</v>
      </c>
    </row>
    <row r="741" spans="1:5">
      <c r="A741" t="s">
        <v>2722</v>
      </c>
      <c r="B741" t="s">
        <v>2715</v>
      </c>
      <c r="C741" t="s">
        <v>2723</v>
      </c>
      <c r="D741" t="s">
        <v>2717</v>
      </c>
      <c r="E741" t="s">
        <v>621</v>
      </c>
    </row>
    <row r="742" spans="1:5">
      <c r="A742" t="s">
        <v>2724</v>
      </c>
      <c r="B742" t="s">
        <v>2715</v>
      </c>
      <c r="C742" t="s">
        <v>2725</v>
      </c>
      <c r="D742" t="s">
        <v>2717</v>
      </c>
      <c r="E742" t="s">
        <v>621</v>
      </c>
    </row>
    <row r="743" spans="1:5">
      <c r="A743" t="s">
        <v>2726</v>
      </c>
      <c r="B743" t="s">
        <v>2715</v>
      </c>
      <c r="C743" t="s">
        <v>2727</v>
      </c>
      <c r="D743" t="s">
        <v>2717</v>
      </c>
      <c r="E743" t="s">
        <v>621</v>
      </c>
    </row>
    <row r="744" spans="1:5">
      <c r="A744" t="s">
        <v>2728</v>
      </c>
      <c r="B744" t="s">
        <v>2715</v>
      </c>
      <c r="C744" t="s">
        <v>2729</v>
      </c>
      <c r="D744" t="s">
        <v>2717</v>
      </c>
      <c r="E744" t="s">
        <v>621</v>
      </c>
    </row>
    <row r="745" spans="1:5">
      <c r="A745" t="s">
        <v>2730</v>
      </c>
      <c r="B745" t="s">
        <v>2715</v>
      </c>
      <c r="C745" t="s">
        <v>2729</v>
      </c>
      <c r="D745" t="s">
        <v>2717</v>
      </c>
      <c r="E745" t="s">
        <v>621</v>
      </c>
    </row>
    <row r="746" spans="1:5">
      <c r="A746" t="s">
        <v>2731</v>
      </c>
      <c r="B746" t="s">
        <v>2732</v>
      </c>
      <c r="C746" t="s">
        <v>2733</v>
      </c>
      <c r="D746" t="s">
        <v>2733</v>
      </c>
      <c r="E746" t="s">
        <v>537</v>
      </c>
    </row>
    <row r="747" spans="1:5">
      <c r="A747" t="s">
        <v>2734</v>
      </c>
      <c r="B747" t="s">
        <v>2735</v>
      </c>
      <c r="C747" t="s">
        <v>2736</v>
      </c>
      <c r="D747" t="s">
        <v>2737</v>
      </c>
      <c r="E747" t="s">
        <v>559</v>
      </c>
    </row>
    <row r="748" spans="1:5">
      <c r="A748" t="s">
        <v>2738</v>
      </c>
      <c r="B748" t="s">
        <v>2739</v>
      </c>
      <c r="C748" t="s">
        <v>2740</v>
      </c>
      <c r="D748" t="s">
        <v>2741</v>
      </c>
      <c r="E748" t="s">
        <v>559</v>
      </c>
    </row>
    <row r="749" spans="1:5">
      <c r="A749" t="s">
        <v>2742</v>
      </c>
      <c r="B749" t="s">
        <v>2743</v>
      </c>
      <c r="C749" t="s">
        <v>2744</v>
      </c>
      <c r="D749" t="s">
        <v>2745</v>
      </c>
      <c r="E749" t="s">
        <v>537</v>
      </c>
    </row>
    <row r="750" spans="1:5">
      <c r="A750" t="s">
        <v>2746</v>
      </c>
      <c r="B750" t="s">
        <v>2743</v>
      </c>
      <c r="C750" t="s">
        <v>2747</v>
      </c>
      <c r="D750" t="s">
        <v>2745</v>
      </c>
      <c r="E750" t="s">
        <v>537</v>
      </c>
    </row>
    <row r="751" spans="1:5">
      <c r="A751" t="s">
        <v>2748</v>
      </c>
      <c r="B751" t="s">
        <v>2749</v>
      </c>
      <c r="C751" t="s">
        <v>2750</v>
      </c>
      <c r="D751" t="s">
        <v>2751</v>
      </c>
      <c r="E751" t="s">
        <v>537</v>
      </c>
    </row>
    <row r="752" spans="1:5">
      <c r="A752" t="s">
        <v>2752</v>
      </c>
      <c r="B752" t="s">
        <v>2749</v>
      </c>
      <c r="C752" t="s">
        <v>2753</v>
      </c>
      <c r="D752" t="s">
        <v>2751</v>
      </c>
      <c r="E752" t="s">
        <v>537</v>
      </c>
    </row>
    <row r="753" spans="1:5">
      <c r="A753" t="s">
        <v>2754</v>
      </c>
      <c r="B753" t="s">
        <v>2755</v>
      </c>
      <c r="C753" t="s">
        <v>2756</v>
      </c>
      <c r="D753" t="s">
        <v>2757</v>
      </c>
      <c r="E753" t="s">
        <v>559</v>
      </c>
    </row>
    <row r="754" spans="1:5">
      <c r="A754" t="s">
        <v>2758</v>
      </c>
      <c r="B754" t="s">
        <v>2759</v>
      </c>
      <c r="C754" t="s">
        <v>2760</v>
      </c>
      <c r="D754" t="s">
        <v>2761</v>
      </c>
      <c r="E754" t="s">
        <v>559</v>
      </c>
    </row>
    <row r="755" spans="1:5">
      <c r="A755" t="s">
        <v>2762</v>
      </c>
      <c r="B755" t="s">
        <v>2763</v>
      </c>
      <c r="C755" t="s">
        <v>2764</v>
      </c>
      <c r="D755" t="s">
        <v>2765</v>
      </c>
      <c r="E755" t="s">
        <v>559</v>
      </c>
    </row>
    <row r="756" spans="1:5">
      <c r="A756" t="s">
        <v>2766</v>
      </c>
      <c r="B756" t="s">
        <v>2767</v>
      </c>
      <c r="C756" t="s">
        <v>2768</v>
      </c>
      <c r="D756" t="s">
        <v>2769</v>
      </c>
      <c r="E756" t="s">
        <v>559</v>
      </c>
    </row>
    <row r="757" spans="1:5">
      <c r="A757" t="s">
        <v>2770</v>
      </c>
      <c r="B757" t="s">
        <v>2771</v>
      </c>
      <c r="C757" t="s">
        <v>2772</v>
      </c>
      <c r="D757" t="s">
        <v>2773</v>
      </c>
      <c r="E757" t="s">
        <v>559</v>
      </c>
    </row>
    <row r="758" spans="1:5">
      <c r="A758" t="s">
        <v>2774</v>
      </c>
      <c r="B758" t="s">
        <v>2775</v>
      </c>
      <c r="C758" t="s">
        <v>2776</v>
      </c>
      <c r="D758" t="s">
        <v>2777</v>
      </c>
      <c r="E758" t="s">
        <v>537</v>
      </c>
    </row>
    <row r="759" spans="1:5">
      <c r="A759" t="s">
        <v>2778</v>
      </c>
      <c r="B759" t="s">
        <v>2775</v>
      </c>
      <c r="C759" t="s">
        <v>2779</v>
      </c>
      <c r="D759" t="s">
        <v>2777</v>
      </c>
      <c r="E759" t="s">
        <v>537</v>
      </c>
    </row>
    <row r="760" spans="1:5">
      <c r="A760" t="s">
        <v>2780</v>
      </c>
      <c r="B760" t="s">
        <v>2781</v>
      </c>
      <c r="C760" t="s">
        <v>2782</v>
      </c>
      <c r="D760" t="s">
        <v>2783</v>
      </c>
      <c r="E760" t="s">
        <v>537</v>
      </c>
    </row>
    <row r="761" spans="1:5">
      <c r="A761" t="s">
        <v>2784</v>
      </c>
      <c r="B761" t="s">
        <v>2785</v>
      </c>
      <c r="C761" t="s">
        <v>2786</v>
      </c>
      <c r="D761" t="s">
        <v>2787</v>
      </c>
      <c r="E761" t="s">
        <v>537</v>
      </c>
    </row>
    <row r="762" spans="1:5">
      <c r="A762" t="s">
        <v>2788</v>
      </c>
      <c r="B762" t="s">
        <v>2789</v>
      </c>
      <c r="C762" t="s">
        <v>2790</v>
      </c>
      <c r="D762" t="s">
        <v>2791</v>
      </c>
      <c r="E762" t="s">
        <v>559</v>
      </c>
    </row>
    <row r="763" spans="1:5">
      <c r="A763" t="s">
        <v>2792</v>
      </c>
      <c r="B763" t="s">
        <v>2789</v>
      </c>
      <c r="C763" t="s">
        <v>2793</v>
      </c>
      <c r="D763" t="s">
        <v>2791</v>
      </c>
      <c r="E763" t="s">
        <v>559</v>
      </c>
    </row>
    <row r="764" spans="1:5">
      <c r="A764" t="s">
        <v>2794</v>
      </c>
      <c r="B764" t="s">
        <v>2795</v>
      </c>
      <c r="C764" t="s">
        <v>2794</v>
      </c>
      <c r="D764" t="s">
        <v>2796</v>
      </c>
      <c r="E764" t="s">
        <v>522</v>
      </c>
    </row>
    <row r="765" spans="1:5">
      <c r="A765" t="s">
        <v>2797</v>
      </c>
      <c r="B765" t="s">
        <v>2795</v>
      </c>
      <c r="C765" t="s">
        <v>2798</v>
      </c>
      <c r="D765" t="s">
        <v>2796</v>
      </c>
      <c r="E765" t="s">
        <v>522</v>
      </c>
    </row>
    <row r="766" spans="1:5">
      <c r="A766" t="s">
        <v>2799</v>
      </c>
      <c r="B766" t="s">
        <v>2795</v>
      </c>
      <c r="C766" t="s">
        <v>700</v>
      </c>
      <c r="D766" t="s">
        <v>2796</v>
      </c>
      <c r="E766" t="s">
        <v>522</v>
      </c>
    </row>
    <row r="767" spans="1:5">
      <c r="A767" t="s">
        <v>2800</v>
      </c>
      <c r="B767" t="s">
        <v>2795</v>
      </c>
      <c r="C767" t="s">
        <v>2801</v>
      </c>
      <c r="D767" t="s">
        <v>2796</v>
      </c>
      <c r="E767" t="s">
        <v>522</v>
      </c>
    </row>
    <row r="768" spans="1:5">
      <c r="A768" t="s">
        <v>2802</v>
      </c>
      <c r="B768" t="s">
        <v>2795</v>
      </c>
      <c r="C768" t="s">
        <v>2803</v>
      </c>
      <c r="D768" t="s">
        <v>2796</v>
      </c>
      <c r="E768" t="s">
        <v>522</v>
      </c>
    </row>
    <row r="769" spans="1:5">
      <c r="A769" t="s">
        <v>2804</v>
      </c>
      <c r="B769" t="s">
        <v>2795</v>
      </c>
      <c r="C769" t="s">
        <v>2805</v>
      </c>
      <c r="D769" t="s">
        <v>2796</v>
      </c>
      <c r="E769" t="s">
        <v>522</v>
      </c>
    </row>
    <row r="770" spans="1:5">
      <c r="A770" t="s">
        <v>2806</v>
      </c>
      <c r="B770" t="s">
        <v>2795</v>
      </c>
      <c r="C770" t="s">
        <v>2807</v>
      </c>
      <c r="D770" t="s">
        <v>2796</v>
      </c>
      <c r="E770" t="s">
        <v>522</v>
      </c>
    </row>
    <row r="771" spans="1:5">
      <c r="A771" t="s">
        <v>2808</v>
      </c>
      <c r="B771" t="s">
        <v>2795</v>
      </c>
      <c r="C771" t="s">
        <v>2809</v>
      </c>
      <c r="D771" t="s">
        <v>2796</v>
      </c>
      <c r="E771" t="s">
        <v>522</v>
      </c>
    </row>
    <row r="772" spans="1:5">
      <c r="A772" t="s">
        <v>2810</v>
      </c>
      <c r="B772" t="s">
        <v>2811</v>
      </c>
      <c r="C772" t="s">
        <v>2812</v>
      </c>
      <c r="D772" t="s">
        <v>2813</v>
      </c>
      <c r="E772" t="s">
        <v>537</v>
      </c>
    </row>
    <row r="773" spans="1:5">
      <c r="A773" t="s">
        <v>2814</v>
      </c>
      <c r="B773" t="s">
        <v>2811</v>
      </c>
      <c r="C773" t="s">
        <v>2815</v>
      </c>
      <c r="D773" t="s">
        <v>2813</v>
      </c>
      <c r="E773" t="s">
        <v>537</v>
      </c>
    </row>
    <row r="774" spans="1:5">
      <c r="A774" t="s">
        <v>2816</v>
      </c>
      <c r="B774" t="s">
        <v>2811</v>
      </c>
      <c r="C774" t="s">
        <v>2817</v>
      </c>
      <c r="D774" t="s">
        <v>2813</v>
      </c>
      <c r="E774" t="s">
        <v>537</v>
      </c>
    </row>
    <row r="775" spans="1:5">
      <c r="A775" t="s">
        <v>2818</v>
      </c>
      <c r="B775" t="s">
        <v>2819</v>
      </c>
      <c r="C775" t="s">
        <v>2820</v>
      </c>
      <c r="D775" t="s">
        <v>2821</v>
      </c>
      <c r="E775" t="s">
        <v>559</v>
      </c>
    </row>
    <row r="776" spans="1:5">
      <c r="A776" t="s">
        <v>2822</v>
      </c>
      <c r="B776" t="s">
        <v>2823</v>
      </c>
      <c r="C776" t="s">
        <v>2824</v>
      </c>
      <c r="D776" t="s">
        <v>2825</v>
      </c>
      <c r="E776" t="s">
        <v>554</v>
      </c>
    </row>
    <row r="777" spans="1:5">
      <c r="A777" t="s">
        <v>2826</v>
      </c>
      <c r="B777" t="s">
        <v>2827</v>
      </c>
      <c r="C777" t="s">
        <v>2828</v>
      </c>
      <c r="D777" t="s">
        <v>2829</v>
      </c>
      <c r="E777" t="s">
        <v>537</v>
      </c>
    </row>
    <row r="778" spans="1:5">
      <c r="A778" t="s">
        <v>2830</v>
      </c>
      <c r="B778" t="s">
        <v>2831</v>
      </c>
      <c r="C778" t="s">
        <v>2832</v>
      </c>
      <c r="D778" t="s">
        <v>2833</v>
      </c>
      <c r="E778" t="s">
        <v>572</v>
      </c>
    </row>
    <row r="779" spans="1:5">
      <c r="A779" t="s">
        <v>2834</v>
      </c>
      <c r="B779" t="s">
        <v>2831</v>
      </c>
      <c r="C779" t="s">
        <v>2835</v>
      </c>
      <c r="D779" t="s">
        <v>2833</v>
      </c>
      <c r="E779" t="s">
        <v>572</v>
      </c>
    </row>
    <row r="780" spans="1:5">
      <c r="A780" t="s">
        <v>2836</v>
      </c>
      <c r="B780" t="s">
        <v>2837</v>
      </c>
      <c r="C780" t="s">
        <v>2838</v>
      </c>
      <c r="D780" t="s">
        <v>2839</v>
      </c>
      <c r="E780" t="s">
        <v>559</v>
      </c>
    </row>
    <row r="781" spans="1:5">
      <c r="A781" t="s">
        <v>2840</v>
      </c>
      <c r="B781" t="s">
        <v>2841</v>
      </c>
      <c r="C781" t="s">
        <v>2842</v>
      </c>
      <c r="D781" t="s">
        <v>2843</v>
      </c>
      <c r="E781" t="s">
        <v>537</v>
      </c>
    </row>
    <row r="782" spans="1:5">
      <c r="A782" t="s">
        <v>2844</v>
      </c>
      <c r="B782" t="s">
        <v>2845</v>
      </c>
      <c r="C782" t="s">
        <v>2846</v>
      </c>
      <c r="D782" t="s">
        <v>2847</v>
      </c>
      <c r="E782" t="s">
        <v>537</v>
      </c>
    </row>
    <row r="783" spans="1:5">
      <c r="A783" t="s">
        <v>2848</v>
      </c>
      <c r="B783" t="s">
        <v>2849</v>
      </c>
      <c r="C783" t="s">
        <v>2850</v>
      </c>
      <c r="D783" t="s">
        <v>2851</v>
      </c>
      <c r="E783" t="s">
        <v>559</v>
      </c>
    </row>
    <row r="784" spans="1:5">
      <c r="A784" t="s">
        <v>2852</v>
      </c>
      <c r="B784" t="s">
        <v>2849</v>
      </c>
      <c r="C784" t="s">
        <v>2853</v>
      </c>
      <c r="D784" t="s">
        <v>2851</v>
      </c>
      <c r="E784" t="s">
        <v>559</v>
      </c>
    </row>
    <row r="785" spans="1:5">
      <c r="A785" t="s">
        <v>2854</v>
      </c>
      <c r="B785" t="s">
        <v>2849</v>
      </c>
      <c r="C785" t="s">
        <v>2855</v>
      </c>
      <c r="D785" t="s">
        <v>2851</v>
      </c>
      <c r="E785" t="s">
        <v>559</v>
      </c>
    </row>
    <row r="786" spans="1:5">
      <c r="A786" t="s">
        <v>2856</v>
      </c>
      <c r="B786" t="s">
        <v>2857</v>
      </c>
      <c r="C786" t="s">
        <v>2858</v>
      </c>
      <c r="D786" t="s">
        <v>2859</v>
      </c>
      <c r="E786" t="s">
        <v>572</v>
      </c>
    </row>
    <row r="787" spans="1:5">
      <c r="A787" t="s">
        <v>2860</v>
      </c>
      <c r="B787" t="s">
        <v>2861</v>
      </c>
      <c r="C787" t="s">
        <v>2862</v>
      </c>
      <c r="D787" t="s">
        <v>2863</v>
      </c>
      <c r="E787" t="s">
        <v>559</v>
      </c>
    </row>
    <row r="788" spans="1:5">
      <c r="A788" t="s">
        <v>2864</v>
      </c>
      <c r="B788" t="s">
        <v>2865</v>
      </c>
      <c r="C788" t="s">
        <v>2866</v>
      </c>
      <c r="D788" t="s">
        <v>2867</v>
      </c>
      <c r="E788" t="s">
        <v>621</v>
      </c>
    </row>
    <row r="789" spans="1:5">
      <c r="A789" t="s">
        <v>2868</v>
      </c>
      <c r="B789" t="s">
        <v>2869</v>
      </c>
      <c r="C789" t="s">
        <v>2870</v>
      </c>
      <c r="D789" t="s">
        <v>2871</v>
      </c>
      <c r="E789" t="s">
        <v>559</v>
      </c>
    </row>
    <row r="790" spans="1:5">
      <c r="A790" t="s">
        <v>2872</v>
      </c>
      <c r="B790" t="s">
        <v>2869</v>
      </c>
      <c r="C790" t="s">
        <v>2873</v>
      </c>
      <c r="D790" t="s">
        <v>2871</v>
      </c>
      <c r="E790" t="s">
        <v>559</v>
      </c>
    </row>
    <row r="791" spans="1:5">
      <c r="A791" t="s">
        <v>2874</v>
      </c>
      <c r="B791" t="s">
        <v>2869</v>
      </c>
      <c r="C791" t="s">
        <v>2875</v>
      </c>
      <c r="D791" t="s">
        <v>2871</v>
      </c>
      <c r="E791" t="s">
        <v>559</v>
      </c>
    </row>
    <row r="792" spans="1:5">
      <c r="A792" t="s">
        <v>2876</v>
      </c>
      <c r="B792" t="s">
        <v>2869</v>
      </c>
      <c r="C792" t="s">
        <v>2877</v>
      </c>
      <c r="D792" t="s">
        <v>2871</v>
      </c>
      <c r="E792" t="s">
        <v>559</v>
      </c>
    </row>
    <row r="793" spans="1:5">
      <c r="A793" t="s">
        <v>2878</v>
      </c>
      <c r="B793" t="s">
        <v>2879</v>
      </c>
      <c r="C793" t="s">
        <v>2880</v>
      </c>
      <c r="D793" t="s">
        <v>2881</v>
      </c>
      <c r="E793" t="s">
        <v>559</v>
      </c>
    </row>
    <row r="794" spans="1:5">
      <c r="A794" t="s">
        <v>2882</v>
      </c>
      <c r="B794" t="s">
        <v>2879</v>
      </c>
      <c r="C794" t="s">
        <v>2883</v>
      </c>
      <c r="D794" t="s">
        <v>2881</v>
      </c>
      <c r="E794" t="s">
        <v>559</v>
      </c>
    </row>
    <row r="795" spans="1:5">
      <c r="A795" t="s">
        <v>2884</v>
      </c>
      <c r="B795" t="s">
        <v>2885</v>
      </c>
      <c r="C795" t="s">
        <v>2886</v>
      </c>
      <c r="D795" t="s">
        <v>2887</v>
      </c>
      <c r="E795" t="s">
        <v>559</v>
      </c>
    </row>
    <row r="796" spans="1:5">
      <c r="A796" t="s">
        <v>2888</v>
      </c>
      <c r="B796" t="s">
        <v>2889</v>
      </c>
      <c r="C796" t="s">
        <v>2890</v>
      </c>
      <c r="D796" t="s">
        <v>2891</v>
      </c>
      <c r="E796" t="s">
        <v>559</v>
      </c>
    </row>
    <row r="797" spans="1:5">
      <c r="A797" t="s">
        <v>2892</v>
      </c>
      <c r="B797" t="s">
        <v>2889</v>
      </c>
      <c r="C797" t="s">
        <v>2893</v>
      </c>
      <c r="D797" t="s">
        <v>2891</v>
      </c>
      <c r="E797" t="s">
        <v>559</v>
      </c>
    </row>
    <row r="798" spans="1:5">
      <c r="A798" t="s">
        <v>2894</v>
      </c>
      <c r="B798" t="s">
        <v>2889</v>
      </c>
      <c r="C798" t="s">
        <v>2895</v>
      </c>
      <c r="D798" t="s">
        <v>2891</v>
      </c>
      <c r="E798" t="s">
        <v>559</v>
      </c>
    </row>
    <row r="799" spans="1:5">
      <c r="A799" t="s">
        <v>2896</v>
      </c>
      <c r="B799" t="s">
        <v>2897</v>
      </c>
      <c r="C799" t="s">
        <v>2898</v>
      </c>
      <c r="D799" t="s">
        <v>2899</v>
      </c>
      <c r="E799" t="s">
        <v>621</v>
      </c>
    </row>
    <row r="800" spans="1:5">
      <c r="A800" t="s">
        <v>2900</v>
      </c>
      <c r="B800" t="s">
        <v>2901</v>
      </c>
      <c r="C800" t="s">
        <v>2902</v>
      </c>
      <c r="D800" t="s">
        <v>2903</v>
      </c>
      <c r="E800" t="s">
        <v>559</v>
      </c>
    </row>
    <row r="801" spans="1:5">
      <c r="A801" t="s">
        <v>2904</v>
      </c>
      <c r="B801" t="s">
        <v>2901</v>
      </c>
      <c r="C801" t="s">
        <v>2905</v>
      </c>
      <c r="D801" t="s">
        <v>2903</v>
      </c>
      <c r="E801" t="s">
        <v>559</v>
      </c>
    </row>
    <row r="802" spans="1:5">
      <c r="A802" t="s">
        <v>2906</v>
      </c>
      <c r="B802" t="s">
        <v>2907</v>
      </c>
      <c r="C802" t="s">
        <v>2908</v>
      </c>
      <c r="D802" t="s">
        <v>2909</v>
      </c>
      <c r="E802" t="s">
        <v>554</v>
      </c>
    </row>
    <row r="803" spans="1:5">
      <c r="A803" t="s">
        <v>2910</v>
      </c>
      <c r="B803" t="s">
        <v>2911</v>
      </c>
      <c r="C803" t="s">
        <v>1408</v>
      </c>
      <c r="D803" t="s">
        <v>2912</v>
      </c>
      <c r="E803" t="s">
        <v>522</v>
      </c>
    </row>
    <row r="804" spans="1:5">
      <c r="A804" t="s">
        <v>2910</v>
      </c>
      <c r="B804" t="s">
        <v>2913</v>
      </c>
      <c r="C804" t="s">
        <v>1408</v>
      </c>
      <c r="D804" t="s">
        <v>2912</v>
      </c>
      <c r="E804" t="s">
        <v>522</v>
      </c>
    </row>
    <row r="805" spans="1:5">
      <c r="A805" t="s">
        <v>2914</v>
      </c>
      <c r="B805" t="s">
        <v>2915</v>
      </c>
      <c r="C805" t="s">
        <v>2916</v>
      </c>
      <c r="D805" t="s">
        <v>2917</v>
      </c>
      <c r="E805" t="s">
        <v>537</v>
      </c>
    </row>
    <row r="806" spans="1:5">
      <c r="A806" t="s">
        <v>2918</v>
      </c>
      <c r="B806" t="s">
        <v>2919</v>
      </c>
      <c r="C806" t="s">
        <v>2920</v>
      </c>
      <c r="D806" t="s">
        <v>2921</v>
      </c>
      <c r="E806" t="s">
        <v>522</v>
      </c>
    </row>
    <row r="807" spans="1:5">
      <c r="A807" t="s">
        <v>2922</v>
      </c>
      <c r="B807" t="s">
        <v>2919</v>
      </c>
      <c r="C807" t="s">
        <v>2923</v>
      </c>
      <c r="D807" t="s">
        <v>2921</v>
      </c>
      <c r="E807" t="s">
        <v>522</v>
      </c>
    </row>
    <row r="808" spans="1:5">
      <c r="A808" t="s">
        <v>2924</v>
      </c>
      <c r="B808" t="s">
        <v>2925</v>
      </c>
      <c r="C808" t="s">
        <v>2926</v>
      </c>
      <c r="D808" t="s">
        <v>2927</v>
      </c>
      <c r="E808" t="s">
        <v>559</v>
      </c>
    </row>
    <row r="809" spans="1:5">
      <c r="A809" t="s">
        <v>2928</v>
      </c>
      <c r="B809" t="s">
        <v>2925</v>
      </c>
      <c r="C809" t="s">
        <v>2929</v>
      </c>
      <c r="D809" t="s">
        <v>2927</v>
      </c>
      <c r="E809" t="s">
        <v>559</v>
      </c>
    </row>
    <row r="810" spans="1:5">
      <c r="A810" t="s">
        <v>2930</v>
      </c>
      <c r="B810" t="s">
        <v>2931</v>
      </c>
      <c r="C810" t="s">
        <v>2932</v>
      </c>
      <c r="D810" t="s">
        <v>2933</v>
      </c>
      <c r="E810" t="s">
        <v>559</v>
      </c>
    </row>
    <row r="811" spans="1:5">
      <c r="A811" t="s">
        <v>2934</v>
      </c>
      <c r="B811" t="s">
        <v>2931</v>
      </c>
      <c r="C811" t="s">
        <v>2935</v>
      </c>
      <c r="D811" t="s">
        <v>2933</v>
      </c>
      <c r="E811" t="s">
        <v>559</v>
      </c>
    </row>
    <row r="812" spans="1:5">
      <c r="A812" t="s">
        <v>2936</v>
      </c>
      <c r="B812" t="s">
        <v>2937</v>
      </c>
      <c r="C812" t="s">
        <v>2938</v>
      </c>
      <c r="D812" t="s">
        <v>2939</v>
      </c>
      <c r="E812" t="s">
        <v>537</v>
      </c>
    </row>
    <row r="813" spans="1:5">
      <c r="A813" t="s">
        <v>2940</v>
      </c>
      <c r="B813" t="s">
        <v>2937</v>
      </c>
      <c r="C813" t="s">
        <v>2941</v>
      </c>
      <c r="D813" t="s">
        <v>2939</v>
      </c>
      <c r="E813" t="s">
        <v>537</v>
      </c>
    </row>
    <row r="814" spans="1:5">
      <c r="A814" t="s">
        <v>2942</v>
      </c>
      <c r="B814" t="s">
        <v>2937</v>
      </c>
      <c r="C814" t="s">
        <v>2943</v>
      </c>
      <c r="D814" t="s">
        <v>2939</v>
      </c>
      <c r="E814" t="s">
        <v>537</v>
      </c>
    </row>
    <row r="815" spans="1:5">
      <c r="A815" t="s">
        <v>2944</v>
      </c>
      <c r="B815" t="s">
        <v>2937</v>
      </c>
      <c r="C815" t="s">
        <v>2945</v>
      </c>
      <c r="D815" t="s">
        <v>2939</v>
      </c>
      <c r="E815" t="s">
        <v>537</v>
      </c>
    </row>
    <row r="816" spans="1:5">
      <c r="A816" t="s">
        <v>2946</v>
      </c>
      <c r="B816" t="s">
        <v>2937</v>
      </c>
      <c r="C816" t="s">
        <v>2947</v>
      </c>
      <c r="D816" t="s">
        <v>2939</v>
      </c>
      <c r="E816" t="s">
        <v>537</v>
      </c>
    </row>
    <row r="817" spans="1:5">
      <c r="A817" t="s">
        <v>2948</v>
      </c>
      <c r="B817" t="s">
        <v>2937</v>
      </c>
      <c r="C817" t="s">
        <v>2949</v>
      </c>
      <c r="D817" t="s">
        <v>2939</v>
      </c>
      <c r="E817" t="s">
        <v>537</v>
      </c>
    </row>
    <row r="818" spans="1:5">
      <c r="A818" t="s">
        <v>2950</v>
      </c>
      <c r="B818" t="s">
        <v>2937</v>
      </c>
      <c r="C818" t="s">
        <v>2951</v>
      </c>
      <c r="D818" t="s">
        <v>2939</v>
      </c>
      <c r="E818" t="s">
        <v>537</v>
      </c>
    </row>
    <row r="819" spans="1:5">
      <c r="A819" t="s">
        <v>2952</v>
      </c>
      <c r="B819" t="s">
        <v>2953</v>
      </c>
      <c r="C819" t="s">
        <v>2954</v>
      </c>
      <c r="D819" t="s">
        <v>2955</v>
      </c>
      <c r="E819" t="s">
        <v>522</v>
      </c>
    </row>
    <row r="820" spans="1:5">
      <c r="A820" t="s">
        <v>2956</v>
      </c>
      <c r="B820" t="s">
        <v>2957</v>
      </c>
      <c r="C820" t="s">
        <v>2958</v>
      </c>
      <c r="D820" t="s">
        <v>2959</v>
      </c>
      <c r="E820" t="s">
        <v>537</v>
      </c>
    </row>
    <row r="821" spans="1:5">
      <c r="A821" t="s">
        <v>2960</v>
      </c>
      <c r="B821" t="s">
        <v>2961</v>
      </c>
      <c r="C821" t="s">
        <v>2962</v>
      </c>
      <c r="D821" t="s">
        <v>2963</v>
      </c>
      <c r="E821" t="s">
        <v>572</v>
      </c>
    </row>
    <row r="822" spans="1:5">
      <c r="A822" t="s">
        <v>2964</v>
      </c>
      <c r="B822" t="s">
        <v>2961</v>
      </c>
      <c r="C822" t="s">
        <v>2965</v>
      </c>
      <c r="D822" t="s">
        <v>2963</v>
      </c>
      <c r="E822" t="s">
        <v>572</v>
      </c>
    </row>
    <row r="823" spans="1:5">
      <c r="A823" t="s">
        <v>2966</v>
      </c>
      <c r="B823" t="s">
        <v>2961</v>
      </c>
      <c r="C823" t="s">
        <v>2967</v>
      </c>
      <c r="D823" t="s">
        <v>2963</v>
      </c>
      <c r="E823" t="s">
        <v>572</v>
      </c>
    </row>
    <row r="824" spans="1:5">
      <c r="A824" t="s">
        <v>2968</v>
      </c>
      <c r="B824" t="s">
        <v>2961</v>
      </c>
      <c r="C824" t="s">
        <v>2969</v>
      </c>
      <c r="D824" t="s">
        <v>2963</v>
      </c>
      <c r="E824" t="s">
        <v>572</v>
      </c>
    </row>
    <row r="825" spans="1:5">
      <c r="A825" t="s">
        <v>2970</v>
      </c>
      <c r="B825" t="s">
        <v>2961</v>
      </c>
      <c r="C825" t="s">
        <v>2971</v>
      </c>
      <c r="D825" t="s">
        <v>2963</v>
      </c>
      <c r="E825" t="s">
        <v>572</v>
      </c>
    </row>
    <row r="826" spans="1:5">
      <c r="A826" t="s">
        <v>2972</v>
      </c>
      <c r="B826" t="s">
        <v>2961</v>
      </c>
      <c r="C826" t="s">
        <v>2973</v>
      </c>
      <c r="D826" t="s">
        <v>2963</v>
      </c>
      <c r="E826" t="s">
        <v>572</v>
      </c>
    </row>
    <row r="827" spans="1:5">
      <c r="A827" t="s">
        <v>2974</v>
      </c>
      <c r="B827" t="s">
        <v>2975</v>
      </c>
      <c r="C827" t="s">
        <v>2976</v>
      </c>
      <c r="D827" t="s">
        <v>2977</v>
      </c>
      <c r="E827" t="s">
        <v>559</v>
      </c>
    </row>
    <row r="828" spans="1:5">
      <c r="A828" t="s">
        <v>2978</v>
      </c>
      <c r="B828" t="s">
        <v>2979</v>
      </c>
      <c r="C828" t="s">
        <v>2980</v>
      </c>
      <c r="D828" t="s">
        <v>2981</v>
      </c>
      <c r="E828" t="s">
        <v>559</v>
      </c>
    </row>
    <row r="829" spans="1:5">
      <c r="A829" t="s">
        <v>2982</v>
      </c>
      <c r="B829" t="s">
        <v>2983</v>
      </c>
      <c r="C829" t="s">
        <v>2984</v>
      </c>
      <c r="D829" t="s">
        <v>2985</v>
      </c>
      <c r="E829" t="s">
        <v>559</v>
      </c>
    </row>
    <row r="830" spans="1:5">
      <c r="A830" t="s">
        <v>2986</v>
      </c>
      <c r="B830" t="s">
        <v>2987</v>
      </c>
      <c r="C830" t="s">
        <v>2988</v>
      </c>
      <c r="D830" t="s">
        <v>2989</v>
      </c>
      <c r="E830" t="s">
        <v>537</v>
      </c>
    </row>
    <row r="831" spans="1:5">
      <c r="A831" t="s">
        <v>2990</v>
      </c>
      <c r="B831" t="s">
        <v>2987</v>
      </c>
      <c r="C831" t="s">
        <v>2991</v>
      </c>
      <c r="D831" t="s">
        <v>2989</v>
      </c>
      <c r="E831" t="s">
        <v>537</v>
      </c>
    </row>
    <row r="832" spans="1:5">
      <c r="A832" t="s">
        <v>2992</v>
      </c>
      <c r="B832" t="s">
        <v>2993</v>
      </c>
      <c r="C832" t="s">
        <v>2994</v>
      </c>
      <c r="D832" t="s">
        <v>2995</v>
      </c>
      <c r="E832" t="s">
        <v>621</v>
      </c>
    </row>
    <row r="833" spans="1:5">
      <c r="A833" t="s">
        <v>2996</v>
      </c>
      <c r="B833" t="s">
        <v>2993</v>
      </c>
      <c r="C833" t="s">
        <v>2997</v>
      </c>
      <c r="D833" t="s">
        <v>2995</v>
      </c>
      <c r="E833" t="s">
        <v>621</v>
      </c>
    </row>
    <row r="834" spans="1:5">
      <c r="A834" t="s">
        <v>2998</v>
      </c>
      <c r="B834" t="s">
        <v>2993</v>
      </c>
      <c r="C834" t="s">
        <v>2999</v>
      </c>
      <c r="D834" t="s">
        <v>2995</v>
      </c>
      <c r="E834" t="s">
        <v>621</v>
      </c>
    </row>
    <row r="835" spans="1:5">
      <c r="A835" t="s">
        <v>3000</v>
      </c>
      <c r="B835" t="s">
        <v>3001</v>
      </c>
      <c r="C835" t="s">
        <v>3002</v>
      </c>
      <c r="D835" t="s">
        <v>3003</v>
      </c>
      <c r="E835" t="s">
        <v>559</v>
      </c>
    </row>
    <row r="836" spans="1:5">
      <c r="A836" t="s">
        <v>3004</v>
      </c>
      <c r="B836" t="s">
        <v>3005</v>
      </c>
      <c r="C836" t="s">
        <v>3006</v>
      </c>
      <c r="D836" t="s">
        <v>3007</v>
      </c>
      <c r="E836" t="s">
        <v>537</v>
      </c>
    </row>
    <row r="837" spans="1:5">
      <c r="A837" t="s">
        <v>3008</v>
      </c>
      <c r="B837" t="s">
        <v>3009</v>
      </c>
      <c r="C837" t="s">
        <v>3010</v>
      </c>
      <c r="D837" t="s">
        <v>3011</v>
      </c>
      <c r="E837" t="s">
        <v>559</v>
      </c>
    </row>
    <row r="838" spans="1:5">
      <c r="A838" t="s">
        <v>3012</v>
      </c>
      <c r="B838" t="s">
        <v>3013</v>
      </c>
      <c r="C838" t="s">
        <v>3014</v>
      </c>
      <c r="D838" t="s">
        <v>3015</v>
      </c>
      <c r="E838" t="s">
        <v>559</v>
      </c>
    </row>
    <row r="839" spans="1:5">
      <c r="A839" t="s">
        <v>3016</v>
      </c>
      <c r="B839" t="s">
        <v>3017</v>
      </c>
      <c r="C839" t="s">
        <v>3018</v>
      </c>
      <c r="D839" t="s">
        <v>3019</v>
      </c>
      <c r="E839" t="s">
        <v>537</v>
      </c>
    </row>
    <row r="840" spans="1:5">
      <c r="A840" t="s">
        <v>3020</v>
      </c>
      <c r="B840" t="s">
        <v>3021</v>
      </c>
      <c r="C840" t="s">
        <v>3022</v>
      </c>
      <c r="D840" t="s">
        <v>3023</v>
      </c>
      <c r="E840" t="s">
        <v>537</v>
      </c>
    </row>
    <row r="841" spans="1:5">
      <c r="A841" t="s">
        <v>3024</v>
      </c>
      <c r="B841" t="s">
        <v>3025</v>
      </c>
      <c r="C841" t="s">
        <v>3026</v>
      </c>
      <c r="D841" t="s">
        <v>3027</v>
      </c>
      <c r="E841" t="s">
        <v>522</v>
      </c>
    </row>
    <row r="842" spans="1:5">
      <c r="A842" t="s">
        <v>3028</v>
      </c>
      <c r="B842" t="s">
        <v>3029</v>
      </c>
      <c r="C842" t="s">
        <v>3030</v>
      </c>
      <c r="D842" t="s">
        <v>3031</v>
      </c>
      <c r="E842" t="s">
        <v>537</v>
      </c>
    </row>
    <row r="843" spans="1:5">
      <c r="A843" t="s">
        <v>3032</v>
      </c>
      <c r="B843" t="s">
        <v>3033</v>
      </c>
      <c r="C843" t="s">
        <v>3034</v>
      </c>
      <c r="D843" t="s">
        <v>3035</v>
      </c>
      <c r="E843" t="s">
        <v>537</v>
      </c>
    </row>
    <row r="844" spans="1:5">
      <c r="A844" t="s">
        <v>3036</v>
      </c>
      <c r="B844" t="s">
        <v>3037</v>
      </c>
      <c r="C844" t="s">
        <v>3038</v>
      </c>
      <c r="D844" t="s">
        <v>3039</v>
      </c>
      <c r="E844" t="s">
        <v>559</v>
      </c>
    </row>
    <row r="845" spans="1:5">
      <c r="A845" t="s">
        <v>3040</v>
      </c>
      <c r="B845" t="s">
        <v>3041</v>
      </c>
      <c r="C845" t="s">
        <v>3042</v>
      </c>
      <c r="D845" t="s">
        <v>3043</v>
      </c>
      <c r="E845" t="s">
        <v>559</v>
      </c>
    </row>
    <row r="846" spans="1:5">
      <c r="A846" t="s">
        <v>3044</v>
      </c>
      <c r="B846" t="s">
        <v>3037</v>
      </c>
      <c r="C846" t="s">
        <v>3045</v>
      </c>
      <c r="D846" t="s">
        <v>3039</v>
      </c>
      <c r="E846" t="s">
        <v>559</v>
      </c>
    </row>
    <row r="847" spans="1:5">
      <c r="A847" t="s">
        <v>3046</v>
      </c>
      <c r="B847" t="s">
        <v>3047</v>
      </c>
      <c r="C847" t="s">
        <v>3048</v>
      </c>
      <c r="D847" t="s">
        <v>3049</v>
      </c>
      <c r="E847" t="s">
        <v>559</v>
      </c>
    </row>
    <row r="848" spans="1:5">
      <c r="A848" t="s">
        <v>3050</v>
      </c>
      <c r="B848" t="s">
        <v>3051</v>
      </c>
      <c r="C848" t="s">
        <v>3052</v>
      </c>
      <c r="D848" t="s">
        <v>3053</v>
      </c>
      <c r="E848" t="s">
        <v>621</v>
      </c>
    </row>
    <row r="849" spans="1:5">
      <c r="A849" t="s">
        <v>3054</v>
      </c>
      <c r="B849" t="s">
        <v>3055</v>
      </c>
      <c r="C849" t="s">
        <v>3056</v>
      </c>
      <c r="D849" t="s">
        <v>3057</v>
      </c>
      <c r="E849" t="s">
        <v>537</v>
      </c>
    </row>
    <row r="850" spans="1:5">
      <c r="A850" t="s">
        <v>3058</v>
      </c>
      <c r="B850" t="s">
        <v>3055</v>
      </c>
      <c r="C850" t="s">
        <v>3059</v>
      </c>
      <c r="D850" t="s">
        <v>3057</v>
      </c>
      <c r="E850" t="s">
        <v>537</v>
      </c>
    </row>
    <row r="851" spans="1:5">
      <c r="A851" t="s">
        <v>3060</v>
      </c>
      <c r="B851" t="s">
        <v>3061</v>
      </c>
      <c r="C851" t="s">
        <v>3062</v>
      </c>
      <c r="D851" t="s">
        <v>3063</v>
      </c>
      <c r="E851" t="s">
        <v>559</v>
      </c>
    </row>
    <row r="852" spans="1:5">
      <c r="A852" t="s">
        <v>3064</v>
      </c>
      <c r="B852" t="s">
        <v>3061</v>
      </c>
      <c r="C852" t="s">
        <v>3062</v>
      </c>
      <c r="D852" t="s">
        <v>3063</v>
      </c>
      <c r="E852" t="s">
        <v>559</v>
      </c>
    </row>
    <row r="853" spans="1:5">
      <c r="A853" t="s">
        <v>3065</v>
      </c>
      <c r="B853" t="s">
        <v>3061</v>
      </c>
      <c r="C853" t="s">
        <v>3066</v>
      </c>
      <c r="D853" t="s">
        <v>3063</v>
      </c>
      <c r="E853" t="s">
        <v>559</v>
      </c>
    </row>
    <row r="854" spans="1:5">
      <c r="A854" t="s">
        <v>3067</v>
      </c>
      <c r="B854" t="s">
        <v>3068</v>
      </c>
      <c r="C854" t="s">
        <v>3069</v>
      </c>
      <c r="D854" t="s">
        <v>3070</v>
      </c>
      <c r="E854" t="s">
        <v>537</v>
      </c>
    </row>
    <row r="855" spans="1:5">
      <c r="A855" t="s">
        <v>3071</v>
      </c>
      <c r="B855" t="s">
        <v>3072</v>
      </c>
      <c r="C855" t="s">
        <v>3073</v>
      </c>
      <c r="D855" t="s">
        <v>3074</v>
      </c>
      <c r="E855" t="s">
        <v>522</v>
      </c>
    </row>
    <row r="856" spans="1:5">
      <c r="A856" t="s">
        <v>3075</v>
      </c>
      <c r="B856" t="s">
        <v>3076</v>
      </c>
      <c r="C856" t="s">
        <v>3077</v>
      </c>
      <c r="D856" t="s">
        <v>3078</v>
      </c>
      <c r="E856" t="s">
        <v>522</v>
      </c>
    </row>
    <row r="857" spans="1:5">
      <c r="A857" t="s">
        <v>3079</v>
      </c>
      <c r="B857" t="s">
        <v>3080</v>
      </c>
      <c r="C857" t="s">
        <v>3081</v>
      </c>
      <c r="D857" t="s">
        <v>3082</v>
      </c>
      <c r="E857" t="s">
        <v>559</v>
      </c>
    </row>
    <row r="858" spans="1:5">
      <c r="A858" t="s">
        <v>3083</v>
      </c>
      <c r="B858" t="s">
        <v>3084</v>
      </c>
      <c r="C858" t="s">
        <v>3085</v>
      </c>
      <c r="D858" t="s">
        <v>3086</v>
      </c>
      <c r="E858" t="s">
        <v>537</v>
      </c>
    </row>
    <row r="859" spans="1:5">
      <c r="A859" t="s">
        <v>3087</v>
      </c>
      <c r="B859" t="s">
        <v>3088</v>
      </c>
      <c r="C859" t="s">
        <v>3089</v>
      </c>
      <c r="D859" t="s">
        <v>3090</v>
      </c>
      <c r="E859" t="s">
        <v>537</v>
      </c>
    </row>
    <row r="860" spans="1:5">
      <c r="A860" t="s">
        <v>3091</v>
      </c>
      <c r="B860" t="s">
        <v>3092</v>
      </c>
      <c r="C860" t="s">
        <v>3093</v>
      </c>
      <c r="D860" t="s">
        <v>3094</v>
      </c>
      <c r="E860" t="s">
        <v>559</v>
      </c>
    </row>
    <row r="861" spans="1:5">
      <c r="A861" t="s">
        <v>3095</v>
      </c>
      <c r="B861" t="s">
        <v>3092</v>
      </c>
      <c r="C861" t="s">
        <v>3096</v>
      </c>
      <c r="D861" t="s">
        <v>3094</v>
      </c>
      <c r="E861" t="s">
        <v>559</v>
      </c>
    </row>
    <row r="862" spans="1:5">
      <c r="A862" t="s">
        <v>3097</v>
      </c>
      <c r="B862" t="s">
        <v>3092</v>
      </c>
      <c r="C862" t="s">
        <v>3098</v>
      </c>
      <c r="D862" t="s">
        <v>3094</v>
      </c>
      <c r="E862" t="s">
        <v>559</v>
      </c>
    </row>
    <row r="863" spans="1:5">
      <c r="A863" t="s">
        <v>3099</v>
      </c>
      <c r="B863" t="s">
        <v>3092</v>
      </c>
      <c r="C863" t="s">
        <v>3100</v>
      </c>
      <c r="D863" t="s">
        <v>3094</v>
      </c>
      <c r="E863" t="s">
        <v>559</v>
      </c>
    </row>
    <row r="864" spans="1:5">
      <c r="A864" t="s">
        <v>3101</v>
      </c>
      <c r="B864" t="s">
        <v>3102</v>
      </c>
      <c r="C864" t="s">
        <v>3103</v>
      </c>
      <c r="D864" t="s">
        <v>3104</v>
      </c>
      <c r="E864" t="s">
        <v>537</v>
      </c>
    </row>
    <row r="865" spans="1:5">
      <c r="A865" t="s">
        <v>3105</v>
      </c>
      <c r="B865" t="s">
        <v>3106</v>
      </c>
      <c r="C865" t="s">
        <v>3107</v>
      </c>
      <c r="D865" t="s">
        <v>3108</v>
      </c>
      <c r="E865" t="s">
        <v>621</v>
      </c>
    </row>
    <row r="866" spans="1:5">
      <c r="A866" t="s">
        <v>3109</v>
      </c>
      <c r="B866" t="s">
        <v>3106</v>
      </c>
      <c r="C866" t="s">
        <v>3107</v>
      </c>
      <c r="D866" t="s">
        <v>3108</v>
      </c>
      <c r="E866" t="s">
        <v>621</v>
      </c>
    </row>
    <row r="867" spans="1:5">
      <c r="A867" t="s">
        <v>3110</v>
      </c>
      <c r="B867" t="s">
        <v>3106</v>
      </c>
      <c r="C867" t="s">
        <v>3111</v>
      </c>
      <c r="D867" t="s">
        <v>3108</v>
      </c>
      <c r="E867" t="s">
        <v>621</v>
      </c>
    </row>
    <row r="868" spans="1:5">
      <c r="A868" t="s">
        <v>3112</v>
      </c>
      <c r="B868" t="s">
        <v>3106</v>
      </c>
      <c r="C868" t="s">
        <v>3113</v>
      </c>
      <c r="D868" t="s">
        <v>3108</v>
      </c>
      <c r="E868" t="s">
        <v>621</v>
      </c>
    </row>
    <row r="869" spans="1:5">
      <c r="A869" t="s">
        <v>3114</v>
      </c>
      <c r="B869" t="s">
        <v>3115</v>
      </c>
      <c r="C869" t="s">
        <v>3116</v>
      </c>
      <c r="D869" t="s">
        <v>3117</v>
      </c>
      <c r="E869" t="s">
        <v>537</v>
      </c>
    </row>
    <row r="870" spans="1:5">
      <c r="A870" t="s">
        <v>3118</v>
      </c>
      <c r="B870" t="s">
        <v>3119</v>
      </c>
      <c r="C870" t="s">
        <v>3120</v>
      </c>
      <c r="D870" t="s">
        <v>3121</v>
      </c>
      <c r="E870" t="s">
        <v>621</v>
      </c>
    </row>
    <row r="871" spans="1:5">
      <c r="A871" t="s">
        <v>3122</v>
      </c>
      <c r="B871" t="s">
        <v>3119</v>
      </c>
      <c r="C871" t="s">
        <v>3123</v>
      </c>
      <c r="D871" t="s">
        <v>3121</v>
      </c>
      <c r="E871" t="s">
        <v>621</v>
      </c>
    </row>
    <row r="872" spans="1:5">
      <c r="A872" t="s">
        <v>3124</v>
      </c>
      <c r="B872" t="s">
        <v>3119</v>
      </c>
      <c r="C872" t="s">
        <v>3125</v>
      </c>
      <c r="D872" t="s">
        <v>3121</v>
      </c>
      <c r="E872" t="s">
        <v>621</v>
      </c>
    </row>
    <row r="873" spans="1:5">
      <c r="A873" t="s">
        <v>3126</v>
      </c>
      <c r="B873" t="s">
        <v>3119</v>
      </c>
      <c r="C873" t="s">
        <v>3127</v>
      </c>
      <c r="D873" t="s">
        <v>3121</v>
      </c>
      <c r="E873" t="s">
        <v>621</v>
      </c>
    </row>
    <row r="874" spans="1:5">
      <c r="A874" t="s">
        <v>3128</v>
      </c>
      <c r="B874" t="s">
        <v>3129</v>
      </c>
      <c r="C874" t="s">
        <v>3130</v>
      </c>
      <c r="D874" t="s">
        <v>3131</v>
      </c>
      <c r="E874" t="s">
        <v>559</v>
      </c>
    </row>
    <row r="875" spans="1:5">
      <c r="A875" t="s">
        <v>3132</v>
      </c>
      <c r="B875" t="s">
        <v>3133</v>
      </c>
      <c r="C875" t="s">
        <v>3134</v>
      </c>
      <c r="D875" t="s">
        <v>3135</v>
      </c>
      <c r="E875" t="s">
        <v>559</v>
      </c>
    </row>
    <row r="876" spans="1:5">
      <c r="A876" t="s">
        <v>3136</v>
      </c>
      <c r="B876" t="s">
        <v>3133</v>
      </c>
      <c r="C876" t="s">
        <v>3137</v>
      </c>
      <c r="D876" t="s">
        <v>3135</v>
      </c>
      <c r="E876" t="s">
        <v>559</v>
      </c>
    </row>
    <row r="877" spans="1:5">
      <c r="A877" t="s">
        <v>3138</v>
      </c>
      <c r="B877" t="s">
        <v>3133</v>
      </c>
      <c r="C877" t="s">
        <v>3139</v>
      </c>
      <c r="D877" t="s">
        <v>3135</v>
      </c>
      <c r="E877" t="s">
        <v>559</v>
      </c>
    </row>
    <row r="878" spans="1:5">
      <c r="A878" t="s">
        <v>3140</v>
      </c>
      <c r="B878" t="s">
        <v>3133</v>
      </c>
      <c r="C878" t="s">
        <v>3141</v>
      </c>
      <c r="D878" t="s">
        <v>3135</v>
      </c>
      <c r="E878" t="s">
        <v>559</v>
      </c>
    </row>
    <row r="879" spans="1:5">
      <c r="A879" t="s">
        <v>3142</v>
      </c>
      <c r="B879" t="s">
        <v>3143</v>
      </c>
      <c r="C879" t="s">
        <v>3144</v>
      </c>
      <c r="D879" t="s">
        <v>3145</v>
      </c>
      <c r="E879" t="s">
        <v>559</v>
      </c>
    </row>
    <row r="880" spans="1:5">
      <c r="A880" t="s">
        <v>3146</v>
      </c>
      <c r="B880" t="s">
        <v>3147</v>
      </c>
      <c r="C880" t="s">
        <v>3148</v>
      </c>
      <c r="D880" t="s">
        <v>3149</v>
      </c>
      <c r="E880" t="s">
        <v>554</v>
      </c>
    </row>
    <row r="881" spans="1:5">
      <c r="A881" t="s">
        <v>3150</v>
      </c>
      <c r="B881" t="s">
        <v>3147</v>
      </c>
      <c r="C881" t="s">
        <v>3151</v>
      </c>
      <c r="D881" t="s">
        <v>3149</v>
      </c>
      <c r="E881" t="s">
        <v>554</v>
      </c>
    </row>
    <row r="882" spans="1:5">
      <c r="A882" t="s">
        <v>3152</v>
      </c>
      <c r="B882" t="s">
        <v>3153</v>
      </c>
      <c r="C882" t="s">
        <v>3154</v>
      </c>
      <c r="D882" t="s">
        <v>3155</v>
      </c>
      <c r="E882" t="s">
        <v>559</v>
      </c>
    </row>
    <row r="883" spans="1:5">
      <c r="A883" t="s">
        <v>3156</v>
      </c>
      <c r="B883" t="s">
        <v>3157</v>
      </c>
      <c r="C883" t="s">
        <v>3158</v>
      </c>
      <c r="D883" t="s">
        <v>3159</v>
      </c>
      <c r="E883" t="s">
        <v>559</v>
      </c>
    </row>
    <row r="884" spans="1:5">
      <c r="A884" t="s">
        <v>3160</v>
      </c>
      <c r="B884" t="s">
        <v>3161</v>
      </c>
      <c r="C884" t="s">
        <v>3162</v>
      </c>
      <c r="D884" t="s">
        <v>3163</v>
      </c>
      <c r="E884" t="s">
        <v>559</v>
      </c>
    </row>
    <row r="885" spans="1:5">
      <c r="A885" t="s">
        <v>3164</v>
      </c>
      <c r="B885" t="s">
        <v>3165</v>
      </c>
      <c r="C885" t="s">
        <v>3166</v>
      </c>
      <c r="D885" t="s">
        <v>3167</v>
      </c>
      <c r="E885" t="s">
        <v>559</v>
      </c>
    </row>
    <row r="886" spans="1:5">
      <c r="A886" t="s">
        <v>3168</v>
      </c>
      <c r="B886" t="s">
        <v>3169</v>
      </c>
      <c r="C886" t="s">
        <v>3170</v>
      </c>
      <c r="D886" t="s">
        <v>3171</v>
      </c>
      <c r="E886" t="s">
        <v>621</v>
      </c>
    </row>
    <row r="887" spans="1:5">
      <c r="A887" t="s">
        <v>3172</v>
      </c>
      <c r="B887" t="s">
        <v>3173</v>
      </c>
      <c r="C887" t="s">
        <v>3174</v>
      </c>
      <c r="D887" t="s">
        <v>3175</v>
      </c>
      <c r="E887" t="s">
        <v>537</v>
      </c>
    </row>
    <row r="888" spans="1:5">
      <c r="A888" t="s">
        <v>3176</v>
      </c>
      <c r="B888" t="s">
        <v>3177</v>
      </c>
      <c r="C888" t="s">
        <v>3178</v>
      </c>
      <c r="D888" t="s">
        <v>3179</v>
      </c>
      <c r="E888" t="s">
        <v>559</v>
      </c>
    </row>
    <row r="889" spans="1:5">
      <c r="A889" t="s">
        <v>3180</v>
      </c>
      <c r="B889" t="s">
        <v>3181</v>
      </c>
      <c r="C889" t="s">
        <v>3182</v>
      </c>
      <c r="D889" t="s">
        <v>3183</v>
      </c>
      <c r="E889" t="s">
        <v>559</v>
      </c>
    </row>
    <row r="890" spans="1:5">
      <c r="A890" t="s">
        <v>3184</v>
      </c>
      <c r="B890" t="s">
        <v>3185</v>
      </c>
      <c r="C890" t="s">
        <v>3186</v>
      </c>
      <c r="D890" t="s">
        <v>3187</v>
      </c>
      <c r="E890" t="s">
        <v>522</v>
      </c>
    </row>
    <row r="891" spans="1:5">
      <c r="A891" t="s">
        <v>3188</v>
      </c>
      <c r="B891" t="s">
        <v>3189</v>
      </c>
      <c r="C891" t="s">
        <v>3190</v>
      </c>
      <c r="D891" t="s">
        <v>3191</v>
      </c>
      <c r="E891" t="s">
        <v>559</v>
      </c>
    </row>
    <row r="892" spans="1:5">
      <c r="A892" t="s">
        <v>3192</v>
      </c>
      <c r="B892" t="s">
        <v>3189</v>
      </c>
      <c r="C892" t="s">
        <v>3193</v>
      </c>
      <c r="D892" t="s">
        <v>3191</v>
      </c>
      <c r="E892" t="s">
        <v>559</v>
      </c>
    </row>
    <row r="893" spans="1:5">
      <c r="A893" t="s">
        <v>3194</v>
      </c>
      <c r="B893" t="s">
        <v>3189</v>
      </c>
      <c r="C893" t="s">
        <v>3195</v>
      </c>
      <c r="D893" t="s">
        <v>3191</v>
      </c>
      <c r="E893" t="s">
        <v>559</v>
      </c>
    </row>
    <row r="894" spans="1:5">
      <c r="A894" t="s">
        <v>3196</v>
      </c>
      <c r="B894" t="s">
        <v>3189</v>
      </c>
      <c r="C894" t="s">
        <v>3197</v>
      </c>
      <c r="D894" t="s">
        <v>3191</v>
      </c>
      <c r="E894" t="s">
        <v>559</v>
      </c>
    </row>
    <row r="895" spans="1:5">
      <c r="A895" t="s">
        <v>3198</v>
      </c>
      <c r="B895" t="s">
        <v>3189</v>
      </c>
      <c r="C895" t="s">
        <v>3199</v>
      </c>
      <c r="D895" t="s">
        <v>3191</v>
      </c>
      <c r="E895" t="s">
        <v>559</v>
      </c>
    </row>
    <row r="896" spans="1:5">
      <c r="A896" t="s">
        <v>3200</v>
      </c>
      <c r="B896" t="s">
        <v>3189</v>
      </c>
      <c r="C896" t="s">
        <v>3201</v>
      </c>
      <c r="D896" t="s">
        <v>3191</v>
      </c>
      <c r="E896" t="s">
        <v>559</v>
      </c>
    </row>
    <row r="897" spans="1:5">
      <c r="A897" t="s">
        <v>3202</v>
      </c>
      <c r="B897" t="s">
        <v>3189</v>
      </c>
      <c r="C897" t="s">
        <v>3203</v>
      </c>
      <c r="D897" t="s">
        <v>3191</v>
      </c>
      <c r="E897" t="s">
        <v>559</v>
      </c>
    </row>
    <row r="898" spans="1:5">
      <c r="A898" t="s">
        <v>3204</v>
      </c>
      <c r="B898" t="s">
        <v>3205</v>
      </c>
      <c r="C898" t="s">
        <v>3206</v>
      </c>
      <c r="D898" t="s">
        <v>3207</v>
      </c>
      <c r="E898" t="s">
        <v>559</v>
      </c>
    </row>
    <row r="899" spans="1:5">
      <c r="A899" t="s">
        <v>3208</v>
      </c>
      <c r="B899" t="s">
        <v>3189</v>
      </c>
      <c r="C899" t="s">
        <v>3190</v>
      </c>
      <c r="D899" t="s">
        <v>3191</v>
      </c>
      <c r="E899" t="s">
        <v>559</v>
      </c>
    </row>
    <row r="900" spans="1:5">
      <c r="A900" t="s">
        <v>3209</v>
      </c>
      <c r="B900" t="s">
        <v>1769</v>
      </c>
      <c r="C900" t="s">
        <v>3210</v>
      </c>
      <c r="D900" t="s">
        <v>1771</v>
      </c>
      <c r="E900" t="s">
        <v>559</v>
      </c>
    </row>
    <row r="901" spans="1:5">
      <c r="A901" t="s">
        <v>3211</v>
      </c>
      <c r="B901" t="s">
        <v>3212</v>
      </c>
      <c r="C901" t="s">
        <v>3213</v>
      </c>
      <c r="D901" t="s">
        <v>3214</v>
      </c>
      <c r="E901" t="s">
        <v>559</v>
      </c>
    </row>
    <row r="902" spans="1:5">
      <c r="A902" t="s">
        <v>3215</v>
      </c>
      <c r="B902" t="s">
        <v>3212</v>
      </c>
      <c r="C902" t="s">
        <v>3216</v>
      </c>
      <c r="D902" t="s">
        <v>3214</v>
      </c>
      <c r="E902" t="s">
        <v>559</v>
      </c>
    </row>
    <row r="903" spans="1:5">
      <c r="A903" t="s">
        <v>3217</v>
      </c>
      <c r="B903" t="s">
        <v>3212</v>
      </c>
      <c r="C903" t="s">
        <v>3218</v>
      </c>
      <c r="D903" t="s">
        <v>3214</v>
      </c>
      <c r="E903" t="s">
        <v>559</v>
      </c>
    </row>
    <row r="904" spans="1:5">
      <c r="A904" t="s">
        <v>3219</v>
      </c>
      <c r="B904" t="s">
        <v>3212</v>
      </c>
      <c r="C904" t="s">
        <v>3216</v>
      </c>
      <c r="D904" t="s">
        <v>3214</v>
      </c>
      <c r="E904" t="s">
        <v>559</v>
      </c>
    </row>
    <row r="905" spans="1:5">
      <c r="A905" t="s">
        <v>3220</v>
      </c>
      <c r="B905" t="s">
        <v>3212</v>
      </c>
      <c r="C905" t="s">
        <v>3216</v>
      </c>
      <c r="D905" t="s">
        <v>3214</v>
      </c>
      <c r="E905" t="s">
        <v>559</v>
      </c>
    </row>
    <row r="906" spans="1:5">
      <c r="A906" t="s">
        <v>3221</v>
      </c>
      <c r="B906" t="s">
        <v>3212</v>
      </c>
      <c r="C906" t="s">
        <v>3222</v>
      </c>
      <c r="D906" t="s">
        <v>3214</v>
      </c>
      <c r="E906" t="s">
        <v>559</v>
      </c>
    </row>
    <row r="907" spans="1:5">
      <c r="A907" t="s">
        <v>3223</v>
      </c>
      <c r="B907" t="s">
        <v>3212</v>
      </c>
      <c r="C907" t="s">
        <v>3224</v>
      </c>
      <c r="D907" t="s">
        <v>3214</v>
      </c>
      <c r="E907" t="s">
        <v>559</v>
      </c>
    </row>
    <row r="908" spans="1:5">
      <c r="A908" t="s">
        <v>3225</v>
      </c>
      <c r="B908" t="s">
        <v>3212</v>
      </c>
      <c r="C908" t="s">
        <v>3226</v>
      </c>
      <c r="D908" t="s">
        <v>3214</v>
      </c>
      <c r="E908" t="s">
        <v>559</v>
      </c>
    </row>
    <row r="909" spans="1:5">
      <c r="A909" t="s">
        <v>3227</v>
      </c>
      <c r="B909" t="s">
        <v>3228</v>
      </c>
      <c r="C909" t="s">
        <v>3229</v>
      </c>
      <c r="D909" t="s">
        <v>3230</v>
      </c>
      <c r="E909" t="s">
        <v>559</v>
      </c>
    </row>
    <row r="910" spans="1:5">
      <c r="A910" t="s">
        <v>3231</v>
      </c>
      <c r="B910" t="s">
        <v>3232</v>
      </c>
      <c r="C910" t="s">
        <v>3233</v>
      </c>
      <c r="D910" t="s">
        <v>3234</v>
      </c>
      <c r="E910" t="s">
        <v>537</v>
      </c>
    </row>
    <row r="911" spans="1:5">
      <c r="A911" t="s">
        <v>3235</v>
      </c>
      <c r="B911" t="s">
        <v>3236</v>
      </c>
      <c r="C911" t="s">
        <v>3237</v>
      </c>
      <c r="D911" t="s">
        <v>3238</v>
      </c>
      <c r="E911" t="s">
        <v>559</v>
      </c>
    </row>
    <row r="912" spans="1:5">
      <c r="A912" t="s">
        <v>3239</v>
      </c>
      <c r="B912" t="s">
        <v>3236</v>
      </c>
      <c r="C912" t="s">
        <v>3240</v>
      </c>
      <c r="D912" t="s">
        <v>3238</v>
      </c>
      <c r="E912" t="s">
        <v>559</v>
      </c>
    </row>
    <row r="913" spans="1:5">
      <c r="A913" t="s">
        <v>3241</v>
      </c>
      <c r="B913" t="s">
        <v>3242</v>
      </c>
      <c r="C913" t="s">
        <v>3243</v>
      </c>
      <c r="D913" t="s">
        <v>3244</v>
      </c>
      <c r="E913" t="s">
        <v>559</v>
      </c>
    </row>
    <row r="914" spans="1:5">
      <c r="A914" t="s">
        <v>3245</v>
      </c>
      <c r="B914" t="s">
        <v>3246</v>
      </c>
      <c r="C914" t="s">
        <v>3247</v>
      </c>
      <c r="D914" t="s">
        <v>3248</v>
      </c>
      <c r="E914" t="s">
        <v>537</v>
      </c>
    </row>
    <row r="915" spans="1:5">
      <c r="A915" t="s">
        <v>3249</v>
      </c>
      <c r="B915" t="s">
        <v>3250</v>
      </c>
      <c r="C915" t="s">
        <v>3251</v>
      </c>
      <c r="D915" t="s">
        <v>3252</v>
      </c>
      <c r="E915" t="s">
        <v>522</v>
      </c>
    </row>
    <row r="916" spans="1:5">
      <c r="A916" t="s">
        <v>3253</v>
      </c>
      <c r="B916" t="s">
        <v>3254</v>
      </c>
      <c r="C916" t="s">
        <v>3255</v>
      </c>
      <c r="D916" t="s">
        <v>3256</v>
      </c>
      <c r="E916" t="s">
        <v>559</v>
      </c>
    </row>
    <row r="917" spans="1:5">
      <c r="A917" t="s">
        <v>3257</v>
      </c>
      <c r="B917" t="s">
        <v>3254</v>
      </c>
      <c r="C917" t="s">
        <v>3258</v>
      </c>
      <c r="D917" t="s">
        <v>3256</v>
      </c>
      <c r="E917" t="s">
        <v>559</v>
      </c>
    </row>
    <row r="918" spans="1:5">
      <c r="A918" t="s">
        <v>3259</v>
      </c>
      <c r="B918" t="s">
        <v>3254</v>
      </c>
      <c r="C918" t="s">
        <v>3260</v>
      </c>
      <c r="D918" t="s">
        <v>3256</v>
      </c>
      <c r="E918" t="s">
        <v>559</v>
      </c>
    </row>
    <row r="919" spans="1:5">
      <c r="A919" t="s">
        <v>3261</v>
      </c>
      <c r="B919" t="s">
        <v>3254</v>
      </c>
      <c r="C919" t="s">
        <v>3262</v>
      </c>
      <c r="D919" t="s">
        <v>3256</v>
      </c>
      <c r="E919" t="s">
        <v>559</v>
      </c>
    </row>
    <row r="920" spans="1:5">
      <c r="A920" t="s">
        <v>3263</v>
      </c>
      <c r="B920" t="s">
        <v>3254</v>
      </c>
      <c r="C920" t="s">
        <v>3264</v>
      </c>
      <c r="D920" t="s">
        <v>3256</v>
      </c>
      <c r="E920" t="s">
        <v>559</v>
      </c>
    </row>
    <row r="921" spans="1:5">
      <c r="A921" t="s">
        <v>3265</v>
      </c>
      <c r="B921" t="s">
        <v>3266</v>
      </c>
      <c r="C921" t="s">
        <v>3267</v>
      </c>
      <c r="D921" t="s">
        <v>3268</v>
      </c>
      <c r="E921" t="s">
        <v>559</v>
      </c>
    </row>
    <row r="922" spans="1:5">
      <c r="A922" t="s">
        <v>3269</v>
      </c>
      <c r="B922" t="s">
        <v>3270</v>
      </c>
      <c r="C922" t="s">
        <v>3271</v>
      </c>
      <c r="D922" t="s">
        <v>3272</v>
      </c>
      <c r="E922" t="s">
        <v>559</v>
      </c>
    </row>
    <row r="923" spans="1:5">
      <c r="A923" t="s">
        <v>3273</v>
      </c>
      <c r="B923" t="s">
        <v>3270</v>
      </c>
      <c r="C923" t="s">
        <v>3274</v>
      </c>
      <c r="D923" t="s">
        <v>3272</v>
      </c>
      <c r="E923" t="s">
        <v>559</v>
      </c>
    </row>
    <row r="924" spans="1:5">
      <c r="A924" t="s">
        <v>3275</v>
      </c>
      <c r="B924" t="s">
        <v>3276</v>
      </c>
      <c r="C924" t="s">
        <v>3277</v>
      </c>
      <c r="D924" t="s">
        <v>3278</v>
      </c>
      <c r="E924" t="s">
        <v>621</v>
      </c>
    </row>
    <row r="925" spans="1:5">
      <c r="A925" t="s">
        <v>3279</v>
      </c>
      <c r="B925" t="s">
        <v>3280</v>
      </c>
      <c r="C925" t="s">
        <v>3281</v>
      </c>
      <c r="D925" t="s">
        <v>3281</v>
      </c>
      <c r="E925" t="s">
        <v>572</v>
      </c>
    </row>
    <row r="926" spans="1:5">
      <c r="A926" t="s">
        <v>3282</v>
      </c>
      <c r="B926" t="s">
        <v>3283</v>
      </c>
      <c r="C926" t="s">
        <v>3284</v>
      </c>
      <c r="D926" t="s">
        <v>3284</v>
      </c>
      <c r="E926" t="s">
        <v>572</v>
      </c>
    </row>
    <row r="927" spans="1:5">
      <c r="A927" t="s">
        <v>3285</v>
      </c>
      <c r="B927" t="s">
        <v>3286</v>
      </c>
      <c r="C927" t="s">
        <v>3287</v>
      </c>
      <c r="D927" t="s">
        <v>3288</v>
      </c>
      <c r="E927" t="s">
        <v>572</v>
      </c>
    </row>
    <row r="928" spans="1:5">
      <c r="A928" t="s">
        <v>3289</v>
      </c>
      <c r="B928" t="s">
        <v>3290</v>
      </c>
      <c r="C928" t="s">
        <v>3291</v>
      </c>
      <c r="D928" t="s">
        <v>3292</v>
      </c>
      <c r="E928" t="s">
        <v>537</v>
      </c>
    </row>
    <row r="929" spans="1:5">
      <c r="A929" t="s">
        <v>3293</v>
      </c>
      <c r="B929" t="s">
        <v>3290</v>
      </c>
      <c r="C929" t="s">
        <v>3294</v>
      </c>
      <c r="D929" t="s">
        <v>3292</v>
      </c>
      <c r="E929" t="s">
        <v>537</v>
      </c>
    </row>
    <row r="930" spans="1:5">
      <c r="A930" t="s">
        <v>3295</v>
      </c>
      <c r="B930" t="s">
        <v>3296</v>
      </c>
      <c r="C930" t="s">
        <v>3297</v>
      </c>
      <c r="D930" t="s">
        <v>3298</v>
      </c>
      <c r="E930" t="s">
        <v>572</v>
      </c>
    </row>
    <row r="931" spans="1:5">
      <c r="A931" t="s">
        <v>3299</v>
      </c>
      <c r="B931" t="s">
        <v>3300</v>
      </c>
      <c r="C931" t="s">
        <v>3301</v>
      </c>
      <c r="D931" t="s">
        <v>3302</v>
      </c>
      <c r="E931" t="s">
        <v>537</v>
      </c>
    </row>
    <row r="932" spans="1:5">
      <c r="A932" t="s">
        <v>3303</v>
      </c>
      <c r="B932" t="s">
        <v>1325</v>
      </c>
      <c r="C932" t="s">
        <v>3304</v>
      </c>
      <c r="D932" t="s">
        <v>1327</v>
      </c>
      <c r="E932" t="s">
        <v>559</v>
      </c>
    </row>
    <row r="933" spans="1:5">
      <c r="A933" t="s">
        <v>3305</v>
      </c>
      <c r="B933" t="s">
        <v>1325</v>
      </c>
      <c r="C933" t="s">
        <v>3306</v>
      </c>
      <c r="D933" t="s">
        <v>1327</v>
      </c>
      <c r="E933" t="s">
        <v>559</v>
      </c>
    </row>
    <row r="934" spans="1:5">
      <c r="A934" t="s">
        <v>3307</v>
      </c>
      <c r="B934" t="s">
        <v>1325</v>
      </c>
      <c r="C934" t="s">
        <v>3308</v>
      </c>
      <c r="D934" t="s">
        <v>1327</v>
      </c>
      <c r="E934" t="s">
        <v>559</v>
      </c>
    </row>
    <row r="935" spans="1:5">
      <c r="A935" t="s">
        <v>3309</v>
      </c>
      <c r="B935" t="s">
        <v>1325</v>
      </c>
      <c r="C935" t="s">
        <v>3310</v>
      </c>
      <c r="D935" t="s">
        <v>1327</v>
      </c>
      <c r="E935" t="s">
        <v>559</v>
      </c>
    </row>
    <row r="936" spans="1:5">
      <c r="A936" t="s">
        <v>3311</v>
      </c>
      <c r="B936" t="s">
        <v>1325</v>
      </c>
      <c r="C936" t="s">
        <v>3312</v>
      </c>
      <c r="D936" t="s">
        <v>1327</v>
      </c>
      <c r="E936" t="s">
        <v>559</v>
      </c>
    </row>
    <row r="937" spans="1:5">
      <c r="A937" t="s">
        <v>3313</v>
      </c>
      <c r="B937" t="s">
        <v>1325</v>
      </c>
      <c r="C937" t="s">
        <v>3314</v>
      </c>
      <c r="D937" t="s">
        <v>1327</v>
      </c>
      <c r="E937" t="s">
        <v>559</v>
      </c>
    </row>
    <row r="938" spans="1:5">
      <c r="A938" t="s">
        <v>3315</v>
      </c>
      <c r="B938" t="s">
        <v>3316</v>
      </c>
      <c r="C938" t="s">
        <v>3317</v>
      </c>
      <c r="D938" t="s">
        <v>3318</v>
      </c>
      <c r="E938" t="s">
        <v>572</v>
      </c>
    </row>
    <row r="939" spans="1:5">
      <c r="A939" t="s">
        <v>3319</v>
      </c>
      <c r="B939" t="s">
        <v>3320</v>
      </c>
      <c r="C939" t="s">
        <v>3321</v>
      </c>
      <c r="D939" t="s">
        <v>3322</v>
      </c>
      <c r="E939" t="s">
        <v>537</v>
      </c>
    </row>
    <row r="940" spans="1:5">
      <c r="A940" t="s">
        <v>3323</v>
      </c>
      <c r="B940" t="s">
        <v>3320</v>
      </c>
      <c r="C940" t="s">
        <v>3324</v>
      </c>
      <c r="D940" t="s">
        <v>3322</v>
      </c>
      <c r="E940" t="s">
        <v>537</v>
      </c>
    </row>
    <row r="941" spans="1:5">
      <c r="A941" t="s">
        <v>3325</v>
      </c>
      <c r="B941" t="s">
        <v>3326</v>
      </c>
      <c r="C941" t="s">
        <v>3327</v>
      </c>
      <c r="D941" t="s">
        <v>3328</v>
      </c>
      <c r="E941" t="s">
        <v>559</v>
      </c>
    </row>
    <row r="942" spans="1:5">
      <c r="A942" t="s">
        <v>3329</v>
      </c>
      <c r="B942" t="s">
        <v>3326</v>
      </c>
      <c r="C942" t="s">
        <v>3330</v>
      </c>
      <c r="D942" t="s">
        <v>3328</v>
      </c>
      <c r="E942" t="s">
        <v>559</v>
      </c>
    </row>
    <row r="943" spans="1:5">
      <c r="A943" t="s">
        <v>3331</v>
      </c>
      <c r="B943" t="s">
        <v>3326</v>
      </c>
      <c r="C943" t="s">
        <v>3332</v>
      </c>
      <c r="D943" t="s">
        <v>3328</v>
      </c>
      <c r="E943" t="s">
        <v>559</v>
      </c>
    </row>
    <row r="944" spans="1:5">
      <c r="A944" t="s">
        <v>3333</v>
      </c>
      <c r="B944" t="s">
        <v>3326</v>
      </c>
      <c r="C944" t="s">
        <v>3334</v>
      </c>
      <c r="D944" t="s">
        <v>3328</v>
      </c>
      <c r="E944" t="s">
        <v>559</v>
      </c>
    </row>
    <row r="945" spans="1:5">
      <c r="A945" t="s">
        <v>3335</v>
      </c>
      <c r="B945" t="s">
        <v>3336</v>
      </c>
      <c r="C945" t="s">
        <v>3337</v>
      </c>
      <c r="D945" t="s">
        <v>3338</v>
      </c>
      <c r="E945" t="s">
        <v>559</v>
      </c>
    </row>
    <row r="946" spans="1:5">
      <c r="A946" t="s">
        <v>3339</v>
      </c>
      <c r="B946" t="s">
        <v>3336</v>
      </c>
      <c r="C946" t="s">
        <v>3340</v>
      </c>
      <c r="D946" t="s">
        <v>3338</v>
      </c>
      <c r="E946" t="s">
        <v>559</v>
      </c>
    </row>
    <row r="947" spans="1:5">
      <c r="A947" t="s">
        <v>3341</v>
      </c>
      <c r="B947" t="s">
        <v>3336</v>
      </c>
      <c r="C947" t="s">
        <v>3342</v>
      </c>
      <c r="D947" t="s">
        <v>3338</v>
      </c>
      <c r="E947" t="s">
        <v>559</v>
      </c>
    </row>
    <row r="948" spans="1:5">
      <c r="A948" t="s">
        <v>3343</v>
      </c>
      <c r="B948" t="s">
        <v>3336</v>
      </c>
      <c r="C948" t="s">
        <v>3344</v>
      </c>
      <c r="D948" t="s">
        <v>3338</v>
      </c>
      <c r="E948" t="s">
        <v>559</v>
      </c>
    </row>
    <row r="949" spans="1:5">
      <c r="A949" t="s">
        <v>3345</v>
      </c>
      <c r="B949" t="s">
        <v>3336</v>
      </c>
      <c r="C949" t="s">
        <v>3346</v>
      </c>
      <c r="D949" t="s">
        <v>3338</v>
      </c>
      <c r="E949" t="s">
        <v>559</v>
      </c>
    </row>
    <row r="950" spans="1:5">
      <c r="A950" t="s">
        <v>3347</v>
      </c>
      <c r="B950" t="s">
        <v>3348</v>
      </c>
      <c r="C950" t="s">
        <v>3349</v>
      </c>
      <c r="D950" t="s">
        <v>3350</v>
      </c>
      <c r="E950" t="s">
        <v>537</v>
      </c>
    </row>
    <row r="951" spans="1:5">
      <c r="A951" t="s">
        <v>3351</v>
      </c>
      <c r="B951" t="s">
        <v>3348</v>
      </c>
      <c r="C951" t="s">
        <v>3352</v>
      </c>
      <c r="D951" t="s">
        <v>3350</v>
      </c>
      <c r="E951" t="s">
        <v>537</v>
      </c>
    </row>
    <row r="952" spans="1:5">
      <c r="A952" t="s">
        <v>3353</v>
      </c>
      <c r="B952" t="s">
        <v>3348</v>
      </c>
      <c r="C952" t="s">
        <v>3354</v>
      </c>
      <c r="D952" t="s">
        <v>3350</v>
      </c>
      <c r="E952" t="s">
        <v>537</v>
      </c>
    </row>
    <row r="953" spans="1:5">
      <c r="A953" t="s">
        <v>3355</v>
      </c>
      <c r="B953" t="s">
        <v>3356</v>
      </c>
      <c r="C953" t="s">
        <v>3357</v>
      </c>
      <c r="D953" t="s">
        <v>3358</v>
      </c>
      <c r="E953" t="s">
        <v>554</v>
      </c>
    </row>
    <row r="954" spans="1:5">
      <c r="A954" t="s">
        <v>3359</v>
      </c>
      <c r="B954" t="s">
        <v>3360</v>
      </c>
      <c r="C954" t="s">
        <v>3361</v>
      </c>
      <c r="D954" t="s">
        <v>3362</v>
      </c>
      <c r="E954" t="s">
        <v>621</v>
      </c>
    </row>
    <row r="955" spans="1:5">
      <c r="A955" t="s">
        <v>25</v>
      </c>
      <c r="B955" t="s">
        <v>20</v>
      </c>
      <c r="C955" t="s">
        <v>3363</v>
      </c>
      <c r="D955" t="s">
        <v>3364</v>
      </c>
      <c r="E955" t="s">
        <v>621</v>
      </c>
    </row>
    <row r="956" spans="1:5">
      <c r="A956" t="s">
        <v>3365</v>
      </c>
      <c r="B956" t="s">
        <v>20</v>
      </c>
      <c r="C956" t="s">
        <v>3366</v>
      </c>
      <c r="D956" t="s">
        <v>3364</v>
      </c>
      <c r="E956" t="s">
        <v>621</v>
      </c>
    </row>
    <row r="957" spans="1:5">
      <c r="A957" t="s">
        <v>3367</v>
      </c>
      <c r="B957" t="s">
        <v>20</v>
      </c>
      <c r="C957" t="s">
        <v>3368</v>
      </c>
      <c r="D957" t="s">
        <v>3364</v>
      </c>
      <c r="E957" t="s">
        <v>621</v>
      </c>
    </row>
    <row r="958" spans="1:5">
      <c r="A958" t="s">
        <v>3369</v>
      </c>
      <c r="B958" t="s">
        <v>20</v>
      </c>
      <c r="C958" t="s">
        <v>3370</v>
      </c>
      <c r="D958" t="s">
        <v>3364</v>
      </c>
      <c r="E958" t="s">
        <v>621</v>
      </c>
    </row>
    <row r="959" spans="1:5">
      <c r="A959" t="s">
        <v>3371</v>
      </c>
      <c r="B959" t="s">
        <v>20</v>
      </c>
      <c r="C959" t="s">
        <v>3372</v>
      </c>
      <c r="D959" t="s">
        <v>3364</v>
      </c>
      <c r="E959" t="s">
        <v>621</v>
      </c>
    </row>
    <row r="960" spans="1:5">
      <c r="A960" t="s">
        <v>3373</v>
      </c>
      <c r="B960" t="s">
        <v>20</v>
      </c>
      <c r="C960" t="s">
        <v>3374</v>
      </c>
      <c r="D960" t="s">
        <v>3364</v>
      </c>
      <c r="E960" t="s">
        <v>621</v>
      </c>
    </row>
    <row r="961" spans="1:5">
      <c r="A961" t="s">
        <v>3375</v>
      </c>
      <c r="B961" t="s">
        <v>20</v>
      </c>
      <c r="C961" t="s">
        <v>3376</v>
      </c>
      <c r="D961" t="s">
        <v>3364</v>
      </c>
      <c r="E961" t="s">
        <v>621</v>
      </c>
    </row>
    <row r="962" spans="1:5">
      <c r="A962" t="s">
        <v>3377</v>
      </c>
      <c r="B962" t="s">
        <v>3378</v>
      </c>
      <c r="C962" t="s">
        <v>3379</v>
      </c>
      <c r="D962" t="s">
        <v>3380</v>
      </c>
      <c r="E962" t="s">
        <v>559</v>
      </c>
    </row>
    <row r="963" spans="1:5">
      <c r="A963" t="s">
        <v>3381</v>
      </c>
      <c r="B963" t="s">
        <v>3382</v>
      </c>
      <c r="C963" t="s">
        <v>3383</v>
      </c>
      <c r="D963" t="s">
        <v>3384</v>
      </c>
      <c r="E963" t="s">
        <v>559</v>
      </c>
    </row>
    <row r="964" spans="1:5">
      <c r="A964" t="s">
        <v>3385</v>
      </c>
      <c r="B964" t="s">
        <v>3386</v>
      </c>
      <c r="C964" t="s">
        <v>3387</v>
      </c>
      <c r="D964" t="s">
        <v>3388</v>
      </c>
      <c r="E964" t="s">
        <v>621</v>
      </c>
    </row>
    <row r="965" spans="1:5">
      <c r="A965" t="s">
        <v>3389</v>
      </c>
      <c r="B965" t="s">
        <v>3386</v>
      </c>
      <c r="C965" t="s">
        <v>3390</v>
      </c>
      <c r="D965" t="s">
        <v>3388</v>
      </c>
      <c r="E965" t="s">
        <v>621</v>
      </c>
    </row>
    <row r="966" spans="1:5">
      <c r="A966" t="s">
        <v>3391</v>
      </c>
      <c r="B966" t="s">
        <v>3386</v>
      </c>
      <c r="C966" t="s">
        <v>3392</v>
      </c>
      <c r="D966" t="s">
        <v>3388</v>
      </c>
      <c r="E966" t="s">
        <v>621</v>
      </c>
    </row>
    <row r="967" spans="1:5">
      <c r="A967" t="s">
        <v>3393</v>
      </c>
      <c r="B967" t="s">
        <v>3386</v>
      </c>
      <c r="C967" t="s">
        <v>3394</v>
      </c>
      <c r="D967" t="s">
        <v>3388</v>
      </c>
      <c r="E967" t="s">
        <v>621</v>
      </c>
    </row>
    <row r="968" spans="1:5">
      <c r="A968" t="s">
        <v>3395</v>
      </c>
      <c r="B968" t="s">
        <v>3386</v>
      </c>
      <c r="C968" t="s">
        <v>3396</v>
      </c>
      <c r="D968" t="s">
        <v>3388</v>
      </c>
      <c r="E968" t="s">
        <v>621</v>
      </c>
    </row>
    <row r="969" spans="1:5">
      <c r="A969" t="s">
        <v>3397</v>
      </c>
      <c r="B969" t="s">
        <v>3386</v>
      </c>
      <c r="C969" t="s">
        <v>3398</v>
      </c>
      <c r="D969" t="s">
        <v>3388</v>
      </c>
      <c r="E969" t="s">
        <v>621</v>
      </c>
    </row>
    <row r="970" spans="1:5">
      <c r="A970" t="s">
        <v>3399</v>
      </c>
      <c r="B970" t="s">
        <v>3400</v>
      </c>
      <c r="C970" t="s">
        <v>3401</v>
      </c>
      <c r="D970" t="s">
        <v>3402</v>
      </c>
      <c r="E970" t="s">
        <v>537</v>
      </c>
    </row>
    <row r="971" spans="1:5">
      <c r="A971" t="s">
        <v>3403</v>
      </c>
      <c r="B971" t="s">
        <v>3400</v>
      </c>
      <c r="C971" t="s">
        <v>3404</v>
      </c>
      <c r="D971" t="s">
        <v>3402</v>
      </c>
      <c r="E971" t="s">
        <v>537</v>
      </c>
    </row>
    <row r="972" spans="1:5">
      <c r="A972" t="s">
        <v>3405</v>
      </c>
      <c r="B972" t="s">
        <v>3406</v>
      </c>
      <c r="C972" t="s">
        <v>3407</v>
      </c>
      <c r="D972" t="s">
        <v>3408</v>
      </c>
      <c r="E972" t="s">
        <v>522</v>
      </c>
    </row>
    <row r="973" spans="1:5">
      <c r="A973" t="s">
        <v>3409</v>
      </c>
      <c r="B973" t="s">
        <v>3406</v>
      </c>
      <c r="C973" t="s">
        <v>3410</v>
      </c>
      <c r="D973" t="s">
        <v>3408</v>
      </c>
      <c r="E973" t="s">
        <v>522</v>
      </c>
    </row>
    <row r="974" spans="1:5">
      <c r="A974" t="s">
        <v>36</v>
      </c>
      <c r="B974" t="s">
        <v>21</v>
      </c>
      <c r="C974" t="s">
        <v>3411</v>
      </c>
      <c r="D974" t="s">
        <v>3412</v>
      </c>
      <c r="E974" t="s">
        <v>621</v>
      </c>
    </row>
    <row r="975" spans="1:5">
      <c r="A975" t="s">
        <v>3413</v>
      </c>
      <c r="B975" t="s">
        <v>21</v>
      </c>
      <c r="C975" t="s">
        <v>3414</v>
      </c>
      <c r="D975" t="s">
        <v>3412</v>
      </c>
      <c r="E975" t="s">
        <v>621</v>
      </c>
    </row>
    <row r="976" spans="1:5">
      <c r="A976" t="s">
        <v>65</v>
      </c>
      <c r="B976" t="s">
        <v>21</v>
      </c>
      <c r="C976" t="s">
        <v>3415</v>
      </c>
      <c r="D976" t="s">
        <v>3412</v>
      </c>
      <c r="E976" t="s">
        <v>621</v>
      </c>
    </row>
    <row r="977" spans="1:5">
      <c r="A977" t="s">
        <v>3416</v>
      </c>
      <c r="B977" t="s">
        <v>3417</v>
      </c>
      <c r="C977" t="s">
        <v>3418</v>
      </c>
      <c r="D977" t="s">
        <v>3419</v>
      </c>
      <c r="E977" t="s">
        <v>537</v>
      </c>
    </row>
    <row r="978" spans="1:5">
      <c r="A978" t="s">
        <v>3420</v>
      </c>
      <c r="B978" t="s">
        <v>3421</v>
      </c>
      <c r="C978" t="s">
        <v>3422</v>
      </c>
      <c r="D978" t="s">
        <v>3423</v>
      </c>
      <c r="E978" t="s">
        <v>537</v>
      </c>
    </row>
    <row r="979" spans="1:5">
      <c r="A979" t="s">
        <v>3424</v>
      </c>
      <c r="B979" t="s">
        <v>3425</v>
      </c>
      <c r="C979" t="s">
        <v>3426</v>
      </c>
      <c r="D979" t="s">
        <v>3427</v>
      </c>
      <c r="E979" t="s">
        <v>522</v>
      </c>
    </row>
    <row r="980" spans="1:5">
      <c r="A980" t="s">
        <v>3428</v>
      </c>
      <c r="B980" t="s">
        <v>3429</v>
      </c>
      <c r="C980" t="s">
        <v>3430</v>
      </c>
      <c r="D980" t="s">
        <v>3431</v>
      </c>
      <c r="E980" t="s">
        <v>559</v>
      </c>
    </row>
    <row r="981" spans="1:5">
      <c r="A981" t="s">
        <v>3432</v>
      </c>
      <c r="B981" t="s">
        <v>3429</v>
      </c>
      <c r="C981" t="s">
        <v>3433</v>
      </c>
      <c r="D981" t="s">
        <v>3431</v>
      </c>
      <c r="E981" t="s">
        <v>559</v>
      </c>
    </row>
    <row r="982" spans="1:5">
      <c r="A982" t="s">
        <v>3434</v>
      </c>
      <c r="B982" t="s">
        <v>3429</v>
      </c>
      <c r="C982" t="s">
        <v>3435</v>
      </c>
      <c r="D982" t="s">
        <v>3431</v>
      </c>
      <c r="E982" t="s">
        <v>559</v>
      </c>
    </row>
    <row r="983" spans="1:5">
      <c r="A983" t="s">
        <v>3436</v>
      </c>
      <c r="B983" t="s">
        <v>3429</v>
      </c>
      <c r="C983" t="s">
        <v>3437</v>
      </c>
      <c r="D983" t="s">
        <v>3431</v>
      </c>
      <c r="E983" t="s">
        <v>559</v>
      </c>
    </row>
    <row r="984" spans="1:5">
      <c r="A984" t="s">
        <v>3438</v>
      </c>
      <c r="B984" t="s">
        <v>3429</v>
      </c>
      <c r="C984" t="s">
        <v>3439</v>
      </c>
      <c r="D984" t="s">
        <v>3431</v>
      </c>
      <c r="E984" t="s">
        <v>559</v>
      </c>
    </row>
    <row r="985" spans="1:5">
      <c r="A985" t="s">
        <v>3440</v>
      </c>
      <c r="B985" t="s">
        <v>3429</v>
      </c>
      <c r="C985" t="s">
        <v>3441</v>
      </c>
      <c r="D985" t="s">
        <v>3431</v>
      </c>
      <c r="E985" t="s">
        <v>559</v>
      </c>
    </row>
    <row r="986" spans="1:5">
      <c r="A986" t="s">
        <v>3442</v>
      </c>
      <c r="B986" t="s">
        <v>3429</v>
      </c>
      <c r="C986" t="s">
        <v>3443</v>
      </c>
      <c r="D986" t="s">
        <v>3431</v>
      </c>
      <c r="E986" t="s">
        <v>559</v>
      </c>
    </row>
    <row r="987" spans="1:5">
      <c r="A987" t="s">
        <v>3444</v>
      </c>
      <c r="B987" t="s">
        <v>3429</v>
      </c>
      <c r="C987" t="s">
        <v>3445</v>
      </c>
      <c r="D987" t="s">
        <v>3431</v>
      </c>
      <c r="E987" t="s">
        <v>559</v>
      </c>
    </row>
    <row r="988" spans="1:5">
      <c r="A988" t="s">
        <v>3446</v>
      </c>
      <c r="B988" t="s">
        <v>3429</v>
      </c>
      <c r="C988" t="s">
        <v>3447</v>
      </c>
      <c r="D988" t="s">
        <v>3431</v>
      </c>
      <c r="E988" t="s">
        <v>559</v>
      </c>
    </row>
    <row r="989" spans="1:5">
      <c r="A989" t="s">
        <v>3448</v>
      </c>
      <c r="B989" t="s">
        <v>3429</v>
      </c>
      <c r="C989" t="s">
        <v>3449</v>
      </c>
      <c r="D989" t="s">
        <v>3431</v>
      </c>
      <c r="E989" t="s">
        <v>559</v>
      </c>
    </row>
    <row r="990" spans="1:5">
      <c r="A990" t="s">
        <v>3450</v>
      </c>
      <c r="B990" t="s">
        <v>3429</v>
      </c>
      <c r="C990" t="s">
        <v>3451</v>
      </c>
      <c r="D990" t="s">
        <v>3431</v>
      </c>
      <c r="E990" t="s">
        <v>559</v>
      </c>
    </row>
    <row r="991" spans="1:5">
      <c r="A991" t="s">
        <v>3452</v>
      </c>
      <c r="B991" t="s">
        <v>3429</v>
      </c>
      <c r="C991" t="s">
        <v>3453</v>
      </c>
      <c r="D991" t="s">
        <v>3431</v>
      </c>
      <c r="E991" t="s">
        <v>559</v>
      </c>
    </row>
    <row r="992" spans="1:5">
      <c r="A992" t="s">
        <v>3454</v>
      </c>
      <c r="B992" t="s">
        <v>3429</v>
      </c>
      <c r="C992" t="s">
        <v>3455</v>
      </c>
      <c r="D992" t="s">
        <v>3431</v>
      </c>
      <c r="E992" t="s">
        <v>559</v>
      </c>
    </row>
    <row r="993" spans="1:5">
      <c r="A993" t="s">
        <v>3456</v>
      </c>
      <c r="B993" t="s">
        <v>3429</v>
      </c>
      <c r="C993" t="s">
        <v>3457</v>
      </c>
      <c r="D993" t="s">
        <v>3431</v>
      </c>
      <c r="E993" t="s">
        <v>559</v>
      </c>
    </row>
    <row r="994" spans="1:5">
      <c r="A994" t="s">
        <v>3458</v>
      </c>
      <c r="B994" t="s">
        <v>3429</v>
      </c>
      <c r="C994" t="s">
        <v>3459</v>
      </c>
      <c r="D994" t="s">
        <v>3431</v>
      </c>
      <c r="E994" t="s">
        <v>559</v>
      </c>
    </row>
    <row r="995" spans="1:5">
      <c r="A995" t="s">
        <v>3460</v>
      </c>
      <c r="B995" t="s">
        <v>3429</v>
      </c>
      <c r="C995" t="s">
        <v>3461</v>
      </c>
      <c r="D995" t="s">
        <v>3431</v>
      </c>
      <c r="E995" t="s">
        <v>559</v>
      </c>
    </row>
    <row r="996" spans="1:5">
      <c r="A996" t="s">
        <v>3462</v>
      </c>
      <c r="B996" t="s">
        <v>3463</v>
      </c>
      <c r="C996" t="s">
        <v>3464</v>
      </c>
      <c r="D996" t="s">
        <v>3465</v>
      </c>
      <c r="E996" t="s">
        <v>537</v>
      </c>
    </row>
    <row r="997" spans="1:5">
      <c r="A997" t="s">
        <v>3466</v>
      </c>
      <c r="B997" t="s">
        <v>3467</v>
      </c>
      <c r="C997" t="s">
        <v>3468</v>
      </c>
      <c r="D997" t="s">
        <v>3469</v>
      </c>
      <c r="E997" t="s">
        <v>537</v>
      </c>
    </row>
    <row r="998" spans="1:5">
      <c r="A998" t="s">
        <v>3470</v>
      </c>
      <c r="B998" t="s">
        <v>3467</v>
      </c>
      <c r="C998" t="s">
        <v>3471</v>
      </c>
      <c r="D998" t="s">
        <v>3469</v>
      </c>
      <c r="E998" t="s">
        <v>537</v>
      </c>
    </row>
    <row r="999" spans="1:5">
      <c r="A999" t="s">
        <v>3472</v>
      </c>
      <c r="B999" t="s">
        <v>3467</v>
      </c>
      <c r="C999" t="s">
        <v>3473</v>
      </c>
      <c r="D999" t="s">
        <v>3469</v>
      </c>
      <c r="E999" t="s">
        <v>537</v>
      </c>
    </row>
    <row r="1000" spans="1:5">
      <c r="A1000" t="s">
        <v>3474</v>
      </c>
      <c r="B1000" t="s">
        <v>3467</v>
      </c>
      <c r="C1000" t="s">
        <v>3475</v>
      </c>
      <c r="D1000" t="s">
        <v>3469</v>
      </c>
      <c r="E1000" t="s">
        <v>537</v>
      </c>
    </row>
    <row r="1001" spans="1:5">
      <c r="A1001" t="s">
        <v>3476</v>
      </c>
      <c r="B1001" t="s">
        <v>3477</v>
      </c>
      <c r="C1001" t="s">
        <v>3478</v>
      </c>
      <c r="D1001" t="s">
        <v>3479</v>
      </c>
      <c r="E1001" t="s">
        <v>537</v>
      </c>
    </row>
    <row r="1002" spans="1:5">
      <c r="A1002" t="s">
        <v>3480</v>
      </c>
      <c r="B1002" t="s">
        <v>3481</v>
      </c>
      <c r="C1002" t="s">
        <v>3482</v>
      </c>
      <c r="D1002" t="s">
        <v>3483</v>
      </c>
      <c r="E1002" t="s">
        <v>537</v>
      </c>
    </row>
    <row r="1003" spans="1:5">
      <c r="A1003" t="s">
        <v>3484</v>
      </c>
      <c r="B1003" t="s">
        <v>3485</v>
      </c>
      <c r="C1003" t="s">
        <v>3486</v>
      </c>
      <c r="D1003" t="s">
        <v>3487</v>
      </c>
      <c r="E1003" t="s">
        <v>559</v>
      </c>
    </row>
    <row r="1004" spans="1:5">
      <c r="A1004" t="s">
        <v>3488</v>
      </c>
      <c r="B1004" t="s">
        <v>3489</v>
      </c>
      <c r="C1004" t="s">
        <v>3490</v>
      </c>
      <c r="D1004" t="s">
        <v>3491</v>
      </c>
      <c r="E1004" t="s">
        <v>537</v>
      </c>
    </row>
    <row r="1005" spans="1:5">
      <c r="A1005" t="s">
        <v>3492</v>
      </c>
      <c r="B1005" t="s">
        <v>3489</v>
      </c>
      <c r="C1005" t="s">
        <v>3493</v>
      </c>
      <c r="D1005" t="s">
        <v>3491</v>
      </c>
      <c r="E1005" t="s">
        <v>537</v>
      </c>
    </row>
    <row r="1006" spans="1:5">
      <c r="A1006" t="s">
        <v>3494</v>
      </c>
      <c r="B1006" t="s">
        <v>3489</v>
      </c>
      <c r="C1006" t="s">
        <v>3495</v>
      </c>
      <c r="D1006" t="s">
        <v>3491</v>
      </c>
      <c r="E1006" t="s">
        <v>537</v>
      </c>
    </row>
    <row r="1007" spans="1:5">
      <c r="A1007" t="s">
        <v>3496</v>
      </c>
      <c r="B1007" t="s">
        <v>3489</v>
      </c>
      <c r="C1007" t="s">
        <v>3497</v>
      </c>
      <c r="D1007" t="s">
        <v>3491</v>
      </c>
      <c r="E1007" t="s">
        <v>537</v>
      </c>
    </row>
    <row r="1008" spans="1:5">
      <c r="A1008" t="s">
        <v>3498</v>
      </c>
      <c r="B1008" t="s">
        <v>3499</v>
      </c>
      <c r="C1008" t="s">
        <v>3500</v>
      </c>
      <c r="D1008" t="s">
        <v>3501</v>
      </c>
      <c r="E1008" t="s">
        <v>537</v>
      </c>
    </row>
    <row r="1009" spans="1:5">
      <c r="A1009" t="s">
        <v>3502</v>
      </c>
      <c r="B1009" t="s">
        <v>3503</v>
      </c>
      <c r="C1009" t="s">
        <v>3504</v>
      </c>
      <c r="D1009" t="s">
        <v>3505</v>
      </c>
      <c r="E1009" t="s">
        <v>554</v>
      </c>
    </row>
    <row r="1010" spans="1:5">
      <c r="A1010" t="s">
        <v>3506</v>
      </c>
      <c r="B1010" t="s">
        <v>3507</v>
      </c>
      <c r="C1010" t="s">
        <v>3508</v>
      </c>
      <c r="D1010" t="s">
        <v>3508</v>
      </c>
      <c r="E1010" t="s">
        <v>554</v>
      </c>
    </row>
    <row r="1011" spans="1:5">
      <c r="A1011" t="s">
        <v>3509</v>
      </c>
      <c r="B1011" t="s">
        <v>3510</v>
      </c>
      <c r="C1011" t="s">
        <v>3511</v>
      </c>
      <c r="D1011" t="s">
        <v>3512</v>
      </c>
      <c r="E1011" t="s">
        <v>621</v>
      </c>
    </row>
    <row r="1012" spans="1:5">
      <c r="A1012" t="s">
        <v>3513</v>
      </c>
      <c r="B1012" t="s">
        <v>3514</v>
      </c>
      <c r="C1012" t="s">
        <v>3515</v>
      </c>
      <c r="D1012" t="s">
        <v>3516</v>
      </c>
      <c r="E1012" t="s">
        <v>554</v>
      </c>
    </row>
    <row r="1013" spans="1:5">
      <c r="A1013" t="s">
        <v>3517</v>
      </c>
      <c r="B1013" t="s">
        <v>3518</v>
      </c>
      <c r="C1013" t="s">
        <v>3519</v>
      </c>
      <c r="D1013" t="s">
        <v>3520</v>
      </c>
      <c r="E1013" t="s">
        <v>554</v>
      </c>
    </row>
    <row r="1014" spans="1:5">
      <c r="A1014" t="s">
        <v>3521</v>
      </c>
      <c r="B1014" t="s">
        <v>3522</v>
      </c>
      <c r="C1014" t="s">
        <v>3523</v>
      </c>
      <c r="D1014" t="s">
        <v>3524</v>
      </c>
      <c r="E1014" t="s">
        <v>621</v>
      </c>
    </row>
    <row r="1015" spans="1:5">
      <c r="A1015" t="s">
        <v>3525</v>
      </c>
      <c r="B1015" t="s">
        <v>3526</v>
      </c>
      <c r="C1015" t="s">
        <v>3527</v>
      </c>
      <c r="D1015" t="s">
        <v>3528</v>
      </c>
      <c r="E1015" t="s">
        <v>621</v>
      </c>
    </row>
    <row r="1016" spans="1:5">
      <c r="A1016" t="s">
        <v>3529</v>
      </c>
      <c r="B1016" t="s">
        <v>3530</v>
      </c>
      <c r="C1016" t="s">
        <v>3531</v>
      </c>
      <c r="D1016" t="s">
        <v>3532</v>
      </c>
      <c r="E1016" t="s">
        <v>559</v>
      </c>
    </row>
    <row r="1017" spans="1:5">
      <c r="A1017" t="s">
        <v>3533</v>
      </c>
      <c r="B1017" t="s">
        <v>3534</v>
      </c>
      <c r="C1017" t="s">
        <v>3535</v>
      </c>
      <c r="D1017" t="s">
        <v>3536</v>
      </c>
      <c r="E1017" t="s">
        <v>621</v>
      </c>
    </row>
    <row r="1018" spans="1:5">
      <c r="A1018" t="s">
        <v>3537</v>
      </c>
      <c r="B1018" t="s">
        <v>3534</v>
      </c>
      <c r="C1018" t="s">
        <v>3538</v>
      </c>
      <c r="D1018" t="s">
        <v>3536</v>
      </c>
      <c r="E1018" t="s">
        <v>621</v>
      </c>
    </row>
    <row r="1019" spans="1:5">
      <c r="A1019" t="s">
        <v>3539</v>
      </c>
      <c r="B1019" t="s">
        <v>3540</v>
      </c>
      <c r="C1019" t="s">
        <v>3541</v>
      </c>
      <c r="D1019" t="s">
        <v>3541</v>
      </c>
      <c r="E1019" t="s">
        <v>621</v>
      </c>
    </row>
    <row r="1020" spans="1:5">
      <c r="A1020" t="s">
        <v>3542</v>
      </c>
      <c r="B1020" t="s">
        <v>3543</v>
      </c>
      <c r="C1020" t="s">
        <v>1030</v>
      </c>
      <c r="D1020" t="s">
        <v>3544</v>
      </c>
      <c r="E1020" t="s">
        <v>559</v>
      </c>
    </row>
    <row r="1021" spans="1:5">
      <c r="A1021" t="s">
        <v>3545</v>
      </c>
      <c r="B1021" t="s">
        <v>3546</v>
      </c>
      <c r="C1021" t="s">
        <v>3547</v>
      </c>
      <c r="D1021" t="s">
        <v>3548</v>
      </c>
      <c r="E1021" t="s">
        <v>559</v>
      </c>
    </row>
    <row r="1022" spans="1:5">
      <c r="A1022" t="s">
        <v>3549</v>
      </c>
      <c r="B1022" t="s">
        <v>3546</v>
      </c>
      <c r="C1022" t="s">
        <v>3550</v>
      </c>
      <c r="D1022" t="s">
        <v>3548</v>
      </c>
      <c r="E1022" t="s">
        <v>559</v>
      </c>
    </row>
    <row r="1023" spans="1:5">
      <c r="A1023" t="s">
        <v>3551</v>
      </c>
      <c r="B1023" t="s">
        <v>3546</v>
      </c>
      <c r="C1023" t="s">
        <v>3552</v>
      </c>
      <c r="D1023" t="s">
        <v>3548</v>
      </c>
      <c r="E1023" t="s">
        <v>559</v>
      </c>
    </row>
    <row r="1024" spans="1:5">
      <c r="A1024" t="s">
        <v>3553</v>
      </c>
      <c r="B1024" t="s">
        <v>3554</v>
      </c>
      <c r="C1024" t="s">
        <v>3555</v>
      </c>
      <c r="D1024" t="s">
        <v>3556</v>
      </c>
      <c r="E1024" t="s">
        <v>559</v>
      </c>
    </row>
    <row r="1025" spans="1:5">
      <c r="A1025" t="s">
        <v>3557</v>
      </c>
      <c r="B1025" t="s">
        <v>3558</v>
      </c>
      <c r="C1025" t="s">
        <v>3559</v>
      </c>
      <c r="D1025" t="s">
        <v>3560</v>
      </c>
      <c r="E1025" t="s">
        <v>621</v>
      </c>
    </row>
    <row r="1026" spans="1:5">
      <c r="A1026" t="s">
        <v>3561</v>
      </c>
      <c r="B1026" t="s">
        <v>3562</v>
      </c>
      <c r="C1026" t="s">
        <v>3563</v>
      </c>
      <c r="D1026" t="s">
        <v>3564</v>
      </c>
      <c r="E1026" t="s">
        <v>559</v>
      </c>
    </row>
    <row r="1027" spans="1:5">
      <c r="A1027" t="s">
        <v>3565</v>
      </c>
      <c r="B1027" t="s">
        <v>3562</v>
      </c>
      <c r="C1027" t="s">
        <v>3566</v>
      </c>
      <c r="D1027" t="s">
        <v>3564</v>
      </c>
      <c r="E1027" t="s">
        <v>559</v>
      </c>
    </row>
    <row r="1028" spans="1:5">
      <c r="A1028" t="s">
        <v>3567</v>
      </c>
      <c r="B1028" t="s">
        <v>3568</v>
      </c>
      <c r="C1028" t="s">
        <v>631</v>
      </c>
      <c r="D1028" t="s">
        <v>3569</v>
      </c>
      <c r="E1028" t="s">
        <v>559</v>
      </c>
    </row>
    <row r="1029" spans="1:5">
      <c r="A1029" t="s">
        <v>3570</v>
      </c>
      <c r="B1029" t="s">
        <v>3571</v>
      </c>
      <c r="C1029" t="s">
        <v>3572</v>
      </c>
      <c r="D1029" t="s">
        <v>3573</v>
      </c>
      <c r="E1029" t="s">
        <v>537</v>
      </c>
    </row>
    <row r="1030" spans="1:5">
      <c r="A1030" t="s">
        <v>3574</v>
      </c>
      <c r="B1030" t="s">
        <v>3571</v>
      </c>
      <c r="C1030" t="s">
        <v>3575</v>
      </c>
      <c r="D1030" t="s">
        <v>3573</v>
      </c>
      <c r="E1030" t="s">
        <v>537</v>
      </c>
    </row>
    <row r="1031" spans="1:5">
      <c r="A1031" t="s">
        <v>3576</v>
      </c>
      <c r="B1031" t="s">
        <v>3577</v>
      </c>
      <c r="C1031" t="s">
        <v>3578</v>
      </c>
      <c r="D1031" t="s">
        <v>3579</v>
      </c>
      <c r="E1031" t="s">
        <v>559</v>
      </c>
    </row>
    <row r="1032" spans="1:5">
      <c r="A1032" t="s">
        <v>3580</v>
      </c>
      <c r="B1032" t="s">
        <v>3581</v>
      </c>
      <c r="C1032" t="s">
        <v>3582</v>
      </c>
      <c r="D1032" t="s">
        <v>3583</v>
      </c>
      <c r="E1032" t="s">
        <v>559</v>
      </c>
    </row>
    <row r="1033" spans="1:5">
      <c r="A1033" t="s">
        <v>3584</v>
      </c>
      <c r="B1033" t="s">
        <v>3581</v>
      </c>
      <c r="C1033" t="s">
        <v>3585</v>
      </c>
      <c r="D1033" t="s">
        <v>3583</v>
      </c>
      <c r="E1033" t="s">
        <v>559</v>
      </c>
    </row>
    <row r="1034" spans="1:5">
      <c r="A1034" t="s">
        <v>3586</v>
      </c>
      <c r="B1034" t="s">
        <v>3581</v>
      </c>
      <c r="C1034" t="s">
        <v>3587</v>
      </c>
      <c r="D1034" t="s">
        <v>3583</v>
      </c>
      <c r="E1034" t="s">
        <v>559</v>
      </c>
    </row>
    <row r="1035" spans="1:5">
      <c r="A1035" t="s">
        <v>3588</v>
      </c>
      <c r="B1035" t="s">
        <v>3589</v>
      </c>
      <c r="C1035" t="s">
        <v>3590</v>
      </c>
      <c r="D1035" t="s">
        <v>3591</v>
      </c>
      <c r="E1035" t="s">
        <v>559</v>
      </c>
    </row>
    <row r="1036" spans="1:5">
      <c r="A1036" t="s">
        <v>3592</v>
      </c>
      <c r="B1036" t="s">
        <v>3593</v>
      </c>
      <c r="C1036" t="s">
        <v>3594</v>
      </c>
      <c r="D1036" t="s">
        <v>3595</v>
      </c>
      <c r="E1036" t="s">
        <v>621</v>
      </c>
    </row>
    <row r="1037" spans="1:5">
      <c r="A1037" t="s">
        <v>3596</v>
      </c>
      <c r="B1037" t="s">
        <v>3597</v>
      </c>
      <c r="C1037" t="s">
        <v>3598</v>
      </c>
      <c r="D1037" t="s">
        <v>3599</v>
      </c>
      <c r="E1037" t="s">
        <v>559</v>
      </c>
    </row>
    <row r="1038" spans="1:5">
      <c r="A1038" t="s">
        <v>3600</v>
      </c>
      <c r="B1038" t="s">
        <v>3597</v>
      </c>
      <c r="C1038" t="s">
        <v>3601</v>
      </c>
      <c r="D1038" t="s">
        <v>3599</v>
      </c>
      <c r="E1038" t="s">
        <v>559</v>
      </c>
    </row>
    <row r="1039" spans="1:5">
      <c r="A1039" t="s">
        <v>3602</v>
      </c>
      <c r="B1039" t="s">
        <v>3603</v>
      </c>
      <c r="C1039" t="s">
        <v>3604</v>
      </c>
      <c r="D1039" t="s">
        <v>3605</v>
      </c>
      <c r="E1039" t="s">
        <v>621</v>
      </c>
    </row>
    <row r="1040" spans="1:5">
      <c r="A1040" t="s">
        <v>3606</v>
      </c>
      <c r="B1040" t="s">
        <v>3607</v>
      </c>
      <c r="C1040" t="s">
        <v>3608</v>
      </c>
      <c r="D1040" t="s">
        <v>3609</v>
      </c>
      <c r="E1040" t="s">
        <v>522</v>
      </c>
    </row>
    <row r="1041" spans="1:5">
      <c r="A1041" t="s">
        <v>3610</v>
      </c>
      <c r="B1041" t="s">
        <v>3611</v>
      </c>
      <c r="C1041" t="s">
        <v>3612</v>
      </c>
      <c r="D1041" t="s">
        <v>3613</v>
      </c>
      <c r="E1041" t="s">
        <v>522</v>
      </c>
    </row>
    <row r="1042" spans="1:5">
      <c r="A1042" t="s">
        <v>3614</v>
      </c>
      <c r="B1042" t="s">
        <v>3611</v>
      </c>
      <c r="C1042" t="s">
        <v>3615</v>
      </c>
      <c r="D1042" t="s">
        <v>3613</v>
      </c>
      <c r="E1042" t="s">
        <v>522</v>
      </c>
    </row>
    <row r="1043" spans="1:5">
      <c r="A1043" t="s">
        <v>3616</v>
      </c>
      <c r="B1043" t="s">
        <v>3617</v>
      </c>
      <c r="C1043" t="s">
        <v>3618</v>
      </c>
      <c r="D1043" t="s">
        <v>3619</v>
      </c>
      <c r="E1043" t="s">
        <v>537</v>
      </c>
    </row>
    <row r="1044" spans="1:5">
      <c r="A1044" t="s">
        <v>3620</v>
      </c>
      <c r="B1044" t="s">
        <v>3621</v>
      </c>
      <c r="C1044" t="s">
        <v>3622</v>
      </c>
      <c r="D1044" t="s">
        <v>3623</v>
      </c>
      <c r="E1044" t="s">
        <v>621</v>
      </c>
    </row>
    <row r="1045" spans="1:5">
      <c r="A1045" t="s">
        <v>3624</v>
      </c>
      <c r="B1045" t="s">
        <v>3625</v>
      </c>
      <c r="C1045" t="s">
        <v>3626</v>
      </c>
      <c r="D1045" t="s">
        <v>3627</v>
      </c>
      <c r="E1045" t="s">
        <v>554</v>
      </c>
    </row>
    <row r="1046" spans="1:5">
      <c r="A1046" t="s">
        <v>3628</v>
      </c>
      <c r="B1046" t="s">
        <v>3629</v>
      </c>
      <c r="C1046" t="s">
        <v>3630</v>
      </c>
      <c r="D1046" t="s">
        <v>3631</v>
      </c>
      <c r="E1046" t="s">
        <v>559</v>
      </c>
    </row>
    <row r="1047" spans="1:5">
      <c r="A1047" t="s">
        <v>3632</v>
      </c>
      <c r="B1047" t="s">
        <v>3629</v>
      </c>
      <c r="C1047" t="s">
        <v>3633</v>
      </c>
      <c r="D1047" t="s">
        <v>3631</v>
      </c>
      <c r="E1047" t="s">
        <v>559</v>
      </c>
    </row>
    <row r="1048" spans="1:5">
      <c r="A1048" t="s">
        <v>3634</v>
      </c>
      <c r="B1048" t="s">
        <v>3635</v>
      </c>
      <c r="C1048" t="s">
        <v>3636</v>
      </c>
      <c r="D1048" t="s">
        <v>3637</v>
      </c>
      <c r="E1048" t="s">
        <v>559</v>
      </c>
    </row>
    <row r="1049" spans="1:5">
      <c r="A1049" t="s">
        <v>3638</v>
      </c>
      <c r="B1049" t="s">
        <v>3639</v>
      </c>
      <c r="C1049" t="s">
        <v>3640</v>
      </c>
      <c r="D1049" t="s">
        <v>3641</v>
      </c>
      <c r="E1049" t="s">
        <v>559</v>
      </c>
    </row>
    <row r="1050" spans="1:5">
      <c r="A1050" t="s">
        <v>3642</v>
      </c>
      <c r="B1050" t="s">
        <v>3643</v>
      </c>
      <c r="C1050" t="s">
        <v>3644</v>
      </c>
      <c r="D1050" t="s">
        <v>3644</v>
      </c>
      <c r="E1050" t="s">
        <v>621</v>
      </c>
    </row>
    <row r="1051" spans="1:5">
      <c r="A1051" t="s">
        <v>3645</v>
      </c>
      <c r="B1051" t="s">
        <v>3646</v>
      </c>
      <c r="C1051" t="s">
        <v>3647</v>
      </c>
      <c r="D1051" t="s">
        <v>3648</v>
      </c>
      <c r="E1051" t="s">
        <v>522</v>
      </c>
    </row>
    <row r="1052" spans="1:5">
      <c r="A1052" t="s">
        <v>3649</v>
      </c>
      <c r="B1052" t="s">
        <v>3650</v>
      </c>
      <c r="C1052" t="s">
        <v>3651</v>
      </c>
      <c r="D1052" t="s">
        <v>3652</v>
      </c>
      <c r="E1052" t="s">
        <v>559</v>
      </c>
    </row>
    <row r="1053" spans="1:5">
      <c r="A1053" t="s">
        <v>3653</v>
      </c>
      <c r="B1053" t="s">
        <v>3654</v>
      </c>
      <c r="C1053" t="s">
        <v>3655</v>
      </c>
      <c r="D1053" t="s">
        <v>3656</v>
      </c>
      <c r="E1053" t="s">
        <v>572</v>
      </c>
    </row>
    <row r="1054" spans="1:5">
      <c r="A1054" t="s">
        <v>3657</v>
      </c>
      <c r="B1054" t="s">
        <v>3658</v>
      </c>
      <c r="C1054" t="s">
        <v>3659</v>
      </c>
      <c r="D1054" t="s">
        <v>3660</v>
      </c>
      <c r="E1054" t="s">
        <v>572</v>
      </c>
    </row>
    <row r="1055" spans="1:5">
      <c r="A1055" t="s">
        <v>3661</v>
      </c>
      <c r="B1055" t="s">
        <v>3662</v>
      </c>
      <c r="C1055" t="s">
        <v>3663</v>
      </c>
      <c r="D1055" t="s">
        <v>3664</v>
      </c>
      <c r="E1055" t="s">
        <v>537</v>
      </c>
    </row>
    <row r="1056" spans="1:5">
      <c r="A1056" t="s">
        <v>3665</v>
      </c>
      <c r="B1056" t="s">
        <v>3666</v>
      </c>
      <c r="C1056" t="s">
        <v>3667</v>
      </c>
      <c r="D1056" t="s">
        <v>3668</v>
      </c>
      <c r="E1056" t="s">
        <v>621</v>
      </c>
    </row>
    <row r="1057" spans="1:5">
      <c r="A1057" t="s">
        <v>3669</v>
      </c>
      <c r="B1057" t="s">
        <v>3666</v>
      </c>
      <c r="C1057" t="s">
        <v>3670</v>
      </c>
      <c r="D1057" t="s">
        <v>3668</v>
      </c>
      <c r="E1057" t="s">
        <v>621</v>
      </c>
    </row>
    <row r="1058" spans="1:5">
      <c r="A1058" t="s">
        <v>3671</v>
      </c>
      <c r="B1058" t="s">
        <v>3672</v>
      </c>
      <c r="C1058" t="s">
        <v>3673</v>
      </c>
      <c r="D1058" t="s">
        <v>3674</v>
      </c>
      <c r="E1058" t="s">
        <v>621</v>
      </c>
    </row>
    <row r="1059" spans="1:5">
      <c r="A1059" t="s">
        <v>3675</v>
      </c>
      <c r="B1059" t="s">
        <v>1483</v>
      </c>
      <c r="C1059" t="s">
        <v>3676</v>
      </c>
      <c r="D1059" t="s">
        <v>1485</v>
      </c>
      <c r="E1059" t="s">
        <v>522</v>
      </c>
    </row>
    <row r="1060" spans="1:5">
      <c r="A1060" t="s">
        <v>3677</v>
      </c>
      <c r="B1060" t="s">
        <v>3678</v>
      </c>
      <c r="C1060" t="s">
        <v>3679</v>
      </c>
      <c r="D1060" t="s">
        <v>3680</v>
      </c>
      <c r="E1060" t="s">
        <v>522</v>
      </c>
    </row>
    <row r="1061" spans="1:5">
      <c r="A1061" t="s">
        <v>3681</v>
      </c>
      <c r="B1061" t="s">
        <v>3678</v>
      </c>
      <c r="C1061" t="s">
        <v>3682</v>
      </c>
      <c r="D1061" t="s">
        <v>3680</v>
      </c>
      <c r="E1061" t="s">
        <v>522</v>
      </c>
    </row>
    <row r="1062" spans="1:5">
      <c r="A1062" t="s">
        <v>3683</v>
      </c>
      <c r="B1062" t="s">
        <v>3684</v>
      </c>
      <c r="C1062" t="s">
        <v>1229</v>
      </c>
      <c r="D1062" t="s">
        <v>3685</v>
      </c>
      <c r="E1062" t="s">
        <v>621</v>
      </c>
    </row>
    <row r="1063" spans="1:5">
      <c r="A1063" t="s">
        <v>3686</v>
      </c>
      <c r="B1063" t="s">
        <v>3684</v>
      </c>
      <c r="C1063" t="s">
        <v>2557</v>
      </c>
      <c r="D1063" t="s">
        <v>3685</v>
      </c>
      <c r="E1063" t="s">
        <v>621</v>
      </c>
    </row>
    <row r="1064" spans="1:5">
      <c r="A1064" t="s">
        <v>3687</v>
      </c>
      <c r="B1064" t="s">
        <v>3688</v>
      </c>
      <c r="C1064" t="s">
        <v>1830</v>
      </c>
      <c r="D1064" t="s">
        <v>3689</v>
      </c>
      <c r="E1064" t="s">
        <v>554</v>
      </c>
    </row>
    <row r="1065" spans="1:5">
      <c r="A1065" t="s">
        <v>3690</v>
      </c>
      <c r="B1065" t="s">
        <v>3691</v>
      </c>
      <c r="C1065" t="s">
        <v>3692</v>
      </c>
      <c r="D1065" t="s">
        <v>3693</v>
      </c>
      <c r="E1065" t="s">
        <v>621</v>
      </c>
    </row>
    <row r="1066" spans="1:5">
      <c r="A1066" t="s">
        <v>3694</v>
      </c>
      <c r="B1066" t="s">
        <v>3695</v>
      </c>
      <c r="C1066" t="s">
        <v>3696</v>
      </c>
      <c r="D1066" t="s">
        <v>3696</v>
      </c>
      <c r="E1066" t="s">
        <v>554</v>
      </c>
    </row>
    <row r="1067" spans="1:5">
      <c r="A1067" t="s">
        <v>3697</v>
      </c>
      <c r="B1067" t="s">
        <v>3698</v>
      </c>
      <c r="C1067" t="s">
        <v>3699</v>
      </c>
      <c r="D1067" t="s">
        <v>3700</v>
      </c>
      <c r="E1067" t="s">
        <v>537</v>
      </c>
    </row>
    <row r="1068" spans="1:5">
      <c r="A1068" t="s">
        <v>3701</v>
      </c>
      <c r="B1068" t="s">
        <v>3702</v>
      </c>
      <c r="C1068" t="s">
        <v>3703</v>
      </c>
      <c r="D1068" t="s">
        <v>3704</v>
      </c>
      <c r="E1068" t="s">
        <v>559</v>
      </c>
    </row>
    <row r="1069" spans="1:5">
      <c r="A1069" t="s">
        <v>3705</v>
      </c>
      <c r="B1069" t="s">
        <v>3702</v>
      </c>
      <c r="C1069" t="s">
        <v>3706</v>
      </c>
      <c r="D1069" t="s">
        <v>3704</v>
      </c>
      <c r="E1069" t="s">
        <v>559</v>
      </c>
    </row>
    <row r="1070" spans="1:5">
      <c r="A1070" t="s">
        <v>3707</v>
      </c>
      <c r="B1070" t="s">
        <v>3708</v>
      </c>
      <c r="C1070" t="s">
        <v>3709</v>
      </c>
      <c r="D1070" t="s">
        <v>3710</v>
      </c>
      <c r="E1070" t="s">
        <v>559</v>
      </c>
    </row>
    <row r="1071" spans="1:5">
      <c r="A1071" t="s">
        <v>3711</v>
      </c>
      <c r="B1071" t="s">
        <v>3712</v>
      </c>
      <c r="C1071" t="s">
        <v>3713</v>
      </c>
      <c r="D1071" t="s">
        <v>3714</v>
      </c>
      <c r="E1071" t="s">
        <v>537</v>
      </c>
    </row>
    <row r="1072" spans="1:5">
      <c r="A1072" t="s">
        <v>3715</v>
      </c>
      <c r="B1072" t="s">
        <v>3716</v>
      </c>
      <c r="C1072" t="s">
        <v>3717</v>
      </c>
      <c r="D1072" t="s">
        <v>3718</v>
      </c>
      <c r="E1072" t="s">
        <v>559</v>
      </c>
    </row>
    <row r="1073" spans="1:5">
      <c r="A1073" t="s">
        <v>3719</v>
      </c>
      <c r="B1073" t="s">
        <v>3716</v>
      </c>
      <c r="C1073" t="s">
        <v>3720</v>
      </c>
      <c r="D1073" t="s">
        <v>3718</v>
      </c>
      <c r="E1073" t="s">
        <v>559</v>
      </c>
    </row>
    <row r="1074" spans="1:5">
      <c r="A1074" t="s">
        <v>3721</v>
      </c>
      <c r="B1074" t="s">
        <v>3716</v>
      </c>
      <c r="C1074" t="s">
        <v>3722</v>
      </c>
      <c r="D1074" t="s">
        <v>3718</v>
      </c>
      <c r="E1074" t="s">
        <v>559</v>
      </c>
    </row>
    <row r="1075" spans="1:5">
      <c r="A1075" t="s">
        <v>3723</v>
      </c>
      <c r="B1075" t="s">
        <v>3716</v>
      </c>
      <c r="C1075" t="s">
        <v>3724</v>
      </c>
      <c r="D1075" t="s">
        <v>3718</v>
      </c>
      <c r="E1075" t="s">
        <v>559</v>
      </c>
    </row>
    <row r="1076" spans="1:5">
      <c r="A1076" t="s">
        <v>3725</v>
      </c>
      <c r="B1076" t="s">
        <v>3716</v>
      </c>
      <c r="C1076" t="s">
        <v>3726</v>
      </c>
      <c r="D1076" t="s">
        <v>3718</v>
      </c>
      <c r="E1076" t="s">
        <v>559</v>
      </c>
    </row>
    <row r="1077" spans="1:5">
      <c r="A1077" t="s">
        <v>3727</v>
      </c>
      <c r="B1077" t="s">
        <v>3716</v>
      </c>
      <c r="C1077" t="s">
        <v>3728</v>
      </c>
      <c r="D1077" t="s">
        <v>3718</v>
      </c>
      <c r="E1077" t="s">
        <v>559</v>
      </c>
    </row>
    <row r="1078" spans="1:5">
      <c r="A1078" t="s">
        <v>3729</v>
      </c>
      <c r="B1078" t="s">
        <v>3716</v>
      </c>
      <c r="C1078" t="s">
        <v>3730</v>
      </c>
      <c r="D1078" t="s">
        <v>3718</v>
      </c>
      <c r="E1078" t="s">
        <v>559</v>
      </c>
    </row>
    <row r="1079" spans="1:5">
      <c r="A1079" t="s">
        <v>3731</v>
      </c>
      <c r="B1079" t="s">
        <v>3716</v>
      </c>
      <c r="C1079" t="s">
        <v>3732</v>
      </c>
      <c r="D1079" t="s">
        <v>3718</v>
      </c>
      <c r="E1079" t="s">
        <v>559</v>
      </c>
    </row>
    <row r="1080" spans="1:5">
      <c r="A1080" t="s">
        <v>3733</v>
      </c>
      <c r="B1080" t="s">
        <v>3716</v>
      </c>
      <c r="C1080" t="s">
        <v>3734</v>
      </c>
      <c r="D1080" t="s">
        <v>3718</v>
      </c>
      <c r="E1080" t="s">
        <v>559</v>
      </c>
    </row>
    <row r="1081" spans="1:5">
      <c r="A1081" t="s">
        <v>3735</v>
      </c>
      <c r="B1081" t="s">
        <v>3716</v>
      </c>
      <c r="C1081" t="s">
        <v>3736</v>
      </c>
      <c r="D1081" t="s">
        <v>3718</v>
      </c>
      <c r="E1081" t="s">
        <v>559</v>
      </c>
    </row>
    <row r="1082" spans="1:5">
      <c r="A1082" t="s">
        <v>3737</v>
      </c>
      <c r="B1082" t="s">
        <v>3716</v>
      </c>
      <c r="C1082" t="s">
        <v>3738</v>
      </c>
      <c r="D1082" t="s">
        <v>3718</v>
      </c>
      <c r="E1082" t="s">
        <v>559</v>
      </c>
    </row>
    <row r="1083" spans="1:5">
      <c r="A1083" t="s">
        <v>3739</v>
      </c>
      <c r="B1083" t="s">
        <v>3716</v>
      </c>
      <c r="C1083" t="s">
        <v>3740</v>
      </c>
      <c r="D1083" t="s">
        <v>3718</v>
      </c>
      <c r="E1083" t="s">
        <v>559</v>
      </c>
    </row>
    <row r="1084" spans="1:5">
      <c r="A1084" t="s">
        <v>3741</v>
      </c>
      <c r="B1084" t="s">
        <v>3716</v>
      </c>
      <c r="C1084" t="s">
        <v>3742</v>
      </c>
      <c r="D1084" t="s">
        <v>3718</v>
      </c>
      <c r="E1084" t="s">
        <v>559</v>
      </c>
    </row>
    <row r="1085" spans="1:5">
      <c r="A1085" t="s">
        <v>3743</v>
      </c>
      <c r="B1085" t="s">
        <v>3716</v>
      </c>
      <c r="C1085" t="s">
        <v>3744</v>
      </c>
      <c r="D1085" t="s">
        <v>3718</v>
      </c>
      <c r="E1085" t="s">
        <v>559</v>
      </c>
    </row>
    <row r="1086" spans="1:5">
      <c r="A1086" t="s">
        <v>3745</v>
      </c>
      <c r="B1086" t="s">
        <v>3716</v>
      </c>
      <c r="C1086" t="s">
        <v>3746</v>
      </c>
      <c r="D1086" t="s">
        <v>3718</v>
      </c>
      <c r="E1086" t="s">
        <v>559</v>
      </c>
    </row>
    <row r="1087" spans="1:5">
      <c r="A1087" t="s">
        <v>3747</v>
      </c>
      <c r="B1087" t="s">
        <v>3716</v>
      </c>
      <c r="C1087" t="s">
        <v>3748</v>
      </c>
      <c r="D1087" t="s">
        <v>3718</v>
      </c>
      <c r="E1087" t="s">
        <v>559</v>
      </c>
    </row>
    <row r="1088" spans="1:5">
      <c r="A1088" t="s">
        <v>3749</v>
      </c>
      <c r="B1088" t="s">
        <v>3716</v>
      </c>
      <c r="C1088" t="s">
        <v>3750</v>
      </c>
      <c r="D1088" t="s">
        <v>3718</v>
      </c>
      <c r="E1088" t="s">
        <v>559</v>
      </c>
    </row>
    <row r="1089" spans="1:5">
      <c r="A1089" t="s">
        <v>3751</v>
      </c>
      <c r="B1089" t="s">
        <v>3716</v>
      </c>
      <c r="C1089" t="s">
        <v>3752</v>
      </c>
      <c r="D1089" t="s">
        <v>3718</v>
      </c>
      <c r="E1089" t="s">
        <v>559</v>
      </c>
    </row>
    <row r="1090" spans="1:5">
      <c r="A1090" t="s">
        <v>3753</v>
      </c>
      <c r="B1090" t="s">
        <v>3716</v>
      </c>
      <c r="C1090" t="s">
        <v>3754</v>
      </c>
      <c r="D1090" t="s">
        <v>3718</v>
      </c>
      <c r="E1090" t="s">
        <v>559</v>
      </c>
    </row>
    <row r="1091" spans="1:5">
      <c r="A1091" t="s">
        <v>3755</v>
      </c>
      <c r="B1091" t="s">
        <v>3716</v>
      </c>
      <c r="C1091" t="s">
        <v>3756</v>
      </c>
      <c r="D1091" t="s">
        <v>3718</v>
      </c>
      <c r="E1091" t="s">
        <v>559</v>
      </c>
    </row>
    <row r="1092" spans="1:5">
      <c r="A1092" t="s">
        <v>3757</v>
      </c>
      <c r="B1092" t="s">
        <v>3758</v>
      </c>
      <c r="C1092" t="s">
        <v>3759</v>
      </c>
      <c r="D1092" t="s">
        <v>3760</v>
      </c>
      <c r="E1092" t="s">
        <v>559</v>
      </c>
    </row>
    <row r="1093" spans="1:5">
      <c r="A1093" t="s">
        <v>3761</v>
      </c>
      <c r="B1093" t="s">
        <v>3758</v>
      </c>
      <c r="C1093" t="s">
        <v>3762</v>
      </c>
      <c r="D1093" t="s">
        <v>3760</v>
      </c>
      <c r="E1093" t="s">
        <v>559</v>
      </c>
    </row>
    <row r="1094" spans="1:5">
      <c r="A1094" t="s">
        <v>3763</v>
      </c>
      <c r="B1094" t="s">
        <v>3764</v>
      </c>
      <c r="C1094" t="s">
        <v>3765</v>
      </c>
      <c r="D1094" t="s">
        <v>3766</v>
      </c>
      <c r="E1094" t="s">
        <v>537</v>
      </c>
    </row>
    <row r="1095" spans="1:5">
      <c r="A1095" t="s">
        <v>3767</v>
      </c>
      <c r="B1095" t="s">
        <v>3768</v>
      </c>
      <c r="C1095" t="s">
        <v>3769</v>
      </c>
      <c r="D1095" t="s">
        <v>3770</v>
      </c>
      <c r="E1095" t="s">
        <v>522</v>
      </c>
    </row>
    <row r="1096" spans="1:5">
      <c r="A1096" t="s">
        <v>3771</v>
      </c>
      <c r="B1096" t="s">
        <v>3772</v>
      </c>
      <c r="C1096" t="s">
        <v>3773</v>
      </c>
      <c r="D1096" t="s">
        <v>3774</v>
      </c>
      <c r="E1096" t="s">
        <v>559</v>
      </c>
    </row>
    <row r="1097" spans="1:5">
      <c r="A1097" t="s">
        <v>3775</v>
      </c>
      <c r="B1097" t="s">
        <v>3776</v>
      </c>
      <c r="C1097" t="s">
        <v>3777</v>
      </c>
      <c r="D1097" t="s">
        <v>3778</v>
      </c>
      <c r="E1097" t="s">
        <v>559</v>
      </c>
    </row>
    <row r="1098" spans="1:5">
      <c r="A1098" t="s">
        <v>3779</v>
      </c>
      <c r="B1098" t="s">
        <v>3780</v>
      </c>
      <c r="C1098" t="s">
        <v>3781</v>
      </c>
      <c r="D1098" t="s">
        <v>3782</v>
      </c>
      <c r="E1098" t="s">
        <v>559</v>
      </c>
    </row>
    <row r="1099" spans="1:5">
      <c r="A1099" t="s">
        <v>3783</v>
      </c>
      <c r="B1099" t="s">
        <v>3784</v>
      </c>
      <c r="C1099" t="s">
        <v>3785</v>
      </c>
      <c r="D1099" t="s">
        <v>3786</v>
      </c>
      <c r="E1099" t="s">
        <v>559</v>
      </c>
    </row>
    <row r="1100" spans="1:5">
      <c r="A1100" t="s">
        <v>3787</v>
      </c>
      <c r="B1100" t="s">
        <v>1372</v>
      </c>
      <c r="C1100" t="s">
        <v>3788</v>
      </c>
      <c r="D1100" t="s">
        <v>1374</v>
      </c>
      <c r="E1100" t="s">
        <v>559</v>
      </c>
    </row>
    <row r="1101" spans="1:5">
      <c r="A1101" t="s">
        <v>3789</v>
      </c>
      <c r="B1101" t="s">
        <v>3790</v>
      </c>
      <c r="C1101" t="s">
        <v>3791</v>
      </c>
      <c r="D1101" t="s">
        <v>3792</v>
      </c>
      <c r="E1101" t="s">
        <v>559</v>
      </c>
    </row>
    <row r="1102" spans="1:5">
      <c r="A1102" t="s">
        <v>3793</v>
      </c>
      <c r="B1102" t="s">
        <v>3794</v>
      </c>
      <c r="C1102" t="s">
        <v>3795</v>
      </c>
      <c r="D1102" t="s">
        <v>3796</v>
      </c>
      <c r="E1102" t="s">
        <v>559</v>
      </c>
    </row>
    <row r="1103" spans="1:5">
      <c r="A1103" t="s">
        <v>3797</v>
      </c>
      <c r="B1103" t="s">
        <v>3798</v>
      </c>
      <c r="C1103" t="s">
        <v>3799</v>
      </c>
      <c r="D1103" t="s">
        <v>3800</v>
      </c>
      <c r="E1103" t="s">
        <v>559</v>
      </c>
    </row>
    <row r="1104" spans="1:5">
      <c r="A1104" t="s">
        <v>3801</v>
      </c>
      <c r="B1104" t="s">
        <v>3802</v>
      </c>
      <c r="C1104" t="s">
        <v>3803</v>
      </c>
      <c r="D1104" t="s">
        <v>3804</v>
      </c>
      <c r="E1104" t="s">
        <v>559</v>
      </c>
    </row>
    <row r="1105" spans="1:5">
      <c r="A1105" t="s">
        <v>3805</v>
      </c>
      <c r="B1105" t="s">
        <v>3802</v>
      </c>
      <c r="C1105" t="s">
        <v>3806</v>
      </c>
      <c r="D1105" t="s">
        <v>3804</v>
      </c>
      <c r="E1105" t="s">
        <v>559</v>
      </c>
    </row>
    <row r="1106" spans="1:5">
      <c r="A1106" t="s">
        <v>3807</v>
      </c>
      <c r="B1106" t="s">
        <v>3808</v>
      </c>
      <c r="C1106" t="s">
        <v>3809</v>
      </c>
      <c r="D1106" t="s">
        <v>3810</v>
      </c>
      <c r="E1106" t="s">
        <v>559</v>
      </c>
    </row>
    <row r="1107" spans="1:5">
      <c r="A1107" t="s">
        <v>3811</v>
      </c>
      <c r="B1107" t="s">
        <v>3808</v>
      </c>
      <c r="C1107" t="s">
        <v>3812</v>
      </c>
      <c r="D1107" t="s">
        <v>3810</v>
      </c>
      <c r="E1107" t="s">
        <v>559</v>
      </c>
    </row>
    <row r="1108" spans="1:5">
      <c r="A1108" t="s">
        <v>3813</v>
      </c>
      <c r="B1108" t="s">
        <v>3808</v>
      </c>
      <c r="C1108" t="s">
        <v>3814</v>
      </c>
      <c r="D1108" t="s">
        <v>3810</v>
      </c>
      <c r="E1108" t="s">
        <v>559</v>
      </c>
    </row>
    <row r="1109" spans="1:5">
      <c r="A1109" t="s">
        <v>3815</v>
      </c>
      <c r="B1109" t="s">
        <v>3808</v>
      </c>
      <c r="C1109" t="s">
        <v>3816</v>
      </c>
      <c r="D1109" t="s">
        <v>3810</v>
      </c>
      <c r="E1109" t="s">
        <v>559</v>
      </c>
    </row>
    <row r="1110" spans="1:5">
      <c r="A1110" t="s">
        <v>3817</v>
      </c>
      <c r="B1110" t="s">
        <v>3818</v>
      </c>
      <c r="C1110" t="s">
        <v>3819</v>
      </c>
      <c r="D1110" t="s">
        <v>3820</v>
      </c>
      <c r="E1110" t="s">
        <v>559</v>
      </c>
    </row>
    <row r="1111" spans="1:5">
      <c r="A1111" t="s">
        <v>3821</v>
      </c>
      <c r="B1111" t="s">
        <v>3822</v>
      </c>
      <c r="C1111" t="s">
        <v>2954</v>
      </c>
      <c r="D1111" t="s">
        <v>3823</v>
      </c>
      <c r="E1111" t="s">
        <v>522</v>
      </c>
    </row>
    <row r="1112" spans="1:5">
      <c r="A1112" t="s">
        <v>3824</v>
      </c>
      <c r="B1112" t="s">
        <v>3825</v>
      </c>
      <c r="C1112" t="s">
        <v>3826</v>
      </c>
      <c r="D1112" t="s">
        <v>3827</v>
      </c>
      <c r="E1112" t="s">
        <v>537</v>
      </c>
    </row>
    <row r="1113" spans="1:5">
      <c r="A1113" t="s">
        <v>3828</v>
      </c>
      <c r="B1113" t="s">
        <v>3829</v>
      </c>
      <c r="C1113" t="s">
        <v>3830</v>
      </c>
      <c r="D1113" t="s">
        <v>3831</v>
      </c>
      <c r="E1113" t="s">
        <v>621</v>
      </c>
    </row>
    <row r="1114" spans="1:5">
      <c r="A1114" t="s">
        <v>3832</v>
      </c>
      <c r="B1114" t="s">
        <v>3833</v>
      </c>
      <c r="C1114" t="s">
        <v>3834</v>
      </c>
      <c r="D1114" t="s">
        <v>3835</v>
      </c>
      <c r="E1114" t="s">
        <v>537</v>
      </c>
    </row>
    <row r="1115" spans="1:5">
      <c r="A1115" t="s">
        <v>3836</v>
      </c>
      <c r="B1115" t="s">
        <v>3837</v>
      </c>
      <c r="C1115" t="s">
        <v>3838</v>
      </c>
      <c r="D1115" t="s">
        <v>3839</v>
      </c>
      <c r="E1115" t="s">
        <v>559</v>
      </c>
    </row>
    <row r="1116" spans="1:5">
      <c r="A1116" t="s">
        <v>3840</v>
      </c>
      <c r="B1116" t="s">
        <v>3837</v>
      </c>
      <c r="C1116" t="s">
        <v>3841</v>
      </c>
      <c r="D1116" t="s">
        <v>3839</v>
      </c>
      <c r="E1116" t="s">
        <v>559</v>
      </c>
    </row>
    <row r="1117" spans="1:5">
      <c r="A1117" t="s">
        <v>3842</v>
      </c>
      <c r="B1117" t="s">
        <v>3837</v>
      </c>
      <c r="C1117" t="s">
        <v>3843</v>
      </c>
      <c r="D1117" t="s">
        <v>3839</v>
      </c>
      <c r="E1117" t="s">
        <v>559</v>
      </c>
    </row>
    <row r="1118" spans="1:5">
      <c r="A1118" t="s">
        <v>3844</v>
      </c>
      <c r="B1118" t="s">
        <v>3837</v>
      </c>
      <c r="C1118" t="s">
        <v>3845</v>
      </c>
      <c r="D1118" t="s">
        <v>3839</v>
      </c>
      <c r="E1118" t="s">
        <v>559</v>
      </c>
    </row>
    <row r="1119" spans="1:5">
      <c r="A1119" t="s">
        <v>3846</v>
      </c>
      <c r="B1119" t="s">
        <v>3837</v>
      </c>
      <c r="C1119" t="s">
        <v>3847</v>
      </c>
      <c r="D1119" t="s">
        <v>3839</v>
      </c>
      <c r="E1119" t="s">
        <v>559</v>
      </c>
    </row>
    <row r="1120" spans="1:5">
      <c r="A1120" t="s">
        <v>3848</v>
      </c>
      <c r="B1120" t="s">
        <v>3837</v>
      </c>
      <c r="C1120" t="s">
        <v>3849</v>
      </c>
      <c r="D1120" t="s">
        <v>3839</v>
      </c>
      <c r="E1120" t="s">
        <v>559</v>
      </c>
    </row>
    <row r="1121" spans="1:5">
      <c r="A1121" t="s">
        <v>3850</v>
      </c>
      <c r="B1121" t="s">
        <v>3837</v>
      </c>
      <c r="C1121" t="s">
        <v>3851</v>
      </c>
      <c r="D1121" t="s">
        <v>3839</v>
      </c>
      <c r="E1121" t="s">
        <v>559</v>
      </c>
    </row>
    <row r="1122" spans="1:5">
      <c r="A1122" t="s">
        <v>3852</v>
      </c>
      <c r="B1122" t="s">
        <v>1621</v>
      </c>
      <c r="C1122" t="s">
        <v>3853</v>
      </c>
      <c r="D1122" t="s">
        <v>1623</v>
      </c>
      <c r="E1122" t="s">
        <v>621</v>
      </c>
    </row>
    <row r="1123" spans="1:5">
      <c r="A1123" t="s">
        <v>3854</v>
      </c>
      <c r="B1123" t="s">
        <v>3855</v>
      </c>
      <c r="C1123" t="s">
        <v>3856</v>
      </c>
      <c r="D1123" t="s">
        <v>3857</v>
      </c>
      <c r="E1123" t="s">
        <v>554</v>
      </c>
    </row>
    <row r="1124" spans="1:5">
      <c r="A1124" t="s">
        <v>3858</v>
      </c>
      <c r="B1124" t="s">
        <v>3859</v>
      </c>
      <c r="C1124" t="s">
        <v>3860</v>
      </c>
      <c r="D1124" t="s">
        <v>3861</v>
      </c>
      <c r="E1124" t="s">
        <v>537</v>
      </c>
    </row>
    <row r="1125" spans="1:5">
      <c r="A1125" t="s">
        <v>3862</v>
      </c>
      <c r="B1125" t="s">
        <v>3863</v>
      </c>
      <c r="C1125" t="s">
        <v>3864</v>
      </c>
      <c r="D1125" t="s">
        <v>3865</v>
      </c>
      <c r="E1125" t="s">
        <v>537</v>
      </c>
    </row>
    <row r="1126" spans="1:5">
      <c r="A1126" t="s">
        <v>3866</v>
      </c>
      <c r="B1126" t="s">
        <v>3867</v>
      </c>
      <c r="C1126" t="s">
        <v>3868</v>
      </c>
      <c r="D1126" t="s">
        <v>3869</v>
      </c>
      <c r="E1126" t="s">
        <v>554</v>
      </c>
    </row>
    <row r="1127" spans="1:5">
      <c r="A1127" t="s">
        <v>3870</v>
      </c>
      <c r="B1127" t="s">
        <v>3871</v>
      </c>
      <c r="C1127" t="s">
        <v>3872</v>
      </c>
      <c r="D1127" t="s">
        <v>3873</v>
      </c>
      <c r="E1127" t="s">
        <v>537</v>
      </c>
    </row>
    <row r="1128" spans="1:5">
      <c r="A1128" t="s">
        <v>3874</v>
      </c>
      <c r="B1128" t="s">
        <v>3871</v>
      </c>
      <c r="C1128" t="s">
        <v>3875</v>
      </c>
      <c r="D1128" t="s">
        <v>3873</v>
      </c>
      <c r="E1128" t="s">
        <v>537</v>
      </c>
    </row>
    <row r="1129" spans="1:5">
      <c r="A1129" t="s">
        <v>3876</v>
      </c>
      <c r="B1129" t="s">
        <v>3877</v>
      </c>
      <c r="C1129" t="s">
        <v>3878</v>
      </c>
      <c r="D1129" t="s">
        <v>3878</v>
      </c>
      <c r="E1129" t="s">
        <v>559</v>
      </c>
    </row>
    <row r="1130" spans="1:5">
      <c r="A1130" t="s">
        <v>3879</v>
      </c>
      <c r="B1130" t="s">
        <v>3880</v>
      </c>
      <c r="C1130" t="s">
        <v>3881</v>
      </c>
      <c r="D1130" t="s">
        <v>3882</v>
      </c>
      <c r="E1130" t="s">
        <v>559</v>
      </c>
    </row>
    <row r="1131" spans="1:5">
      <c r="A1131" t="s">
        <v>3883</v>
      </c>
      <c r="B1131" t="s">
        <v>3880</v>
      </c>
      <c r="C1131" t="s">
        <v>3881</v>
      </c>
      <c r="D1131" t="s">
        <v>3882</v>
      </c>
      <c r="E1131" t="s">
        <v>559</v>
      </c>
    </row>
    <row r="1132" spans="1:5">
      <c r="A1132" t="s">
        <v>3884</v>
      </c>
      <c r="B1132" t="s">
        <v>13</v>
      </c>
      <c r="C1132" t="s">
        <v>3885</v>
      </c>
      <c r="D1132" t="s">
        <v>3886</v>
      </c>
      <c r="E1132" t="s">
        <v>537</v>
      </c>
    </row>
    <row r="1133" spans="1:5">
      <c r="A1133" t="s">
        <v>3887</v>
      </c>
      <c r="B1133" t="s">
        <v>13</v>
      </c>
      <c r="C1133" t="s">
        <v>3888</v>
      </c>
      <c r="D1133" t="s">
        <v>3886</v>
      </c>
      <c r="E1133" t="s">
        <v>537</v>
      </c>
    </row>
    <row r="1134" spans="1:5">
      <c r="A1134" t="s">
        <v>38</v>
      </c>
      <c r="B1134" t="s">
        <v>13</v>
      </c>
      <c r="C1134" t="s">
        <v>3889</v>
      </c>
      <c r="D1134" t="s">
        <v>3886</v>
      </c>
      <c r="E1134" t="s">
        <v>537</v>
      </c>
    </row>
    <row r="1135" spans="1:5">
      <c r="A1135" t="s">
        <v>3890</v>
      </c>
      <c r="B1135" t="s">
        <v>13</v>
      </c>
      <c r="C1135" t="s">
        <v>3891</v>
      </c>
      <c r="D1135" t="s">
        <v>3886</v>
      </c>
      <c r="E1135" t="s">
        <v>537</v>
      </c>
    </row>
    <row r="1136" spans="1:5">
      <c r="A1136" t="s">
        <v>42</v>
      </c>
      <c r="B1136" t="s">
        <v>13</v>
      </c>
      <c r="C1136" t="s">
        <v>3892</v>
      </c>
      <c r="D1136" t="s">
        <v>3886</v>
      </c>
      <c r="E1136" t="s">
        <v>537</v>
      </c>
    </row>
    <row r="1137" spans="1:5">
      <c r="A1137" t="s">
        <v>3893</v>
      </c>
      <c r="B1137" t="s">
        <v>13</v>
      </c>
      <c r="C1137" t="s">
        <v>3894</v>
      </c>
      <c r="D1137" t="s">
        <v>3886</v>
      </c>
      <c r="E1137" t="s">
        <v>537</v>
      </c>
    </row>
    <row r="1138" spans="1:5">
      <c r="A1138" t="s">
        <v>3895</v>
      </c>
      <c r="B1138" t="s">
        <v>13</v>
      </c>
      <c r="C1138" t="s">
        <v>3896</v>
      </c>
      <c r="D1138" t="s">
        <v>3886</v>
      </c>
      <c r="E1138" t="s">
        <v>537</v>
      </c>
    </row>
    <row r="1139" spans="1:5">
      <c r="A1139" t="s">
        <v>3897</v>
      </c>
      <c r="B1139" t="s">
        <v>13</v>
      </c>
      <c r="C1139" t="s">
        <v>3898</v>
      </c>
      <c r="D1139" t="s">
        <v>3886</v>
      </c>
      <c r="E1139" t="s">
        <v>537</v>
      </c>
    </row>
    <row r="1140" spans="1:5">
      <c r="A1140" t="s">
        <v>3899</v>
      </c>
      <c r="B1140" t="s">
        <v>13</v>
      </c>
      <c r="C1140" t="s">
        <v>3900</v>
      </c>
      <c r="D1140" t="s">
        <v>3886</v>
      </c>
      <c r="E1140" t="s">
        <v>537</v>
      </c>
    </row>
    <row r="1141" spans="1:5">
      <c r="A1141" t="s">
        <v>3901</v>
      </c>
      <c r="B1141" t="s">
        <v>13</v>
      </c>
      <c r="C1141" t="s">
        <v>3902</v>
      </c>
      <c r="D1141" t="s">
        <v>3886</v>
      </c>
      <c r="E1141" t="s">
        <v>537</v>
      </c>
    </row>
    <row r="1142" spans="1:5">
      <c r="A1142" t="s">
        <v>3903</v>
      </c>
      <c r="B1142" t="s">
        <v>13</v>
      </c>
      <c r="C1142" t="s">
        <v>3904</v>
      </c>
      <c r="D1142" t="s">
        <v>3886</v>
      </c>
      <c r="E1142" t="s">
        <v>537</v>
      </c>
    </row>
    <row r="1143" spans="1:5">
      <c r="A1143" t="s">
        <v>3905</v>
      </c>
      <c r="B1143" t="s">
        <v>3326</v>
      </c>
      <c r="C1143" t="s">
        <v>3906</v>
      </c>
      <c r="D1143" t="s">
        <v>3328</v>
      </c>
      <c r="E1143" t="s">
        <v>559</v>
      </c>
    </row>
    <row r="1144" spans="1:5">
      <c r="A1144" t="s">
        <v>3907</v>
      </c>
      <c r="B1144" t="s">
        <v>3908</v>
      </c>
      <c r="C1144" t="s">
        <v>3909</v>
      </c>
      <c r="D1144" t="s">
        <v>3910</v>
      </c>
      <c r="E1144" t="s">
        <v>537</v>
      </c>
    </row>
    <row r="1145" spans="1:5">
      <c r="A1145" t="s">
        <v>3911</v>
      </c>
      <c r="B1145" t="s">
        <v>3908</v>
      </c>
      <c r="C1145" t="s">
        <v>3912</v>
      </c>
      <c r="D1145" t="s">
        <v>3910</v>
      </c>
      <c r="E1145" t="s">
        <v>537</v>
      </c>
    </row>
    <row r="1146" spans="1:5">
      <c r="A1146" t="s">
        <v>3913</v>
      </c>
      <c r="B1146" t="s">
        <v>3914</v>
      </c>
      <c r="C1146" t="s">
        <v>3915</v>
      </c>
      <c r="D1146" t="s">
        <v>3916</v>
      </c>
      <c r="E1146" t="s">
        <v>559</v>
      </c>
    </row>
    <row r="1147" spans="1:5">
      <c r="A1147" t="s">
        <v>3917</v>
      </c>
      <c r="B1147" t="s">
        <v>3914</v>
      </c>
      <c r="C1147" t="s">
        <v>3918</v>
      </c>
      <c r="D1147" t="s">
        <v>3916</v>
      </c>
      <c r="E1147" t="s">
        <v>559</v>
      </c>
    </row>
    <row r="1148" spans="1:5">
      <c r="A1148" t="s">
        <v>3919</v>
      </c>
      <c r="B1148" t="s">
        <v>3920</v>
      </c>
      <c r="C1148" t="s">
        <v>3921</v>
      </c>
      <c r="D1148" t="s">
        <v>3922</v>
      </c>
      <c r="E1148" t="s">
        <v>554</v>
      </c>
    </row>
    <row r="1149" spans="1:5">
      <c r="A1149" t="s">
        <v>3923</v>
      </c>
      <c r="B1149" t="s">
        <v>3920</v>
      </c>
      <c r="C1149" t="s">
        <v>3924</v>
      </c>
      <c r="D1149" t="s">
        <v>3922</v>
      </c>
      <c r="E1149" t="s">
        <v>554</v>
      </c>
    </row>
    <row r="1150" spans="1:5">
      <c r="A1150" t="s">
        <v>3925</v>
      </c>
      <c r="B1150" t="s">
        <v>3926</v>
      </c>
      <c r="C1150" t="s">
        <v>3927</v>
      </c>
      <c r="D1150" t="s">
        <v>3928</v>
      </c>
      <c r="E1150" t="s">
        <v>537</v>
      </c>
    </row>
    <row r="1151" spans="1:5">
      <c r="A1151" t="s">
        <v>3929</v>
      </c>
      <c r="B1151" t="s">
        <v>3930</v>
      </c>
      <c r="C1151" t="s">
        <v>3931</v>
      </c>
      <c r="D1151" t="s">
        <v>3932</v>
      </c>
      <c r="E1151" t="s">
        <v>559</v>
      </c>
    </row>
    <row r="1152" spans="1:5">
      <c r="A1152" t="s">
        <v>18</v>
      </c>
      <c r="B1152" t="s">
        <v>17</v>
      </c>
      <c r="C1152" t="s">
        <v>3933</v>
      </c>
      <c r="D1152" t="s">
        <v>3934</v>
      </c>
      <c r="E1152" t="s">
        <v>621</v>
      </c>
    </row>
    <row r="1153" spans="1:5">
      <c r="A1153" t="s">
        <v>3935</v>
      </c>
      <c r="B1153" t="s">
        <v>3936</v>
      </c>
      <c r="C1153" t="s">
        <v>3937</v>
      </c>
      <c r="D1153" t="s">
        <v>3938</v>
      </c>
      <c r="E1153" t="s">
        <v>537</v>
      </c>
    </row>
    <row r="1154" spans="1:5">
      <c r="A1154" t="s">
        <v>3939</v>
      </c>
      <c r="B1154" t="s">
        <v>3940</v>
      </c>
      <c r="C1154" t="s">
        <v>3941</v>
      </c>
      <c r="D1154" t="s">
        <v>3942</v>
      </c>
      <c r="E1154" t="s">
        <v>621</v>
      </c>
    </row>
    <row r="1155" spans="1:5">
      <c r="A1155" t="s">
        <v>3943</v>
      </c>
      <c r="B1155" t="s">
        <v>2513</v>
      </c>
      <c r="C1155" t="s">
        <v>3944</v>
      </c>
      <c r="D1155" t="s">
        <v>2515</v>
      </c>
      <c r="E1155" t="s">
        <v>559</v>
      </c>
    </row>
    <row r="1156" spans="1:5">
      <c r="A1156" t="s">
        <v>3945</v>
      </c>
      <c r="B1156" t="s">
        <v>3946</v>
      </c>
      <c r="C1156" t="s">
        <v>3947</v>
      </c>
      <c r="D1156" t="s">
        <v>3948</v>
      </c>
      <c r="E1156" t="s">
        <v>559</v>
      </c>
    </row>
    <row r="1157" spans="1:5">
      <c r="A1157" t="s">
        <v>3949</v>
      </c>
      <c r="B1157" t="s">
        <v>3950</v>
      </c>
      <c r="C1157" t="s">
        <v>3951</v>
      </c>
      <c r="D1157" t="s">
        <v>3952</v>
      </c>
      <c r="E1157" t="s">
        <v>537</v>
      </c>
    </row>
    <row r="1158" spans="1:5">
      <c r="A1158" t="s">
        <v>3953</v>
      </c>
      <c r="B1158" t="s">
        <v>3950</v>
      </c>
      <c r="C1158" t="s">
        <v>3954</v>
      </c>
      <c r="D1158" t="s">
        <v>3952</v>
      </c>
      <c r="E1158" t="s">
        <v>537</v>
      </c>
    </row>
    <row r="1159" spans="1:5">
      <c r="A1159" t="s">
        <v>3955</v>
      </c>
      <c r="B1159" t="s">
        <v>3950</v>
      </c>
      <c r="C1159" t="s">
        <v>3956</v>
      </c>
      <c r="D1159" t="s">
        <v>3952</v>
      </c>
      <c r="E1159" t="s">
        <v>537</v>
      </c>
    </row>
    <row r="1160" spans="1:5">
      <c r="A1160" t="s">
        <v>3957</v>
      </c>
      <c r="B1160" t="s">
        <v>3950</v>
      </c>
      <c r="C1160" t="s">
        <v>3958</v>
      </c>
      <c r="D1160" t="s">
        <v>3952</v>
      </c>
      <c r="E1160" t="s">
        <v>537</v>
      </c>
    </row>
    <row r="1161" spans="1:5">
      <c r="A1161" t="s">
        <v>3959</v>
      </c>
      <c r="B1161" t="s">
        <v>3960</v>
      </c>
      <c r="C1161" t="s">
        <v>3961</v>
      </c>
      <c r="D1161" t="s">
        <v>3962</v>
      </c>
      <c r="E1161" t="s">
        <v>621</v>
      </c>
    </row>
    <row r="1162" spans="1:5">
      <c r="A1162" t="s">
        <v>3963</v>
      </c>
      <c r="B1162" t="s">
        <v>3964</v>
      </c>
      <c r="C1162" t="s">
        <v>3965</v>
      </c>
      <c r="D1162" t="s">
        <v>3966</v>
      </c>
      <c r="E1162" t="s">
        <v>559</v>
      </c>
    </row>
    <row r="1163" spans="1:5">
      <c r="A1163" t="s">
        <v>3967</v>
      </c>
      <c r="B1163" t="s">
        <v>3964</v>
      </c>
      <c r="C1163" t="s">
        <v>3968</v>
      </c>
      <c r="D1163" t="s">
        <v>3966</v>
      </c>
      <c r="E1163" t="s">
        <v>559</v>
      </c>
    </row>
    <row r="1164" spans="1:5">
      <c r="A1164" t="s">
        <v>3969</v>
      </c>
      <c r="B1164" t="s">
        <v>3964</v>
      </c>
      <c r="C1164" t="s">
        <v>3970</v>
      </c>
      <c r="D1164" t="s">
        <v>3966</v>
      </c>
      <c r="E1164" t="s">
        <v>559</v>
      </c>
    </row>
    <row r="1165" spans="1:5">
      <c r="A1165" t="s">
        <v>3971</v>
      </c>
      <c r="B1165" t="s">
        <v>3964</v>
      </c>
      <c r="C1165" t="s">
        <v>3972</v>
      </c>
      <c r="D1165" t="s">
        <v>3966</v>
      </c>
      <c r="E1165" t="s">
        <v>559</v>
      </c>
    </row>
    <row r="1166" spans="1:5">
      <c r="A1166" t="s">
        <v>3973</v>
      </c>
      <c r="B1166" t="s">
        <v>3974</v>
      </c>
      <c r="C1166" t="s">
        <v>3975</v>
      </c>
      <c r="D1166" t="s">
        <v>3976</v>
      </c>
      <c r="E1166" t="s">
        <v>559</v>
      </c>
    </row>
    <row r="1167" spans="1:5">
      <c r="A1167" t="s">
        <v>3977</v>
      </c>
      <c r="B1167" t="s">
        <v>3978</v>
      </c>
      <c r="C1167" t="s">
        <v>869</v>
      </c>
      <c r="D1167" t="s">
        <v>3979</v>
      </c>
      <c r="E1167" t="s">
        <v>559</v>
      </c>
    </row>
    <row r="1168" spans="1:5">
      <c r="A1168" t="s">
        <v>3980</v>
      </c>
      <c r="B1168" t="s">
        <v>3981</v>
      </c>
      <c r="C1168" t="s">
        <v>3982</v>
      </c>
      <c r="D1168" t="s">
        <v>3983</v>
      </c>
      <c r="E1168" t="s">
        <v>537</v>
      </c>
    </row>
    <row r="1169" spans="1:5">
      <c r="A1169" t="s">
        <v>3984</v>
      </c>
      <c r="B1169" t="s">
        <v>3985</v>
      </c>
      <c r="C1169" t="s">
        <v>3986</v>
      </c>
      <c r="D1169" t="s">
        <v>3987</v>
      </c>
      <c r="E1169" t="s">
        <v>537</v>
      </c>
    </row>
    <row r="1170" spans="1:5">
      <c r="A1170" t="s">
        <v>3988</v>
      </c>
      <c r="B1170" t="s">
        <v>3989</v>
      </c>
      <c r="C1170" t="s">
        <v>3990</v>
      </c>
      <c r="D1170" t="s">
        <v>3991</v>
      </c>
      <c r="E1170" t="s">
        <v>621</v>
      </c>
    </row>
    <row r="1171" spans="1:5">
      <c r="A1171" t="s">
        <v>3992</v>
      </c>
      <c r="B1171" t="s">
        <v>3989</v>
      </c>
      <c r="C1171" t="s">
        <v>3993</v>
      </c>
      <c r="D1171" t="s">
        <v>3991</v>
      </c>
      <c r="E1171" t="s">
        <v>621</v>
      </c>
    </row>
    <row r="1172" spans="1:5">
      <c r="A1172" t="s">
        <v>3994</v>
      </c>
      <c r="B1172" t="s">
        <v>3989</v>
      </c>
      <c r="C1172" t="s">
        <v>2557</v>
      </c>
      <c r="D1172" t="s">
        <v>3991</v>
      </c>
      <c r="E1172" t="s">
        <v>621</v>
      </c>
    </row>
    <row r="1173" spans="1:5">
      <c r="A1173" t="s">
        <v>3995</v>
      </c>
      <c r="B1173" t="s">
        <v>3989</v>
      </c>
      <c r="C1173" t="s">
        <v>3996</v>
      </c>
      <c r="D1173" t="s">
        <v>3991</v>
      </c>
      <c r="E1173" t="s">
        <v>621</v>
      </c>
    </row>
    <row r="1174" spans="1:5">
      <c r="A1174" t="s">
        <v>3997</v>
      </c>
      <c r="B1174" t="s">
        <v>3989</v>
      </c>
      <c r="C1174" t="s">
        <v>2723</v>
      </c>
      <c r="D1174" t="s">
        <v>3991</v>
      </c>
      <c r="E1174" t="s">
        <v>621</v>
      </c>
    </row>
    <row r="1175" spans="1:5">
      <c r="A1175" t="s">
        <v>3998</v>
      </c>
      <c r="B1175" t="s">
        <v>3989</v>
      </c>
      <c r="C1175" t="s">
        <v>1229</v>
      </c>
      <c r="D1175" t="s">
        <v>3991</v>
      </c>
      <c r="E1175" t="s">
        <v>621</v>
      </c>
    </row>
    <row r="1176" spans="1:5">
      <c r="A1176" t="s">
        <v>3999</v>
      </c>
      <c r="B1176" t="s">
        <v>3989</v>
      </c>
      <c r="C1176" t="s">
        <v>4000</v>
      </c>
      <c r="D1176" t="s">
        <v>3991</v>
      </c>
      <c r="E1176" t="s">
        <v>621</v>
      </c>
    </row>
    <row r="1177" spans="1:5">
      <c r="A1177" t="s">
        <v>4001</v>
      </c>
      <c r="B1177" t="s">
        <v>3989</v>
      </c>
      <c r="C1177" t="s">
        <v>4000</v>
      </c>
      <c r="D1177" t="s">
        <v>3991</v>
      </c>
      <c r="E1177" t="s">
        <v>621</v>
      </c>
    </row>
    <row r="1178" spans="1:5">
      <c r="A1178" t="s">
        <v>4002</v>
      </c>
      <c r="B1178" t="s">
        <v>3989</v>
      </c>
      <c r="C1178" t="s">
        <v>4003</v>
      </c>
      <c r="D1178" t="s">
        <v>3991</v>
      </c>
      <c r="E1178" t="s">
        <v>621</v>
      </c>
    </row>
    <row r="1179" spans="1:5">
      <c r="A1179" t="s">
        <v>4004</v>
      </c>
      <c r="B1179" t="s">
        <v>3989</v>
      </c>
      <c r="C1179" t="s">
        <v>4005</v>
      </c>
      <c r="D1179" t="s">
        <v>3991</v>
      </c>
      <c r="E1179" t="s">
        <v>621</v>
      </c>
    </row>
    <row r="1180" spans="1:5">
      <c r="A1180" t="s">
        <v>4006</v>
      </c>
      <c r="B1180" t="s">
        <v>3989</v>
      </c>
      <c r="C1180" t="s">
        <v>4007</v>
      </c>
      <c r="D1180" t="s">
        <v>3991</v>
      </c>
      <c r="E1180" t="s">
        <v>621</v>
      </c>
    </row>
    <row r="1181" spans="1:5">
      <c r="A1181" t="s">
        <v>4008</v>
      </c>
      <c r="B1181" t="s">
        <v>4009</v>
      </c>
      <c r="C1181" t="s">
        <v>4010</v>
      </c>
      <c r="D1181" t="s">
        <v>4011</v>
      </c>
      <c r="E1181" t="s">
        <v>559</v>
      </c>
    </row>
    <row r="1182" spans="1:5">
      <c r="A1182" t="s">
        <v>4012</v>
      </c>
      <c r="B1182" t="s">
        <v>4009</v>
      </c>
      <c r="C1182" t="s">
        <v>4013</v>
      </c>
      <c r="D1182" t="s">
        <v>4011</v>
      </c>
      <c r="E1182" t="s">
        <v>559</v>
      </c>
    </row>
    <row r="1183" spans="1:5">
      <c r="A1183" t="s">
        <v>4014</v>
      </c>
      <c r="B1183" t="s">
        <v>4009</v>
      </c>
      <c r="C1183" t="s">
        <v>4015</v>
      </c>
      <c r="D1183" t="s">
        <v>4011</v>
      </c>
      <c r="E1183" t="s">
        <v>559</v>
      </c>
    </row>
    <row r="1184" spans="1:5">
      <c r="A1184" t="s">
        <v>4016</v>
      </c>
      <c r="B1184" t="s">
        <v>4009</v>
      </c>
      <c r="C1184" t="s">
        <v>4017</v>
      </c>
      <c r="D1184" t="s">
        <v>4011</v>
      </c>
      <c r="E1184" t="s">
        <v>559</v>
      </c>
    </row>
    <row r="1185" spans="1:5">
      <c r="A1185" t="s">
        <v>4018</v>
      </c>
      <c r="B1185" t="s">
        <v>4019</v>
      </c>
      <c r="C1185" t="s">
        <v>4020</v>
      </c>
      <c r="D1185" t="s">
        <v>4021</v>
      </c>
      <c r="E1185" t="s">
        <v>522</v>
      </c>
    </row>
    <row r="1186" spans="1:5">
      <c r="A1186" t="s">
        <v>4022</v>
      </c>
      <c r="B1186" t="s">
        <v>4023</v>
      </c>
      <c r="C1186" t="s">
        <v>4024</v>
      </c>
      <c r="D1186" t="s">
        <v>4025</v>
      </c>
      <c r="E1186" t="s">
        <v>559</v>
      </c>
    </row>
    <row r="1187" spans="1:5">
      <c r="A1187" t="s">
        <v>4026</v>
      </c>
      <c r="B1187" t="s">
        <v>4027</v>
      </c>
      <c r="C1187" t="s">
        <v>4028</v>
      </c>
      <c r="D1187" t="s">
        <v>4029</v>
      </c>
      <c r="E1187" t="s">
        <v>559</v>
      </c>
    </row>
    <row r="1188" spans="1:5">
      <c r="A1188" t="s">
        <v>4030</v>
      </c>
      <c r="B1188" t="s">
        <v>4031</v>
      </c>
      <c r="C1188" t="s">
        <v>4032</v>
      </c>
      <c r="D1188" t="s">
        <v>4033</v>
      </c>
      <c r="E1188" t="s">
        <v>559</v>
      </c>
    </row>
    <row r="1189" spans="1:5">
      <c r="A1189" t="s">
        <v>4034</v>
      </c>
      <c r="B1189" t="s">
        <v>4031</v>
      </c>
      <c r="C1189" t="s">
        <v>4035</v>
      </c>
      <c r="D1189" t="s">
        <v>4033</v>
      </c>
      <c r="E1189" t="s">
        <v>559</v>
      </c>
    </row>
    <row r="1190" spans="1:5">
      <c r="A1190" t="s">
        <v>4036</v>
      </c>
      <c r="B1190" t="s">
        <v>4031</v>
      </c>
      <c r="C1190" t="s">
        <v>4037</v>
      </c>
      <c r="D1190" t="s">
        <v>4033</v>
      </c>
      <c r="E1190" t="s">
        <v>559</v>
      </c>
    </row>
    <row r="1191" spans="1:5">
      <c r="A1191" t="s">
        <v>4038</v>
      </c>
      <c r="B1191" t="s">
        <v>4031</v>
      </c>
      <c r="C1191" t="s">
        <v>4039</v>
      </c>
      <c r="D1191" t="s">
        <v>4033</v>
      </c>
      <c r="E1191" t="s">
        <v>559</v>
      </c>
    </row>
    <row r="1192" spans="1:5">
      <c r="A1192" t="s">
        <v>4040</v>
      </c>
      <c r="B1192" t="s">
        <v>4031</v>
      </c>
      <c r="C1192" t="s">
        <v>4041</v>
      </c>
      <c r="D1192" t="s">
        <v>4033</v>
      </c>
      <c r="E1192" t="s">
        <v>559</v>
      </c>
    </row>
    <row r="1193" spans="1:5">
      <c r="A1193" t="s">
        <v>4042</v>
      </c>
      <c r="B1193" t="s">
        <v>4031</v>
      </c>
      <c r="C1193" t="s">
        <v>4043</v>
      </c>
      <c r="D1193" t="s">
        <v>4033</v>
      </c>
      <c r="E1193" t="s">
        <v>559</v>
      </c>
    </row>
    <row r="1194" spans="1:5">
      <c r="A1194" t="s">
        <v>4044</v>
      </c>
      <c r="B1194" t="s">
        <v>4031</v>
      </c>
      <c r="C1194" t="s">
        <v>4045</v>
      </c>
      <c r="D1194" t="s">
        <v>4033</v>
      </c>
      <c r="E1194" t="s">
        <v>559</v>
      </c>
    </row>
    <row r="1195" spans="1:5">
      <c r="A1195" t="s">
        <v>4046</v>
      </c>
      <c r="B1195" t="s">
        <v>4031</v>
      </c>
      <c r="C1195" t="s">
        <v>4047</v>
      </c>
      <c r="D1195" t="s">
        <v>4033</v>
      </c>
      <c r="E1195" t="s">
        <v>559</v>
      </c>
    </row>
    <row r="1196" spans="1:5">
      <c r="A1196" t="s">
        <v>4048</v>
      </c>
      <c r="B1196" t="s">
        <v>4031</v>
      </c>
      <c r="C1196" t="s">
        <v>4049</v>
      </c>
      <c r="D1196" t="s">
        <v>4033</v>
      </c>
      <c r="E1196" t="s">
        <v>559</v>
      </c>
    </row>
    <row r="1197" spans="1:5">
      <c r="A1197" t="s">
        <v>4050</v>
      </c>
      <c r="B1197" t="s">
        <v>4031</v>
      </c>
      <c r="C1197" t="s">
        <v>4051</v>
      </c>
      <c r="D1197" t="s">
        <v>4033</v>
      </c>
      <c r="E1197" t="s">
        <v>559</v>
      </c>
    </row>
    <row r="1198" spans="1:5">
      <c r="A1198" t="s">
        <v>4052</v>
      </c>
      <c r="B1198" t="s">
        <v>4031</v>
      </c>
      <c r="C1198" t="s">
        <v>4053</v>
      </c>
      <c r="D1198" t="s">
        <v>4033</v>
      </c>
      <c r="E1198" t="s">
        <v>559</v>
      </c>
    </row>
    <row r="1199" spans="1:5">
      <c r="A1199" t="s">
        <v>4054</v>
      </c>
      <c r="B1199" t="s">
        <v>4031</v>
      </c>
      <c r="C1199" t="s">
        <v>4055</v>
      </c>
      <c r="D1199" t="s">
        <v>4033</v>
      </c>
      <c r="E1199" t="s">
        <v>559</v>
      </c>
    </row>
    <row r="1200" spans="1:5">
      <c r="A1200" t="s">
        <v>4056</v>
      </c>
      <c r="B1200" t="s">
        <v>4031</v>
      </c>
      <c r="C1200" t="s">
        <v>4057</v>
      </c>
      <c r="D1200" t="s">
        <v>4033</v>
      </c>
      <c r="E1200" t="s">
        <v>559</v>
      </c>
    </row>
    <row r="1201" spans="1:5">
      <c r="A1201" t="s">
        <v>4058</v>
      </c>
      <c r="B1201" t="s">
        <v>4031</v>
      </c>
      <c r="C1201" t="s">
        <v>4059</v>
      </c>
      <c r="D1201" t="s">
        <v>4033</v>
      </c>
      <c r="E1201" t="s">
        <v>559</v>
      </c>
    </row>
    <row r="1202" spans="1:5">
      <c r="A1202" t="s">
        <v>4060</v>
      </c>
      <c r="B1202" t="s">
        <v>4031</v>
      </c>
      <c r="C1202" t="s">
        <v>4061</v>
      </c>
      <c r="D1202" t="s">
        <v>4033</v>
      </c>
      <c r="E1202" t="s">
        <v>559</v>
      </c>
    </row>
    <row r="1203" spans="1:5">
      <c r="A1203" t="s">
        <v>4062</v>
      </c>
      <c r="B1203" t="s">
        <v>4031</v>
      </c>
      <c r="C1203" t="s">
        <v>4063</v>
      </c>
      <c r="D1203" t="s">
        <v>4033</v>
      </c>
      <c r="E1203" t="s">
        <v>559</v>
      </c>
    </row>
    <row r="1204" spans="1:5">
      <c r="A1204" t="s">
        <v>4064</v>
      </c>
      <c r="B1204" t="s">
        <v>4031</v>
      </c>
      <c r="C1204" t="s">
        <v>4065</v>
      </c>
      <c r="D1204" t="s">
        <v>4033</v>
      </c>
      <c r="E1204" t="s">
        <v>559</v>
      </c>
    </row>
    <row r="1205" spans="1:5">
      <c r="A1205" t="s">
        <v>4066</v>
      </c>
      <c r="B1205" t="s">
        <v>4067</v>
      </c>
      <c r="C1205" t="s">
        <v>4068</v>
      </c>
      <c r="D1205" t="s">
        <v>4069</v>
      </c>
      <c r="E1205" t="s">
        <v>559</v>
      </c>
    </row>
    <row r="1206" spans="1:5">
      <c r="A1206" t="s">
        <v>4070</v>
      </c>
      <c r="B1206" t="s">
        <v>4067</v>
      </c>
      <c r="C1206" t="s">
        <v>4071</v>
      </c>
      <c r="D1206" t="s">
        <v>4069</v>
      </c>
      <c r="E1206" t="s">
        <v>559</v>
      </c>
    </row>
    <row r="1207" spans="1:5">
      <c r="A1207" t="s">
        <v>4072</v>
      </c>
      <c r="B1207" t="s">
        <v>4073</v>
      </c>
      <c r="C1207" t="s">
        <v>4074</v>
      </c>
      <c r="D1207" t="s">
        <v>4075</v>
      </c>
      <c r="E1207" t="s">
        <v>559</v>
      </c>
    </row>
    <row r="1208" spans="1:5">
      <c r="A1208" t="s">
        <v>4076</v>
      </c>
      <c r="B1208" t="s">
        <v>4073</v>
      </c>
      <c r="C1208" t="s">
        <v>4074</v>
      </c>
      <c r="D1208" t="s">
        <v>4075</v>
      </c>
      <c r="E1208" t="s">
        <v>559</v>
      </c>
    </row>
    <row r="1209" spans="1:5">
      <c r="A1209" t="s">
        <v>4077</v>
      </c>
      <c r="B1209" t="s">
        <v>4073</v>
      </c>
      <c r="C1209" t="s">
        <v>4078</v>
      </c>
      <c r="D1209" t="s">
        <v>4075</v>
      </c>
      <c r="E1209" t="s">
        <v>559</v>
      </c>
    </row>
    <row r="1210" spans="1:5">
      <c r="A1210" t="s">
        <v>4079</v>
      </c>
      <c r="B1210" t="s">
        <v>4073</v>
      </c>
      <c r="C1210" t="s">
        <v>4080</v>
      </c>
      <c r="D1210" t="s">
        <v>4075</v>
      </c>
      <c r="E1210" t="s">
        <v>559</v>
      </c>
    </row>
    <row r="1211" spans="1:5">
      <c r="A1211" t="s">
        <v>4081</v>
      </c>
      <c r="B1211" t="s">
        <v>4073</v>
      </c>
      <c r="C1211" t="s">
        <v>4082</v>
      </c>
      <c r="D1211" t="s">
        <v>4075</v>
      </c>
      <c r="E1211" t="s">
        <v>559</v>
      </c>
    </row>
    <row r="1212" spans="1:5">
      <c r="A1212" t="s">
        <v>4083</v>
      </c>
      <c r="B1212" t="s">
        <v>4073</v>
      </c>
      <c r="C1212" t="s">
        <v>4084</v>
      </c>
      <c r="D1212" t="s">
        <v>4075</v>
      </c>
      <c r="E1212" t="s">
        <v>559</v>
      </c>
    </row>
    <row r="1213" spans="1:5">
      <c r="A1213" t="s">
        <v>4085</v>
      </c>
      <c r="B1213" t="s">
        <v>4073</v>
      </c>
      <c r="C1213" t="s">
        <v>4086</v>
      </c>
      <c r="D1213" t="s">
        <v>4075</v>
      </c>
      <c r="E1213" t="s">
        <v>559</v>
      </c>
    </row>
    <row r="1214" spans="1:5">
      <c r="A1214" t="s">
        <v>4087</v>
      </c>
      <c r="B1214" t="s">
        <v>4073</v>
      </c>
      <c r="C1214" t="s">
        <v>4088</v>
      </c>
      <c r="D1214" t="s">
        <v>4075</v>
      </c>
      <c r="E1214" t="s">
        <v>559</v>
      </c>
    </row>
    <row r="1215" spans="1:5">
      <c r="A1215" t="s">
        <v>4089</v>
      </c>
      <c r="B1215" t="s">
        <v>4073</v>
      </c>
      <c r="C1215" t="s">
        <v>4090</v>
      </c>
      <c r="D1215" t="s">
        <v>4075</v>
      </c>
      <c r="E1215" t="s">
        <v>559</v>
      </c>
    </row>
    <row r="1216" spans="1:5">
      <c r="A1216" t="s">
        <v>4091</v>
      </c>
      <c r="B1216" t="s">
        <v>4073</v>
      </c>
      <c r="C1216" t="s">
        <v>4092</v>
      </c>
      <c r="D1216" t="s">
        <v>4075</v>
      </c>
      <c r="E1216" t="s">
        <v>559</v>
      </c>
    </row>
    <row r="1217" spans="1:5">
      <c r="A1217" t="s">
        <v>4093</v>
      </c>
      <c r="B1217" t="s">
        <v>4073</v>
      </c>
      <c r="C1217" t="s">
        <v>4094</v>
      </c>
      <c r="D1217" t="s">
        <v>4075</v>
      </c>
      <c r="E1217" t="s">
        <v>559</v>
      </c>
    </row>
    <row r="1218" spans="1:5">
      <c r="A1218" t="s">
        <v>4095</v>
      </c>
      <c r="B1218" t="s">
        <v>4073</v>
      </c>
      <c r="C1218" t="s">
        <v>4096</v>
      </c>
      <c r="D1218" t="s">
        <v>4075</v>
      </c>
      <c r="E1218" t="s">
        <v>559</v>
      </c>
    </row>
    <row r="1219" spans="1:5">
      <c r="A1219" t="s">
        <v>4097</v>
      </c>
      <c r="B1219" t="s">
        <v>4073</v>
      </c>
      <c r="C1219" t="s">
        <v>4098</v>
      </c>
      <c r="D1219" t="s">
        <v>4075</v>
      </c>
      <c r="E1219" t="s">
        <v>559</v>
      </c>
    </row>
    <row r="1220" spans="1:5">
      <c r="A1220" t="s">
        <v>4099</v>
      </c>
      <c r="B1220" t="s">
        <v>4073</v>
      </c>
      <c r="C1220" t="s">
        <v>4100</v>
      </c>
      <c r="D1220" t="s">
        <v>4075</v>
      </c>
      <c r="E1220" t="s">
        <v>559</v>
      </c>
    </row>
    <row r="1221" spans="1:5">
      <c r="A1221" t="s">
        <v>4101</v>
      </c>
      <c r="B1221" t="s">
        <v>4073</v>
      </c>
      <c r="C1221" t="s">
        <v>4102</v>
      </c>
      <c r="D1221" t="s">
        <v>4075</v>
      </c>
      <c r="E1221" t="s">
        <v>559</v>
      </c>
    </row>
    <row r="1222" spans="1:5">
      <c r="A1222" t="s">
        <v>4103</v>
      </c>
      <c r="B1222" t="s">
        <v>4073</v>
      </c>
      <c r="C1222" t="s">
        <v>4104</v>
      </c>
      <c r="D1222" t="s">
        <v>4075</v>
      </c>
      <c r="E1222" t="s">
        <v>559</v>
      </c>
    </row>
    <row r="1223" spans="1:5">
      <c r="A1223" t="s">
        <v>4105</v>
      </c>
      <c r="B1223" t="s">
        <v>4073</v>
      </c>
      <c r="C1223" t="s">
        <v>4106</v>
      </c>
      <c r="D1223" t="s">
        <v>4075</v>
      </c>
      <c r="E1223" t="s">
        <v>559</v>
      </c>
    </row>
    <row r="1224" spans="1:5">
      <c r="A1224" t="s">
        <v>4107</v>
      </c>
      <c r="B1224" t="s">
        <v>4073</v>
      </c>
      <c r="C1224" t="s">
        <v>4108</v>
      </c>
      <c r="D1224" t="s">
        <v>4075</v>
      </c>
      <c r="E1224" t="s">
        <v>559</v>
      </c>
    </row>
    <row r="1225" spans="1:5">
      <c r="A1225" t="s">
        <v>4109</v>
      </c>
      <c r="B1225" t="s">
        <v>4073</v>
      </c>
      <c r="C1225" t="s">
        <v>4110</v>
      </c>
      <c r="D1225" t="s">
        <v>4075</v>
      </c>
      <c r="E1225" t="s">
        <v>559</v>
      </c>
    </row>
    <row r="1226" spans="1:5">
      <c r="A1226" t="s">
        <v>4111</v>
      </c>
      <c r="B1226" t="s">
        <v>4112</v>
      </c>
      <c r="C1226" t="s">
        <v>4113</v>
      </c>
      <c r="D1226" t="s">
        <v>4114</v>
      </c>
      <c r="E1226" t="s">
        <v>559</v>
      </c>
    </row>
    <row r="1227" spans="1:5">
      <c r="A1227" t="s">
        <v>4115</v>
      </c>
      <c r="B1227" t="s">
        <v>1769</v>
      </c>
      <c r="C1227" t="s">
        <v>4116</v>
      </c>
      <c r="D1227" t="s">
        <v>1771</v>
      </c>
      <c r="E1227" t="s">
        <v>559</v>
      </c>
    </row>
    <row r="1228" spans="1:5">
      <c r="A1228" t="s">
        <v>4117</v>
      </c>
      <c r="B1228" t="s">
        <v>4118</v>
      </c>
      <c r="C1228" t="s">
        <v>4119</v>
      </c>
      <c r="D1228" t="s">
        <v>4120</v>
      </c>
      <c r="E1228" t="s">
        <v>559</v>
      </c>
    </row>
    <row r="1229" spans="1:5">
      <c r="A1229" t="s">
        <v>4121</v>
      </c>
      <c r="B1229" t="s">
        <v>4122</v>
      </c>
      <c r="C1229" t="s">
        <v>4123</v>
      </c>
      <c r="D1229" t="s">
        <v>4124</v>
      </c>
      <c r="E1229" t="s">
        <v>559</v>
      </c>
    </row>
    <row r="1230" spans="1:5">
      <c r="A1230" t="s">
        <v>4125</v>
      </c>
      <c r="B1230" t="s">
        <v>4122</v>
      </c>
      <c r="C1230" t="s">
        <v>4126</v>
      </c>
      <c r="D1230" t="s">
        <v>4124</v>
      </c>
      <c r="E1230" t="s">
        <v>559</v>
      </c>
    </row>
    <row r="1231" spans="1:5">
      <c r="A1231" t="s">
        <v>4127</v>
      </c>
      <c r="B1231" t="s">
        <v>4122</v>
      </c>
      <c r="C1231" t="s">
        <v>4128</v>
      </c>
      <c r="D1231" t="s">
        <v>4124</v>
      </c>
      <c r="E1231" t="s">
        <v>559</v>
      </c>
    </row>
    <row r="1232" spans="1:5">
      <c r="A1232" t="s">
        <v>4129</v>
      </c>
      <c r="B1232" t="s">
        <v>4122</v>
      </c>
      <c r="C1232" t="s">
        <v>4130</v>
      </c>
      <c r="D1232" t="s">
        <v>4124</v>
      </c>
      <c r="E1232" t="s">
        <v>559</v>
      </c>
    </row>
    <row r="1233" spans="1:5">
      <c r="A1233" t="s">
        <v>4131</v>
      </c>
      <c r="B1233" t="s">
        <v>4122</v>
      </c>
      <c r="C1233" t="s">
        <v>1274</v>
      </c>
      <c r="D1233" t="s">
        <v>4124</v>
      </c>
      <c r="E1233" t="s">
        <v>559</v>
      </c>
    </row>
    <row r="1234" spans="1:5">
      <c r="A1234" t="s">
        <v>4132</v>
      </c>
      <c r="B1234" t="s">
        <v>4122</v>
      </c>
      <c r="C1234" t="s">
        <v>4133</v>
      </c>
      <c r="D1234" t="s">
        <v>4124</v>
      </c>
      <c r="E1234" t="s">
        <v>559</v>
      </c>
    </row>
    <row r="1235" spans="1:5">
      <c r="A1235" t="s">
        <v>4134</v>
      </c>
      <c r="B1235" t="s">
        <v>4135</v>
      </c>
      <c r="C1235" t="s">
        <v>4136</v>
      </c>
      <c r="D1235" t="s">
        <v>4137</v>
      </c>
      <c r="E1235" t="s">
        <v>559</v>
      </c>
    </row>
    <row r="1236" spans="1:5">
      <c r="A1236" t="s">
        <v>4138</v>
      </c>
      <c r="B1236" t="s">
        <v>4139</v>
      </c>
      <c r="C1236" t="s">
        <v>4140</v>
      </c>
      <c r="D1236" t="s">
        <v>4141</v>
      </c>
      <c r="E1236" t="s">
        <v>559</v>
      </c>
    </row>
    <row r="1237" spans="1:5">
      <c r="A1237" t="s">
        <v>4142</v>
      </c>
      <c r="B1237" t="s">
        <v>4143</v>
      </c>
      <c r="C1237" t="s">
        <v>4144</v>
      </c>
      <c r="D1237" t="s">
        <v>4145</v>
      </c>
      <c r="E1237" t="s">
        <v>559</v>
      </c>
    </row>
    <row r="1238" spans="1:5">
      <c r="A1238" t="s">
        <v>4146</v>
      </c>
      <c r="B1238" t="s">
        <v>4143</v>
      </c>
      <c r="C1238" t="s">
        <v>4147</v>
      </c>
      <c r="D1238" t="s">
        <v>4145</v>
      </c>
      <c r="E1238" t="s">
        <v>559</v>
      </c>
    </row>
    <row r="1239" spans="1:5">
      <c r="A1239" t="s">
        <v>4148</v>
      </c>
      <c r="B1239" t="s">
        <v>4149</v>
      </c>
      <c r="C1239" t="s">
        <v>4150</v>
      </c>
      <c r="D1239" t="s">
        <v>4151</v>
      </c>
      <c r="E1239" t="s">
        <v>559</v>
      </c>
    </row>
    <row r="1240" spans="1:5">
      <c r="A1240" t="s">
        <v>4152</v>
      </c>
      <c r="B1240" t="s">
        <v>4153</v>
      </c>
      <c r="C1240" t="s">
        <v>4154</v>
      </c>
      <c r="D1240" t="s">
        <v>4155</v>
      </c>
      <c r="E1240" t="s">
        <v>559</v>
      </c>
    </row>
    <row r="1241" spans="1:5">
      <c r="A1241" t="s">
        <v>4156</v>
      </c>
      <c r="B1241" t="s">
        <v>4153</v>
      </c>
      <c r="C1241" t="s">
        <v>4157</v>
      </c>
      <c r="D1241" t="s">
        <v>4155</v>
      </c>
      <c r="E1241" t="s">
        <v>559</v>
      </c>
    </row>
    <row r="1242" spans="1:5">
      <c r="A1242" t="s">
        <v>4158</v>
      </c>
      <c r="B1242" t="s">
        <v>4159</v>
      </c>
      <c r="C1242" t="s">
        <v>4160</v>
      </c>
      <c r="D1242" t="s">
        <v>4161</v>
      </c>
      <c r="E1242" t="s">
        <v>537</v>
      </c>
    </row>
    <row r="1243" spans="1:5">
      <c r="A1243" t="s">
        <v>4162</v>
      </c>
      <c r="B1243" t="s">
        <v>4159</v>
      </c>
      <c r="C1243" t="s">
        <v>4163</v>
      </c>
      <c r="D1243" t="s">
        <v>4161</v>
      </c>
      <c r="E1243" t="s">
        <v>537</v>
      </c>
    </row>
    <row r="1244" spans="1:5">
      <c r="A1244" t="s">
        <v>4164</v>
      </c>
      <c r="B1244" t="s">
        <v>2979</v>
      </c>
      <c r="C1244" t="s">
        <v>4165</v>
      </c>
      <c r="D1244" t="s">
        <v>2981</v>
      </c>
      <c r="E1244" t="s">
        <v>559</v>
      </c>
    </row>
    <row r="1245" spans="1:5">
      <c r="A1245" t="s">
        <v>4166</v>
      </c>
      <c r="B1245" t="s">
        <v>4167</v>
      </c>
      <c r="C1245" t="s">
        <v>4168</v>
      </c>
      <c r="D1245" t="s">
        <v>4169</v>
      </c>
      <c r="E1245" t="s">
        <v>559</v>
      </c>
    </row>
    <row r="1246" spans="1:5">
      <c r="A1246" t="s">
        <v>4170</v>
      </c>
      <c r="B1246" t="s">
        <v>4167</v>
      </c>
      <c r="C1246" t="s">
        <v>4171</v>
      </c>
      <c r="D1246" t="s">
        <v>4169</v>
      </c>
      <c r="E1246" t="s">
        <v>559</v>
      </c>
    </row>
    <row r="1247" spans="1:5">
      <c r="A1247" t="s">
        <v>4172</v>
      </c>
      <c r="B1247" t="s">
        <v>4167</v>
      </c>
      <c r="C1247" t="s">
        <v>4173</v>
      </c>
      <c r="D1247" t="s">
        <v>4169</v>
      </c>
      <c r="E1247" t="s">
        <v>559</v>
      </c>
    </row>
    <row r="1248" spans="1:5">
      <c r="A1248" t="s">
        <v>4174</v>
      </c>
      <c r="B1248" t="s">
        <v>4167</v>
      </c>
      <c r="C1248" t="s">
        <v>4175</v>
      </c>
      <c r="D1248" t="s">
        <v>4169</v>
      </c>
      <c r="E1248" t="s">
        <v>559</v>
      </c>
    </row>
    <row r="1249" spans="1:5">
      <c r="A1249" t="s">
        <v>4176</v>
      </c>
      <c r="B1249" t="s">
        <v>4167</v>
      </c>
      <c r="C1249" t="s">
        <v>1489</v>
      </c>
      <c r="D1249" t="s">
        <v>4169</v>
      </c>
      <c r="E1249" t="s">
        <v>559</v>
      </c>
    </row>
    <row r="1250" spans="1:5">
      <c r="A1250" t="s">
        <v>4177</v>
      </c>
      <c r="B1250" t="s">
        <v>4178</v>
      </c>
      <c r="C1250" t="s">
        <v>1229</v>
      </c>
      <c r="D1250" t="s">
        <v>4179</v>
      </c>
      <c r="E1250" t="s">
        <v>621</v>
      </c>
    </row>
    <row r="1251" spans="1:5">
      <c r="A1251" t="s">
        <v>4180</v>
      </c>
      <c r="B1251" t="s">
        <v>4181</v>
      </c>
      <c r="C1251" t="s">
        <v>4182</v>
      </c>
      <c r="D1251" t="s">
        <v>4183</v>
      </c>
      <c r="E1251" t="s">
        <v>559</v>
      </c>
    </row>
    <row r="1252" spans="1:5">
      <c r="A1252" t="s">
        <v>4184</v>
      </c>
      <c r="B1252" t="s">
        <v>4185</v>
      </c>
      <c r="C1252" t="s">
        <v>4186</v>
      </c>
      <c r="D1252" t="s">
        <v>4187</v>
      </c>
      <c r="E1252" t="s">
        <v>559</v>
      </c>
    </row>
    <row r="1253" spans="1:5">
      <c r="A1253" t="s">
        <v>4188</v>
      </c>
      <c r="B1253" t="s">
        <v>4185</v>
      </c>
      <c r="C1253" t="s">
        <v>4189</v>
      </c>
      <c r="D1253" t="s">
        <v>4187</v>
      </c>
      <c r="E1253" t="s">
        <v>559</v>
      </c>
    </row>
    <row r="1254" spans="1:5">
      <c r="A1254" t="s">
        <v>4190</v>
      </c>
      <c r="B1254" t="s">
        <v>4185</v>
      </c>
      <c r="C1254" t="s">
        <v>4191</v>
      </c>
      <c r="D1254" t="s">
        <v>4187</v>
      </c>
      <c r="E1254" t="s">
        <v>559</v>
      </c>
    </row>
    <row r="1255" spans="1:5">
      <c r="A1255" t="s">
        <v>4192</v>
      </c>
      <c r="B1255" t="s">
        <v>4193</v>
      </c>
      <c r="C1255" t="s">
        <v>4194</v>
      </c>
      <c r="D1255" t="s">
        <v>4195</v>
      </c>
      <c r="E1255" t="s">
        <v>621</v>
      </c>
    </row>
    <row r="1256" spans="1:5">
      <c r="A1256" t="s">
        <v>4196</v>
      </c>
      <c r="B1256" t="s">
        <v>4197</v>
      </c>
      <c r="C1256" t="s">
        <v>4198</v>
      </c>
      <c r="D1256" t="s">
        <v>4199</v>
      </c>
      <c r="E1256" t="s">
        <v>537</v>
      </c>
    </row>
    <row r="1257" spans="1:5">
      <c r="A1257" t="s">
        <v>4200</v>
      </c>
      <c r="B1257" t="s">
        <v>4201</v>
      </c>
      <c r="C1257" t="s">
        <v>4202</v>
      </c>
      <c r="D1257" t="s">
        <v>4203</v>
      </c>
      <c r="E1257" t="s">
        <v>537</v>
      </c>
    </row>
    <row r="1258" spans="1:5">
      <c r="A1258" t="s">
        <v>4204</v>
      </c>
      <c r="B1258" t="s">
        <v>4205</v>
      </c>
      <c r="C1258" t="s">
        <v>4206</v>
      </c>
      <c r="D1258" t="s">
        <v>4207</v>
      </c>
      <c r="E1258" t="s">
        <v>537</v>
      </c>
    </row>
    <row r="1259" spans="1:5">
      <c r="A1259" t="s">
        <v>4208</v>
      </c>
      <c r="B1259" t="s">
        <v>4209</v>
      </c>
      <c r="C1259" t="s">
        <v>4210</v>
      </c>
      <c r="D1259" t="s">
        <v>4211</v>
      </c>
      <c r="E1259" t="s">
        <v>522</v>
      </c>
    </row>
    <row r="1260" spans="1:5">
      <c r="A1260" t="s">
        <v>4212</v>
      </c>
      <c r="B1260" t="s">
        <v>4213</v>
      </c>
      <c r="C1260" t="s">
        <v>4214</v>
      </c>
      <c r="D1260" t="s">
        <v>4214</v>
      </c>
      <c r="E1260" t="s">
        <v>537</v>
      </c>
    </row>
    <row r="1261" spans="1:5">
      <c r="A1261" t="s">
        <v>4215</v>
      </c>
      <c r="B1261" t="s">
        <v>4216</v>
      </c>
      <c r="C1261" t="s">
        <v>4217</v>
      </c>
      <c r="D1261" t="s">
        <v>4218</v>
      </c>
      <c r="E1261" t="s">
        <v>537</v>
      </c>
    </row>
    <row r="1262" spans="1:5">
      <c r="A1262" t="s">
        <v>4219</v>
      </c>
      <c r="B1262" t="s">
        <v>4220</v>
      </c>
      <c r="C1262" t="s">
        <v>4221</v>
      </c>
      <c r="D1262" t="s">
        <v>4221</v>
      </c>
      <c r="E1262" t="s">
        <v>559</v>
      </c>
    </row>
    <row r="1263" spans="1:5">
      <c r="A1263" t="s">
        <v>4222</v>
      </c>
      <c r="B1263" t="s">
        <v>4223</v>
      </c>
      <c r="C1263" t="s">
        <v>4224</v>
      </c>
      <c r="D1263" t="s">
        <v>4225</v>
      </c>
      <c r="E1263" t="s">
        <v>621</v>
      </c>
    </row>
    <row r="1264" spans="1:5">
      <c r="A1264" t="s">
        <v>4226</v>
      </c>
      <c r="B1264" t="s">
        <v>4227</v>
      </c>
      <c r="C1264" t="s">
        <v>4228</v>
      </c>
      <c r="D1264" t="s">
        <v>4229</v>
      </c>
      <c r="E1264" t="s">
        <v>537</v>
      </c>
    </row>
    <row r="1265" spans="1:5">
      <c r="A1265" t="s">
        <v>4230</v>
      </c>
      <c r="B1265" t="s">
        <v>4231</v>
      </c>
      <c r="C1265" t="s">
        <v>4232</v>
      </c>
      <c r="D1265" t="s">
        <v>4233</v>
      </c>
      <c r="E1265" t="s">
        <v>559</v>
      </c>
    </row>
    <row r="1266" spans="1:5">
      <c r="A1266" t="s">
        <v>4234</v>
      </c>
      <c r="B1266" t="s">
        <v>4235</v>
      </c>
      <c r="C1266" t="s">
        <v>4236</v>
      </c>
      <c r="D1266" t="s">
        <v>4237</v>
      </c>
      <c r="E1266" t="s">
        <v>559</v>
      </c>
    </row>
    <row r="1267" spans="1:5">
      <c r="A1267" t="s">
        <v>4238</v>
      </c>
      <c r="B1267" t="s">
        <v>4239</v>
      </c>
      <c r="C1267" t="s">
        <v>4240</v>
      </c>
      <c r="D1267" t="s">
        <v>4241</v>
      </c>
      <c r="E1267" t="s">
        <v>554</v>
      </c>
    </row>
    <row r="1268" spans="1:5">
      <c r="A1268" t="s">
        <v>4242</v>
      </c>
      <c r="B1268" t="s">
        <v>4243</v>
      </c>
      <c r="C1268" t="s">
        <v>4244</v>
      </c>
      <c r="D1268" t="s">
        <v>4245</v>
      </c>
      <c r="E1268" t="s">
        <v>559</v>
      </c>
    </row>
    <row r="1269" spans="1:5">
      <c r="A1269" t="s">
        <v>4246</v>
      </c>
      <c r="B1269" t="s">
        <v>4247</v>
      </c>
      <c r="C1269" t="s">
        <v>4248</v>
      </c>
      <c r="D1269" t="s">
        <v>4249</v>
      </c>
      <c r="E1269" t="s">
        <v>559</v>
      </c>
    </row>
    <row r="1270" spans="1:5">
      <c r="A1270" t="s">
        <v>4250</v>
      </c>
      <c r="B1270" t="s">
        <v>4251</v>
      </c>
      <c r="C1270" t="s">
        <v>4252</v>
      </c>
      <c r="D1270" t="s">
        <v>4253</v>
      </c>
      <c r="E1270" t="s">
        <v>559</v>
      </c>
    </row>
    <row r="1271" spans="1:5">
      <c r="A1271" t="s">
        <v>4254</v>
      </c>
      <c r="B1271" t="s">
        <v>4255</v>
      </c>
      <c r="C1271" t="s">
        <v>4256</v>
      </c>
      <c r="D1271" t="s">
        <v>4257</v>
      </c>
      <c r="E1271" t="s">
        <v>537</v>
      </c>
    </row>
    <row r="1272" spans="1:5">
      <c r="A1272" t="s">
        <v>4258</v>
      </c>
      <c r="B1272" t="s">
        <v>4259</v>
      </c>
      <c r="C1272" t="s">
        <v>4260</v>
      </c>
      <c r="D1272" t="s">
        <v>4261</v>
      </c>
      <c r="E1272" t="s">
        <v>537</v>
      </c>
    </row>
    <row r="1273" spans="1:5">
      <c r="A1273" t="s">
        <v>4262</v>
      </c>
      <c r="B1273" t="s">
        <v>4263</v>
      </c>
      <c r="C1273" t="s">
        <v>4264</v>
      </c>
      <c r="D1273" t="s">
        <v>4265</v>
      </c>
      <c r="E1273" t="s">
        <v>559</v>
      </c>
    </row>
    <row r="1274" spans="1:5">
      <c r="A1274" t="s">
        <v>4266</v>
      </c>
      <c r="B1274" t="s">
        <v>4267</v>
      </c>
      <c r="C1274" t="s">
        <v>4268</v>
      </c>
      <c r="D1274" t="s">
        <v>4269</v>
      </c>
      <c r="E1274" t="s">
        <v>559</v>
      </c>
    </row>
    <row r="1275" spans="1:5">
      <c r="A1275" t="s">
        <v>27</v>
      </c>
      <c r="B1275" t="s">
        <v>19</v>
      </c>
      <c r="C1275" t="s">
        <v>4270</v>
      </c>
      <c r="D1275" t="s">
        <v>4271</v>
      </c>
      <c r="E1275" t="s">
        <v>537</v>
      </c>
    </row>
    <row r="1276" spans="1:5">
      <c r="A1276" t="s">
        <v>4272</v>
      </c>
      <c r="B1276" t="s">
        <v>4273</v>
      </c>
      <c r="C1276" t="s">
        <v>4274</v>
      </c>
      <c r="D1276" t="s">
        <v>4275</v>
      </c>
      <c r="E1276" t="s">
        <v>537</v>
      </c>
    </row>
    <row r="1277" spans="1:5">
      <c r="A1277" t="s">
        <v>4276</v>
      </c>
      <c r="B1277" t="s">
        <v>4277</v>
      </c>
      <c r="C1277" t="s">
        <v>4278</v>
      </c>
      <c r="D1277" t="s">
        <v>4279</v>
      </c>
      <c r="E1277" t="s">
        <v>537</v>
      </c>
    </row>
    <row r="1278" spans="1:5">
      <c r="A1278" t="s">
        <v>4280</v>
      </c>
      <c r="B1278" t="s">
        <v>4277</v>
      </c>
      <c r="C1278" t="s">
        <v>4281</v>
      </c>
      <c r="D1278" t="s">
        <v>4279</v>
      </c>
      <c r="E1278" t="s">
        <v>537</v>
      </c>
    </row>
    <row r="1279" spans="1:5">
      <c r="A1279" t="s">
        <v>4282</v>
      </c>
      <c r="B1279" t="s">
        <v>4283</v>
      </c>
      <c r="C1279" t="s">
        <v>882</v>
      </c>
      <c r="D1279" t="s">
        <v>4284</v>
      </c>
      <c r="E1279" t="s">
        <v>559</v>
      </c>
    </row>
    <row r="1280" spans="1:5">
      <c r="A1280" t="s">
        <v>4285</v>
      </c>
      <c r="B1280" t="s">
        <v>4286</v>
      </c>
      <c r="C1280" t="s">
        <v>4287</v>
      </c>
      <c r="D1280" t="s">
        <v>4288</v>
      </c>
      <c r="E1280" t="s">
        <v>559</v>
      </c>
    </row>
    <row r="1281" spans="1:5">
      <c r="A1281" t="s">
        <v>4289</v>
      </c>
      <c r="B1281" t="s">
        <v>4290</v>
      </c>
      <c r="C1281" t="s">
        <v>4291</v>
      </c>
      <c r="D1281" t="s">
        <v>4292</v>
      </c>
      <c r="E1281" t="s">
        <v>559</v>
      </c>
    </row>
    <row r="1282" spans="1:5">
      <c r="A1282" t="s">
        <v>4293</v>
      </c>
      <c r="B1282" t="s">
        <v>4290</v>
      </c>
      <c r="C1282" t="s">
        <v>4294</v>
      </c>
      <c r="D1282" t="s">
        <v>4292</v>
      </c>
      <c r="E1282" t="s">
        <v>559</v>
      </c>
    </row>
    <row r="1283" spans="1:5">
      <c r="A1283" t="s">
        <v>4295</v>
      </c>
      <c r="B1283" t="s">
        <v>4296</v>
      </c>
      <c r="C1283" t="s">
        <v>4297</v>
      </c>
      <c r="D1283" t="s">
        <v>4298</v>
      </c>
      <c r="E1283" t="s">
        <v>559</v>
      </c>
    </row>
    <row r="1284" spans="1:5">
      <c r="A1284" t="s">
        <v>4299</v>
      </c>
      <c r="B1284" t="s">
        <v>4300</v>
      </c>
      <c r="C1284" t="s">
        <v>4301</v>
      </c>
      <c r="D1284" t="s">
        <v>4302</v>
      </c>
      <c r="E1284" t="s">
        <v>537</v>
      </c>
    </row>
    <row r="1285" spans="1:5">
      <c r="A1285" t="s">
        <v>4303</v>
      </c>
      <c r="B1285" t="s">
        <v>4304</v>
      </c>
      <c r="C1285" t="s">
        <v>4305</v>
      </c>
      <c r="D1285" t="s">
        <v>4306</v>
      </c>
      <c r="E1285" t="s">
        <v>559</v>
      </c>
    </row>
    <row r="1286" spans="1:5">
      <c r="A1286" t="s">
        <v>4307</v>
      </c>
      <c r="B1286" t="s">
        <v>4308</v>
      </c>
      <c r="C1286" t="s">
        <v>4309</v>
      </c>
      <c r="D1286" t="s">
        <v>4310</v>
      </c>
      <c r="E1286" t="s">
        <v>554</v>
      </c>
    </row>
    <row r="1287" spans="1:5">
      <c r="A1287" t="s">
        <v>4311</v>
      </c>
      <c r="B1287" t="s">
        <v>4312</v>
      </c>
      <c r="C1287" t="s">
        <v>4313</v>
      </c>
      <c r="D1287" t="s">
        <v>4313</v>
      </c>
      <c r="E1287" t="s">
        <v>537</v>
      </c>
    </row>
    <row r="1288" spans="1:5">
      <c r="A1288" t="s">
        <v>4314</v>
      </c>
      <c r="B1288" t="s">
        <v>4315</v>
      </c>
      <c r="C1288" t="s">
        <v>4316</v>
      </c>
      <c r="D1288" t="s">
        <v>4316</v>
      </c>
      <c r="E1288" t="s">
        <v>537</v>
      </c>
    </row>
    <row r="1289" spans="1:5">
      <c r="A1289" t="s">
        <v>4317</v>
      </c>
      <c r="B1289" t="s">
        <v>4318</v>
      </c>
      <c r="C1289" t="s">
        <v>4305</v>
      </c>
      <c r="D1289" t="s">
        <v>4319</v>
      </c>
      <c r="E1289" t="s">
        <v>559</v>
      </c>
    </row>
    <row r="1290" spans="1:5">
      <c r="A1290" t="s">
        <v>4320</v>
      </c>
      <c r="B1290" t="s">
        <v>4318</v>
      </c>
      <c r="C1290" t="s">
        <v>4321</v>
      </c>
      <c r="D1290" t="s">
        <v>4319</v>
      </c>
      <c r="E1290" t="s">
        <v>559</v>
      </c>
    </row>
    <row r="1291" spans="1:5">
      <c r="A1291" t="s">
        <v>4322</v>
      </c>
      <c r="B1291" t="s">
        <v>4323</v>
      </c>
      <c r="C1291" t="s">
        <v>4324</v>
      </c>
      <c r="D1291" t="s">
        <v>4325</v>
      </c>
      <c r="E1291" t="s">
        <v>621</v>
      </c>
    </row>
    <row r="1292" spans="1:5">
      <c r="A1292" t="s">
        <v>4326</v>
      </c>
      <c r="B1292" t="s">
        <v>4327</v>
      </c>
      <c r="C1292" t="s">
        <v>4328</v>
      </c>
      <c r="D1292" t="s">
        <v>4329</v>
      </c>
      <c r="E1292" t="s">
        <v>537</v>
      </c>
    </row>
    <row r="1293" spans="1:5">
      <c r="A1293" t="s">
        <v>4330</v>
      </c>
      <c r="B1293" t="s">
        <v>4331</v>
      </c>
      <c r="C1293" t="s">
        <v>4332</v>
      </c>
      <c r="D1293" t="s">
        <v>4333</v>
      </c>
      <c r="E1293" t="s">
        <v>537</v>
      </c>
    </row>
    <row r="1294" spans="1:5">
      <c r="A1294" t="s">
        <v>4334</v>
      </c>
      <c r="B1294" t="s">
        <v>4335</v>
      </c>
      <c r="C1294" t="s">
        <v>4336</v>
      </c>
      <c r="D1294" t="s">
        <v>4337</v>
      </c>
      <c r="E1294" t="s">
        <v>559</v>
      </c>
    </row>
    <row r="1295" spans="1:5">
      <c r="A1295" t="s">
        <v>4338</v>
      </c>
      <c r="B1295" t="s">
        <v>4335</v>
      </c>
      <c r="C1295" t="s">
        <v>4339</v>
      </c>
      <c r="D1295" t="s">
        <v>4337</v>
      </c>
      <c r="E1295" t="s">
        <v>559</v>
      </c>
    </row>
    <row r="1296" spans="1:5">
      <c r="A1296" t="s">
        <v>4340</v>
      </c>
      <c r="B1296" t="s">
        <v>4335</v>
      </c>
      <c r="C1296" t="s">
        <v>4341</v>
      </c>
      <c r="D1296" t="s">
        <v>4337</v>
      </c>
      <c r="E1296" t="s">
        <v>559</v>
      </c>
    </row>
    <row r="1297" spans="1:5">
      <c r="A1297" t="s">
        <v>4342</v>
      </c>
      <c r="B1297" t="s">
        <v>4335</v>
      </c>
      <c r="C1297" t="s">
        <v>4343</v>
      </c>
      <c r="D1297" t="s">
        <v>4337</v>
      </c>
      <c r="E1297" t="s">
        <v>559</v>
      </c>
    </row>
    <row r="1298" spans="1:5">
      <c r="A1298" t="s">
        <v>4344</v>
      </c>
      <c r="B1298" t="s">
        <v>4345</v>
      </c>
      <c r="C1298" t="s">
        <v>4346</v>
      </c>
      <c r="D1298" t="s">
        <v>4347</v>
      </c>
      <c r="E1298" t="s">
        <v>559</v>
      </c>
    </row>
    <row r="1299" spans="1:5">
      <c r="A1299" t="s">
        <v>4348</v>
      </c>
      <c r="B1299" t="s">
        <v>4349</v>
      </c>
      <c r="C1299" t="s">
        <v>4350</v>
      </c>
      <c r="D1299" t="s">
        <v>4350</v>
      </c>
      <c r="E1299" t="s">
        <v>522</v>
      </c>
    </row>
    <row r="1300" spans="1:5">
      <c r="A1300" t="s">
        <v>4351</v>
      </c>
      <c r="B1300" t="s">
        <v>4352</v>
      </c>
      <c r="C1300" t="s">
        <v>4353</v>
      </c>
      <c r="D1300" t="s">
        <v>4354</v>
      </c>
      <c r="E1300" t="s">
        <v>522</v>
      </c>
    </row>
    <row r="1301" spans="1:5">
      <c r="A1301" t="s">
        <v>4355</v>
      </c>
      <c r="B1301" t="s">
        <v>4356</v>
      </c>
      <c r="C1301" t="s">
        <v>4357</v>
      </c>
      <c r="D1301" t="s">
        <v>4358</v>
      </c>
      <c r="E1301" t="s">
        <v>559</v>
      </c>
    </row>
    <row r="1302" spans="1:5">
      <c r="A1302" t="s">
        <v>4359</v>
      </c>
      <c r="B1302" t="s">
        <v>4360</v>
      </c>
      <c r="C1302" t="s">
        <v>1629</v>
      </c>
      <c r="D1302" t="s">
        <v>4361</v>
      </c>
      <c r="E1302" t="s">
        <v>559</v>
      </c>
    </row>
    <row r="1303" spans="1:5">
      <c r="A1303" t="s">
        <v>4362</v>
      </c>
      <c r="B1303" t="s">
        <v>4363</v>
      </c>
      <c r="C1303" t="s">
        <v>4364</v>
      </c>
      <c r="D1303" t="s">
        <v>4365</v>
      </c>
      <c r="E1303" t="s">
        <v>559</v>
      </c>
    </row>
    <row r="1304" spans="1:5">
      <c r="A1304" t="s">
        <v>4366</v>
      </c>
      <c r="B1304" t="s">
        <v>4367</v>
      </c>
      <c r="C1304" t="s">
        <v>4368</v>
      </c>
      <c r="D1304" t="s">
        <v>4369</v>
      </c>
      <c r="E1304" t="s">
        <v>522</v>
      </c>
    </row>
    <row r="1305" spans="1:5">
      <c r="A1305" t="s">
        <v>4370</v>
      </c>
      <c r="B1305" t="s">
        <v>4371</v>
      </c>
      <c r="C1305" t="s">
        <v>2835</v>
      </c>
      <c r="D1305" t="s">
        <v>4372</v>
      </c>
      <c r="E1305" t="s">
        <v>572</v>
      </c>
    </row>
    <row r="1306" spans="1:5">
      <c r="A1306" t="s">
        <v>4373</v>
      </c>
      <c r="B1306" t="s">
        <v>4374</v>
      </c>
      <c r="C1306" t="s">
        <v>4375</v>
      </c>
      <c r="D1306" t="s">
        <v>4376</v>
      </c>
      <c r="E1306" t="s">
        <v>559</v>
      </c>
    </row>
    <row r="1307" spans="1:5">
      <c r="A1307" t="s">
        <v>4377</v>
      </c>
      <c r="B1307" t="s">
        <v>4378</v>
      </c>
      <c r="C1307" t="s">
        <v>4379</v>
      </c>
      <c r="D1307" t="s">
        <v>4380</v>
      </c>
      <c r="E1307" t="s">
        <v>554</v>
      </c>
    </row>
    <row r="1308" spans="1:5">
      <c r="A1308" t="s">
        <v>4381</v>
      </c>
      <c r="B1308" t="s">
        <v>4382</v>
      </c>
      <c r="C1308" t="s">
        <v>4383</v>
      </c>
      <c r="D1308" t="s">
        <v>4384</v>
      </c>
      <c r="E1308" t="s">
        <v>537</v>
      </c>
    </row>
    <row r="1309" spans="1:5">
      <c r="A1309" t="s">
        <v>4385</v>
      </c>
      <c r="B1309" t="s">
        <v>4386</v>
      </c>
      <c r="C1309" t="s">
        <v>4387</v>
      </c>
      <c r="D1309" t="s">
        <v>4388</v>
      </c>
      <c r="E1309" t="s">
        <v>537</v>
      </c>
    </row>
    <row r="1310" spans="1:5">
      <c r="A1310" t="s">
        <v>4389</v>
      </c>
      <c r="B1310" t="s">
        <v>4390</v>
      </c>
      <c r="C1310" t="s">
        <v>4391</v>
      </c>
      <c r="D1310" t="s">
        <v>4392</v>
      </c>
      <c r="E1310" t="s">
        <v>559</v>
      </c>
    </row>
    <row r="1311" spans="1:5">
      <c r="A1311" t="s">
        <v>4393</v>
      </c>
      <c r="B1311" t="s">
        <v>4390</v>
      </c>
      <c r="C1311" t="s">
        <v>4394</v>
      </c>
      <c r="D1311" t="s">
        <v>4392</v>
      </c>
      <c r="E1311" t="s">
        <v>559</v>
      </c>
    </row>
    <row r="1312" spans="1:5">
      <c r="A1312" t="s">
        <v>4395</v>
      </c>
      <c r="B1312" t="s">
        <v>4390</v>
      </c>
      <c r="C1312" t="s">
        <v>4396</v>
      </c>
      <c r="D1312" t="s">
        <v>4392</v>
      </c>
      <c r="E1312" t="s">
        <v>559</v>
      </c>
    </row>
    <row r="1313" spans="1:5">
      <c r="A1313" t="s">
        <v>4397</v>
      </c>
      <c r="B1313" t="s">
        <v>4390</v>
      </c>
      <c r="C1313" t="s">
        <v>4398</v>
      </c>
      <c r="D1313" t="s">
        <v>4392</v>
      </c>
      <c r="E1313" t="s">
        <v>559</v>
      </c>
    </row>
    <row r="1314" spans="1:5">
      <c r="A1314" t="s">
        <v>4399</v>
      </c>
      <c r="B1314" t="s">
        <v>4390</v>
      </c>
      <c r="C1314" t="s">
        <v>4400</v>
      </c>
      <c r="D1314" t="s">
        <v>4392</v>
      </c>
      <c r="E1314" t="s">
        <v>559</v>
      </c>
    </row>
    <row r="1315" spans="1:5">
      <c r="A1315" t="s">
        <v>4401</v>
      </c>
      <c r="B1315" t="s">
        <v>4402</v>
      </c>
      <c r="C1315" t="s">
        <v>4403</v>
      </c>
      <c r="D1315" t="s">
        <v>4404</v>
      </c>
      <c r="E1315" t="s">
        <v>559</v>
      </c>
    </row>
    <row r="1316" spans="1:5">
      <c r="A1316" t="s">
        <v>4405</v>
      </c>
      <c r="B1316" t="s">
        <v>4402</v>
      </c>
      <c r="C1316" t="s">
        <v>4406</v>
      </c>
      <c r="D1316" t="s">
        <v>4404</v>
      </c>
      <c r="E1316" t="s">
        <v>559</v>
      </c>
    </row>
    <row r="1317" spans="1:5">
      <c r="A1317" t="s">
        <v>4407</v>
      </c>
      <c r="B1317" t="s">
        <v>4408</v>
      </c>
      <c r="C1317" t="s">
        <v>4260</v>
      </c>
      <c r="D1317" t="s">
        <v>4409</v>
      </c>
      <c r="E1317" t="s">
        <v>537</v>
      </c>
    </row>
    <row r="1318" spans="1:5">
      <c r="A1318" t="s">
        <v>4410</v>
      </c>
      <c r="B1318" t="s">
        <v>4411</v>
      </c>
      <c r="C1318" t="s">
        <v>4412</v>
      </c>
      <c r="D1318" t="s">
        <v>4413</v>
      </c>
      <c r="E1318" t="s">
        <v>537</v>
      </c>
    </row>
    <row r="1319" spans="1:5">
      <c r="A1319" t="s">
        <v>4414</v>
      </c>
      <c r="B1319" t="s">
        <v>4415</v>
      </c>
      <c r="C1319" t="s">
        <v>4416</v>
      </c>
      <c r="D1319" t="s">
        <v>4417</v>
      </c>
      <c r="E1319" t="s">
        <v>559</v>
      </c>
    </row>
    <row r="1320" spans="1:5">
      <c r="A1320" t="s">
        <v>4418</v>
      </c>
      <c r="B1320" t="s">
        <v>4419</v>
      </c>
      <c r="C1320" t="s">
        <v>4420</v>
      </c>
      <c r="D1320" t="s">
        <v>4421</v>
      </c>
      <c r="E1320" t="s">
        <v>559</v>
      </c>
    </row>
    <row r="1321" spans="1:5">
      <c r="A1321" t="s">
        <v>4422</v>
      </c>
      <c r="B1321" t="s">
        <v>4423</v>
      </c>
      <c r="C1321" t="s">
        <v>1608</v>
      </c>
      <c r="D1321" t="s">
        <v>4424</v>
      </c>
      <c r="E1321" t="s">
        <v>572</v>
      </c>
    </row>
    <row r="1322" spans="1:5">
      <c r="A1322" t="s">
        <v>4425</v>
      </c>
      <c r="B1322" t="s">
        <v>4423</v>
      </c>
      <c r="C1322" t="s">
        <v>2965</v>
      </c>
      <c r="D1322" t="s">
        <v>4424</v>
      </c>
      <c r="E1322" t="s">
        <v>572</v>
      </c>
    </row>
    <row r="1323" spans="1:5">
      <c r="A1323" t="s">
        <v>4426</v>
      </c>
      <c r="B1323" t="s">
        <v>4423</v>
      </c>
      <c r="C1323" t="s">
        <v>4427</v>
      </c>
      <c r="D1323" t="s">
        <v>4424</v>
      </c>
      <c r="E1323" t="s">
        <v>572</v>
      </c>
    </row>
    <row r="1324" spans="1:5">
      <c r="A1324" t="s">
        <v>4428</v>
      </c>
      <c r="B1324" t="s">
        <v>4423</v>
      </c>
      <c r="C1324" t="s">
        <v>4429</v>
      </c>
      <c r="D1324" t="s">
        <v>4424</v>
      </c>
      <c r="E1324" t="s">
        <v>572</v>
      </c>
    </row>
    <row r="1325" spans="1:5">
      <c r="A1325" t="s">
        <v>4430</v>
      </c>
      <c r="B1325" t="s">
        <v>4431</v>
      </c>
      <c r="C1325" t="s">
        <v>4432</v>
      </c>
      <c r="D1325" t="s">
        <v>4433</v>
      </c>
      <c r="E1325" t="s">
        <v>559</v>
      </c>
    </row>
    <row r="1326" spans="1:5">
      <c r="A1326" t="s">
        <v>4434</v>
      </c>
      <c r="B1326" t="s">
        <v>4435</v>
      </c>
      <c r="C1326" t="s">
        <v>4436</v>
      </c>
      <c r="D1326" t="s">
        <v>4436</v>
      </c>
      <c r="E1326" t="s">
        <v>522</v>
      </c>
    </row>
    <row r="1327" spans="1:5">
      <c r="A1327" t="s">
        <v>4437</v>
      </c>
      <c r="B1327" t="s">
        <v>4438</v>
      </c>
      <c r="C1327" t="s">
        <v>4439</v>
      </c>
      <c r="D1327" t="s">
        <v>4440</v>
      </c>
      <c r="E1327" t="s">
        <v>559</v>
      </c>
    </row>
    <row r="1328" spans="1:5">
      <c r="A1328" t="s">
        <v>4441</v>
      </c>
      <c r="B1328" t="s">
        <v>4438</v>
      </c>
      <c r="C1328" t="s">
        <v>4442</v>
      </c>
      <c r="D1328" t="s">
        <v>4440</v>
      </c>
      <c r="E1328" t="s">
        <v>559</v>
      </c>
    </row>
    <row r="1329" spans="1:5">
      <c r="A1329" t="s">
        <v>4443</v>
      </c>
      <c r="B1329" t="s">
        <v>4444</v>
      </c>
      <c r="C1329" t="s">
        <v>4445</v>
      </c>
      <c r="D1329" t="s">
        <v>4446</v>
      </c>
      <c r="E1329" t="s">
        <v>537</v>
      </c>
    </row>
    <row r="1330" spans="1:5">
      <c r="A1330" t="s">
        <v>4447</v>
      </c>
      <c r="B1330" t="s">
        <v>4448</v>
      </c>
      <c r="C1330" t="s">
        <v>4449</v>
      </c>
      <c r="D1330" t="s">
        <v>4450</v>
      </c>
      <c r="E1330" t="s">
        <v>559</v>
      </c>
    </row>
    <row r="1331" spans="1:5">
      <c r="A1331" t="s">
        <v>4451</v>
      </c>
      <c r="B1331" t="s">
        <v>4452</v>
      </c>
      <c r="C1331" t="s">
        <v>4453</v>
      </c>
      <c r="D1331" t="s">
        <v>4454</v>
      </c>
      <c r="E1331" t="s">
        <v>537</v>
      </c>
    </row>
    <row r="1332" spans="1:5">
      <c r="A1332" t="s">
        <v>4455</v>
      </c>
      <c r="B1332" t="s">
        <v>4456</v>
      </c>
      <c r="C1332" t="s">
        <v>4457</v>
      </c>
      <c r="D1332" t="s">
        <v>4458</v>
      </c>
      <c r="E1332" t="s">
        <v>559</v>
      </c>
    </row>
    <row r="1333" spans="1:5">
      <c r="A1333" t="s">
        <v>4459</v>
      </c>
      <c r="B1333" t="s">
        <v>4456</v>
      </c>
      <c r="C1333" t="s">
        <v>4460</v>
      </c>
      <c r="D1333" t="s">
        <v>4458</v>
      </c>
      <c r="E1333" t="s">
        <v>559</v>
      </c>
    </row>
    <row r="1334" spans="1:5">
      <c r="A1334" t="s">
        <v>4461</v>
      </c>
      <c r="B1334" t="s">
        <v>4456</v>
      </c>
      <c r="C1334" t="s">
        <v>4462</v>
      </c>
      <c r="D1334" t="s">
        <v>4458</v>
      </c>
      <c r="E1334" t="s">
        <v>559</v>
      </c>
    </row>
    <row r="1335" spans="1:5">
      <c r="A1335" t="s">
        <v>4463</v>
      </c>
      <c r="B1335" t="s">
        <v>4456</v>
      </c>
      <c r="C1335" t="s">
        <v>4464</v>
      </c>
      <c r="D1335" t="s">
        <v>4458</v>
      </c>
      <c r="E1335" t="s">
        <v>559</v>
      </c>
    </row>
    <row r="1336" spans="1:5">
      <c r="A1336" t="s">
        <v>4465</v>
      </c>
      <c r="B1336" t="s">
        <v>4466</v>
      </c>
      <c r="C1336" t="s">
        <v>4467</v>
      </c>
      <c r="D1336" t="s">
        <v>4468</v>
      </c>
      <c r="E1336" t="s">
        <v>559</v>
      </c>
    </row>
    <row r="1337" spans="1:5">
      <c r="A1337" t="s">
        <v>4469</v>
      </c>
      <c r="B1337" t="s">
        <v>4466</v>
      </c>
      <c r="C1337" t="s">
        <v>4470</v>
      </c>
      <c r="D1337" t="s">
        <v>4468</v>
      </c>
      <c r="E1337" t="s">
        <v>559</v>
      </c>
    </row>
    <row r="1338" spans="1:5">
      <c r="A1338" t="s">
        <v>4471</v>
      </c>
      <c r="B1338" t="s">
        <v>4466</v>
      </c>
      <c r="C1338" t="s">
        <v>4472</v>
      </c>
      <c r="D1338" t="s">
        <v>4468</v>
      </c>
      <c r="E1338" t="s">
        <v>559</v>
      </c>
    </row>
    <row r="1339" spans="1:5">
      <c r="A1339" t="s">
        <v>4473</v>
      </c>
      <c r="B1339" t="s">
        <v>4466</v>
      </c>
      <c r="C1339" t="s">
        <v>4474</v>
      </c>
      <c r="D1339" t="s">
        <v>4468</v>
      </c>
      <c r="E1339" t="s">
        <v>559</v>
      </c>
    </row>
    <row r="1340" spans="1:5">
      <c r="A1340" t="s">
        <v>4475</v>
      </c>
      <c r="B1340" t="s">
        <v>4466</v>
      </c>
      <c r="C1340" t="s">
        <v>4476</v>
      </c>
      <c r="D1340" t="s">
        <v>4468</v>
      </c>
      <c r="E1340" t="s">
        <v>559</v>
      </c>
    </row>
    <row r="1341" spans="1:5">
      <c r="A1341" t="s">
        <v>4477</v>
      </c>
      <c r="B1341" t="s">
        <v>4466</v>
      </c>
      <c r="C1341" t="s">
        <v>4478</v>
      </c>
      <c r="D1341" t="s">
        <v>4468</v>
      </c>
      <c r="E1341" t="s">
        <v>559</v>
      </c>
    </row>
    <row r="1342" spans="1:5">
      <c r="A1342" t="s">
        <v>4479</v>
      </c>
      <c r="B1342" t="s">
        <v>4466</v>
      </c>
      <c r="C1342" t="s">
        <v>4480</v>
      </c>
      <c r="D1342" t="s">
        <v>4468</v>
      </c>
      <c r="E1342" t="s">
        <v>559</v>
      </c>
    </row>
    <row r="1343" spans="1:5">
      <c r="A1343" t="s">
        <v>4481</v>
      </c>
      <c r="B1343" t="s">
        <v>4466</v>
      </c>
      <c r="C1343" t="s">
        <v>4482</v>
      </c>
      <c r="D1343" t="s">
        <v>4468</v>
      </c>
      <c r="E1343" t="s">
        <v>559</v>
      </c>
    </row>
    <row r="1344" spans="1:5">
      <c r="A1344" t="s">
        <v>4483</v>
      </c>
      <c r="B1344" t="s">
        <v>4466</v>
      </c>
      <c r="C1344" t="s">
        <v>4484</v>
      </c>
      <c r="D1344" t="s">
        <v>4468</v>
      </c>
      <c r="E1344" t="s">
        <v>559</v>
      </c>
    </row>
    <row r="1345" spans="1:5">
      <c r="A1345" t="s">
        <v>4485</v>
      </c>
      <c r="B1345" t="s">
        <v>4486</v>
      </c>
      <c r="C1345" t="s">
        <v>4487</v>
      </c>
      <c r="D1345" t="s">
        <v>4488</v>
      </c>
      <c r="E1345" t="s">
        <v>537</v>
      </c>
    </row>
    <row r="1346" spans="1:5">
      <c r="A1346" t="s">
        <v>4489</v>
      </c>
      <c r="B1346" t="s">
        <v>4490</v>
      </c>
      <c r="C1346" t="s">
        <v>4491</v>
      </c>
      <c r="D1346" t="s">
        <v>4492</v>
      </c>
      <c r="E1346" t="s">
        <v>559</v>
      </c>
    </row>
    <row r="1347" spans="1:5">
      <c r="A1347" t="s">
        <v>4493</v>
      </c>
      <c r="B1347" t="s">
        <v>4494</v>
      </c>
      <c r="C1347" t="s">
        <v>4495</v>
      </c>
      <c r="D1347" t="s">
        <v>4496</v>
      </c>
      <c r="E1347" t="s">
        <v>559</v>
      </c>
    </row>
    <row r="1348" spans="1:5">
      <c r="A1348" t="s">
        <v>4497</v>
      </c>
      <c r="B1348" t="s">
        <v>4498</v>
      </c>
      <c r="C1348" t="s">
        <v>4499</v>
      </c>
      <c r="D1348" t="s">
        <v>4500</v>
      </c>
      <c r="E1348" t="s">
        <v>559</v>
      </c>
    </row>
    <row r="1349" spans="1:5">
      <c r="A1349" t="s">
        <v>4501</v>
      </c>
      <c r="B1349" t="s">
        <v>637</v>
      </c>
      <c r="C1349" t="s">
        <v>4502</v>
      </c>
      <c r="D1349" t="s">
        <v>639</v>
      </c>
      <c r="E1349" t="s">
        <v>559</v>
      </c>
    </row>
    <row r="1350" spans="1:5">
      <c r="A1350" t="s">
        <v>4503</v>
      </c>
      <c r="B1350" t="s">
        <v>4504</v>
      </c>
      <c r="C1350" t="s">
        <v>4505</v>
      </c>
      <c r="D1350" t="s">
        <v>4506</v>
      </c>
      <c r="E1350" t="s">
        <v>559</v>
      </c>
    </row>
    <row r="1351" spans="1:5">
      <c r="A1351" t="s">
        <v>4507</v>
      </c>
      <c r="B1351" t="s">
        <v>4504</v>
      </c>
      <c r="C1351" t="s">
        <v>4508</v>
      </c>
      <c r="D1351" t="s">
        <v>4506</v>
      </c>
      <c r="E1351" t="s">
        <v>559</v>
      </c>
    </row>
    <row r="1352" spans="1:5">
      <c r="A1352" t="s">
        <v>4509</v>
      </c>
      <c r="B1352" t="s">
        <v>4504</v>
      </c>
      <c r="C1352" t="s">
        <v>4510</v>
      </c>
      <c r="D1352" t="s">
        <v>4506</v>
      </c>
      <c r="E1352" t="s">
        <v>559</v>
      </c>
    </row>
    <row r="1353" spans="1:5">
      <c r="A1353" t="s">
        <v>4511</v>
      </c>
      <c r="B1353" t="s">
        <v>4504</v>
      </c>
      <c r="C1353" t="s">
        <v>4512</v>
      </c>
      <c r="D1353" t="s">
        <v>4506</v>
      </c>
      <c r="E1353" t="s">
        <v>559</v>
      </c>
    </row>
    <row r="1354" spans="1:5">
      <c r="A1354" t="s">
        <v>4513</v>
      </c>
      <c r="B1354" t="s">
        <v>4514</v>
      </c>
      <c r="C1354" t="s">
        <v>4515</v>
      </c>
      <c r="D1354" t="s">
        <v>4515</v>
      </c>
      <c r="E1354" t="s">
        <v>537</v>
      </c>
    </row>
    <row r="1355" spans="1:5">
      <c r="A1355" t="s">
        <v>4516</v>
      </c>
      <c r="B1355" t="s">
        <v>4517</v>
      </c>
      <c r="C1355" t="s">
        <v>4518</v>
      </c>
      <c r="D1355" t="s">
        <v>4519</v>
      </c>
      <c r="E1355" t="s">
        <v>522</v>
      </c>
    </row>
    <row r="1356" spans="1:5">
      <c r="A1356" t="s">
        <v>4520</v>
      </c>
      <c r="B1356" t="s">
        <v>4517</v>
      </c>
      <c r="C1356" t="s">
        <v>4521</v>
      </c>
      <c r="D1356" t="s">
        <v>4519</v>
      </c>
      <c r="E1356" t="s">
        <v>522</v>
      </c>
    </row>
    <row r="1357" spans="1:5">
      <c r="A1357" t="s">
        <v>4522</v>
      </c>
      <c r="B1357" t="s">
        <v>4517</v>
      </c>
      <c r="C1357" t="s">
        <v>4523</v>
      </c>
      <c r="D1357" t="s">
        <v>4519</v>
      </c>
      <c r="E1357" t="s">
        <v>522</v>
      </c>
    </row>
    <row r="1358" spans="1:5">
      <c r="A1358" t="s">
        <v>4524</v>
      </c>
      <c r="B1358" t="s">
        <v>4525</v>
      </c>
      <c r="C1358" t="s">
        <v>4526</v>
      </c>
      <c r="D1358" t="s">
        <v>4527</v>
      </c>
      <c r="E1358" t="s">
        <v>559</v>
      </c>
    </row>
    <row r="1359" spans="1:5">
      <c r="A1359" t="s">
        <v>4528</v>
      </c>
      <c r="B1359" t="s">
        <v>4529</v>
      </c>
      <c r="C1359" t="s">
        <v>4530</v>
      </c>
      <c r="D1359" t="s">
        <v>4531</v>
      </c>
      <c r="E1359" t="s">
        <v>537</v>
      </c>
    </row>
    <row r="1360" spans="1:5">
      <c r="A1360" t="s">
        <v>4532</v>
      </c>
      <c r="B1360" t="s">
        <v>4533</v>
      </c>
      <c r="C1360" t="s">
        <v>4534</v>
      </c>
      <c r="D1360" t="s">
        <v>4535</v>
      </c>
      <c r="E1360" t="s">
        <v>559</v>
      </c>
    </row>
    <row r="1361" spans="1:5">
      <c r="A1361" t="s">
        <v>4536</v>
      </c>
      <c r="B1361" t="s">
        <v>4537</v>
      </c>
      <c r="C1361" t="s">
        <v>4538</v>
      </c>
      <c r="D1361" t="s">
        <v>4539</v>
      </c>
      <c r="E1361" t="s">
        <v>537</v>
      </c>
    </row>
    <row r="1362" spans="1:5">
      <c r="A1362" t="s">
        <v>4540</v>
      </c>
      <c r="B1362" t="s">
        <v>4541</v>
      </c>
      <c r="C1362" t="s">
        <v>849</v>
      </c>
      <c r="D1362" t="s">
        <v>2577</v>
      </c>
      <c r="E1362" t="s">
        <v>522</v>
      </c>
    </row>
    <row r="1363" spans="1:5">
      <c r="A1363" t="s">
        <v>4542</v>
      </c>
      <c r="B1363" t="s">
        <v>4543</v>
      </c>
      <c r="C1363" t="s">
        <v>4544</v>
      </c>
      <c r="D1363" t="s">
        <v>4544</v>
      </c>
      <c r="E1363" t="s">
        <v>572</v>
      </c>
    </row>
    <row r="1364" spans="1:5">
      <c r="A1364" t="s">
        <v>4545</v>
      </c>
      <c r="B1364" t="s">
        <v>1535</v>
      </c>
      <c r="C1364" t="s">
        <v>4546</v>
      </c>
      <c r="D1364" t="s">
        <v>1537</v>
      </c>
      <c r="E1364" t="s">
        <v>621</v>
      </c>
    </row>
    <row r="1365" spans="1:5">
      <c r="A1365" t="s">
        <v>4547</v>
      </c>
      <c r="B1365" t="s">
        <v>1535</v>
      </c>
      <c r="C1365" t="s">
        <v>1536</v>
      </c>
      <c r="D1365" t="s">
        <v>1537</v>
      </c>
      <c r="E1365" t="s">
        <v>621</v>
      </c>
    </row>
    <row r="1366" spans="1:5">
      <c r="A1366" t="s">
        <v>4548</v>
      </c>
      <c r="B1366" t="s">
        <v>1535</v>
      </c>
      <c r="C1366" t="s">
        <v>4549</v>
      </c>
      <c r="D1366" t="s">
        <v>1537</v>
      </c>
      <c r="E1366" t="s">
        <v>621</v>
      </c>
    </row>
    <row r="1367" spans="1:5">
      <c r="A1367" t="s">
        <v>4550</v>
      </c>
      <c r="B1367" t="s">
        <v>1535</v>
      </c>
      <c r="C1367" t="s">
        <v>4551</v>
      </c>
      <c r="D1367" t="s">
        <v>1537</v>
      </c>
      <c r="E1367" t="s">
        <v>621</v>
      </c>
    </row>
    <row r="1368" spans="1:5">
      <c r="A1368" t="s">
        <v>4552</v>
      </c>
      <c r="B1368" t="s">
        <v>1535</v>
      </c>
      <c r="C1368" t="s">
        <v>4553</v>
      </c>
      <c r="D1368" t="s">
        <v>1537</v>
      </c>
      <c r="E1368" t="s">
        <v>621</v>
      </c>
    </row>
    <row r="1369" spans="1:5">
      <c r="A1369" t="s">
        <v>4554</v>
      </c>
      <c r="B1369" t="s">
        <v>4555</v>
      </c>
      <c r="C1369" t="s">
        <v>4556</v>
      </c>
      <c r="D1369" t="s">
        <v>4557</v>
      </c>
      <c r="E1369" t="s">
        <v>559</v>
      </c>
    </row>
    <row r="1370" spans="1:5">
      <c r="A1370" t="s">
        <v>4558</v>
      </c>
      <c r="B1370" t="s">
        <v>4559</v>
      </c>
      <c r="C1370" t="s">
        <v>4560</v>
      </c>
      <c r="D1370" t="s">
        <v>4561</v>
      </c>
      <c r="E1370" t="s">
        <v>559</v>
      </c>
    </row>
    <row r="1371" spans="1:5">
      <c r="A1371" t="s">
        <v>4562</v>
      </c>
      <c r="B1371" t="s">
        <v>4563</v>
      </c>
      <c r="C1371" t="s">
        <v>4564</v>
      </c>
      <c r="D1371" t="s">
        <v>4564</v>
      </c>
      <c r="E1371" t="s">
        <v>559</v>
      </c>
    </row>
    <row r="1372" spans="1:5">
      <c r="A1372" t="s">
        <v>4565</v>
      </c>
      <c r="B1372" t="s">
        <v>4566</v>
      </c>
      <c r="C1372" t="s">
        <v>4567</v>
      </c>
      <c r="D1372" t="s">
        <v>4568</v>
      </c>
      <c r="E1372" t="s">
        <v>522</v>
      </c>
    </row>
    <row r="1373" spans="1:5">
      <c r="A1373" t="s">
        <v>4569</v>
      </c>
      <c r="B1373" t="s">
        <v>4570</v>
      </c>
      <c r="C1373" t="s">
        <v>4571</v>
      </c>
      <c r="D1373" t="s">
        <v>4572</v>
      </c>
      <c r="E1373" t="s">
        <v>559</v>
      </c>
    </row>
    <row r="1374" spans="1:5">
      <c r="A1374" t="s">
        <v>4573</v>
      </c>
      <c r="B1374" t="s">
        <v>4574</v>
      </c>
      <c r="C1374" t="s">
        <v>4575</v>
      </c>
      <c r="D1374" t="s">
        <v>4576</v>
      </c>
      <c r="E1374" t="s">
        <v>537</v>
      </c>
    </row>
    <row r="1375" spans="1:5">
      <c r="A1375" t="s">
        <v>4577</v>
      </c>
      <c r="B1375" t="s">
        <v>4139</v>
      </c>
      <c r="C1375" t="s">
        <v>4140</v>
      </c>
      <c r="D1375" t="s">
        <v>4141</v>
      </c>
      <c r="E1375" t="s">
        <v>559</v>
      </c>
    </row>
    <row r="1376" spans="1:5">
      <c r="A1376" t="s">
        <v>4578</v>
      </c>
      <c r="B1376" t="s">
        <v>4579</v>
      </c>
      <c r="C1376" t="s">
        <v>4580</v>
      </c>
      <c r="D1376" t="s">
        <v>4581</v>
      </c>
      <c r="E1376" t="s">
        <v>537</v>
      </c>
    </row>
    <row r="1377" spans="1:5">
      <c r="A1377" t="s">
        <v>4582</v>
      </c>
      <c r="B1377" t="s">
        <v>4579</v>
      </c>
      <c r="C1377" t="s">
        <v>4583</v>
      </c>
      <c r="D1377" t="s">
        <v>4581</v>
      </c>
      <c r="E1377" t="s">
        <v>537</v>
      </c>
    </row>
    <row r="1378" spans="1:5">
      <c r="A1378" t="s">
        <v>4584</v>
      </c>
      <c r="B1378" t="s">
        <v>4585</v>
      </c>
      <c r="C1378" t="s">
        <v>4586</v>
      </c>
      <c r="D1378" t="s">
        <v>4587</v>
      </c>
      <c r="E1378" t="s">
        <v>537</v>
      </c>
    </row>
    <row r="1379" spans="1:5">
      <c r="A1379" t="s">
        <v>4588</v>
      </c>
      <c r="B1379" t="s">
        <v>4589</v>
      </c>
      <c r="C1379" t="s">
        <v>4590</v>
      </c>
      <c r="D1379" t="s">
        <v>4591</v>
      </c>
      <c r="E1379" t="s">
        <v>559</v>
      </c>
    </row>
    <row r="1380" spans="1:5">
      <c r="A1380" t="s">
        <v>4592</v>
      </c>
      <c r="B1380" t="s">
        <v>4593</v>
      </c>
      <c r="C1380" t="s">
        <v>4594</v>
      </c>
      <c r="D1380" t="s">
        <v>4595</v>
      </c>
      <c r="E1380" t="s">
        <v>559</v>
      </c>
    </row>
    <row r="1381" spans="1:5">
      <c r="A1381" t="s">
        <v>4596</v>
      </c>
      <c r="B1381" t="s">
        <v>4597</v>
      </c>
      <c r="C1381" t="s">
        <v>4598</v>
      </c>
      <c r="D1381" t="s">
        <v>4599</v>
      </c>
      <c r="E1381" t="s">
        <v>559</v>
      </c>
    </row>
    <row r="1382" spans="1:5">
      <c r="A1382" t="s">
        <v>4600</v>
      </c>
      <c r="B1382" t="s">
        <v>4601</v>
      </c>
      <c r="C1382" t="s">
        <v>1861</v>
      </c>
      <c r="D1382" t="s">
        <v>4602</v>
      </c>
      <c r="E1382" t="s">
        <v>522</v>
      </c>
    </row>
    <row r="1383" spans="1:5">
      <c r="A1383" t="s">
        <v>4603</v>
      </c>
      <c r="B1383" t="s">
        <v>4601</v>
      </c>
      <c r="C1383" t="s">
        <v>631</v>
      </c>
      <c r="D1383" t="s">
        <v>4602</v>
      </c>
      <c r="E1383" t="s">
        <v>522</v>
      </c>
    </row>
    <row r="1384" spans="1:5">
      <c r="A1384" t="s">
        <v>4604</v>
      </c>
      <c r="B1384" t="s">
        <v>4601</v>
      </c>
      <c r="C1384" t="s">
        <v>4605</v>
      </c>
      <c r="D1384" t="s">
        <v>4602</v>
      </c>
      <c r="E1384" t="s">
        <v>522</v>
      </c>
    </row>
    <row r="1385" spans="1:5">
      <c r="A1385" t="s">
        <v>4606</v>
      </c>
      <c r="B1385" t="s">
        <v>4601</v>
      </c>
      <c r="C1385" t="s">
        <v>4607</v>
      </c>
      <c r="D1385" t="s">
        <v>4602</v>
      </c>
      <c r="E1385" t="s">
        <v>522</v>
      </c>
    </row>
    <row r="1386" spans="1:5">
      <c r="A1386" t="s">
        <v>4608</v>
      </c>
      <c r="B1386" t="s">
        <v>4609</v>
      </c>
      <c r="C1386" t="s">
        <v>2456</v>
      </c>
      <c r="D1386" t="s">
        <v>4610</v>
      </c>
      <c r="E1386" t="s">
        <v>522</v>
      </c>
    </row>
    <row r="1387" spans="1:5">
      <c r="A1387" t="s">
        <v>4611</v>
      </c>
      <c r="B1387" t="s">
        <v>4612</v>
      </c>
      <c r="C1387" t="s">
        <v>4613</v>
      </c>
      <c r="D1387" t="s">
        <v>4614</v>
      </c>
      <c r="E1387" t="s">
        <v>559</v>
      </c>
    </row>
    <row r="1388" spans="1:5">
      <c r="A1388" t="s">
        <v>4615</v>
      </c>
      <c r="B1388" t="s">
        <v>4612</v>
      </c>
      <c r="C1388" t="s">
        <v>4616</v>
      </c>
      <c r="D1388" t="s">
        <v>4614</v>
      </c>
      <c r="E1388" t="s">
        <v>559</v>
      </c>
    </row>
    <row r="1389" spans="1:5">
      <c r="A1389" t="s">
        <v>4617</v>
      </c>
      <c r="B1389" t="s">
        <v>4618</v>
      </c>
      <c r="C1389" t="s">
        <v>4619</v>
      </c>
      <c r="D1389" t="s">
        <v>4620</v>
      </c>
      <c r="E1389" t="s">
        <v>537</v>
      </c>
    </row>
    <row r="1390" spans="1:5">
      <c r="A1390" t="s">
        <v>4621</v>
      </c>
      <c r="B1390" t="s">
        <v>4622</v>
      </c>
      <c r="C1390" t="s">
        <v>4623</v>
      </c>
      <c r="D1390" t="s">
        <v>4624</v>
      </c>
      <c r="E1390" t="s">
        <v>621</v>
      </c>
    </row>
    <row r="1391" spans="1:5">
      <c r="A1391" t="s">
        <v>4625</v>
      </c>
      <c r="B1391" t="s">
        <v>4626</v>
      </c>
      <c r="C1391" t="s">
        <v>4627</v>
      </c>
      <c r="D1391" t="s">
        <v>4628</v>
      </c>
      <c r="E1391" t="s">
        <v>537</v>
      </c>
    </row>
    <row r="1392" spans="1:5">
      <c r="A1392" t="s">
        <v>4629</v>
      </c>
      <c r="B1392" t="s">
        <v>4630</v>
      </c>
      <c r="C1392" t="s">
        <v>4629</v>
      </c>
      <c r="D1392" t="s">
        <v>4631</v>
      </c>
      <c r="E1392" t="s">
        <v>559</v>
      </c>
    </row>
    <row r="1393" spans="1:5">
      <c r="A1393" t="s">
        <v>4632</v>
      </c>
      <c r="B1393" t="s">
        <v>4630</v>
      </c>
      <c r="C1393" t="s">
        <v>4633</v>
      </c>
      <c r="D1393" t="s">
        <v>4631</v>
      </c>
      <c r="E1393" t="s">
        <v>559</v>
      </c>
    </row>
    <row r="1394" spans="1:5">
      <c r="A1394" t="s">
        <v>4634</v>
      </c>
      <c r="B1394" t="s">
        <v>4635</v>
      </c>
      <c r="C1394" t="s">
        <v>4636</v>
      </c>
      <c r="D1394" t="s">
        <v>4637</v>
      </c>
      <c r="E1394" t="s">
        <v>537</v>
      </c>
    </row>
    <row r="1395" spans="1:5">
      <c r="A1395" t="s">
        <v>4638</v>
      </c>
      <c r="B1395" t="s">
        <v>4639</v>
      </c>
      <c r="C1395" t="s">
        <v>4640</v>
      </c>
      <c r="D1395" t="s">
        <v>4641</v>
      </c>
      <c r="E1395" t="s">
        <v>572</v>
      </c>
    </row>
    <row r="1396" spans="1:5">
      <c r="A1396" t="s">
        <v>4642</v>
      </c>
      <c r="B1396" t="s">
        <v>4643</v>
      </c>
      <c r="C1396" t="s">
        <v>4644</v>
      </c>
      <c r="D1396" t="s">
        <v>4645</v>
      </c>
      <c r="E1396" t="s">
        <v>559</v>
      </c>
    </row>
    <row r="1397" spans="1:5">
      <c r="A1397" t="s">
        <v>4646</v>
      </c>
      <c r="B1397" t="s">
        <v>4647</v>
      </c>
      <c r="C1397" t="s">
        <v>4648</v>
      </c>
      <c r="D1397" t="s">
        <v>4649</v>
      </c>
      <c r="E1397" t="s">
        <v>537</v>
      </c>
    </row>
    <row r="1398" spans="1:5">
      <c r="A1398" t="s">
        <v>4650</v>
      </c>
      <c r="B1398" t="s">
        <v>4651</v>
      </c>
      <c r="C1398" t="s">
        <v>4652</v>
      </c>
      <c r="D1398" t="s">
        <v>4653</v>
      </c>
      <c r="E1398" t="s">
        <v>537</v>
      </c>
    </row>
    <row r="1399" spans="1:5">
      <c r="A1399" t="s">
        <v>4654</v>
      </c>
      <c r="B1399" t="s">
        <v>4655</v>
      </c>
      <c r="C1399" t="s">
        <v>4656</v>
      </c>
      <c r="D1399" t="s">
        <v>4657</v>
      </c>
      <c r="E1399" t="s">
        <v>537</v>
      </c>
    </row>
    <row r="1400" spans="1:5">
      <c r="A1400" t="s">
        <v>4658</v>
      </c>
      <c r="B1400" t="s">
        <v>4659</v>
      </c>
      <c r="C1400" t="s">
        <v>4660</v>
      </c>
      <c r="D1400" t="s">
        <v>4661</v>
      </c>
      <c r="E1400" t="s">
        <v>559</v>
      </c>
    </row>
    <row r="1401" spans="1:5">
      <c r="A1401" t="s">
        <v>4662</v>
      </c>
      <c r="B1401" t="s">
        <v>4659</v>
      </c>
      <c r="C1401" t="s">
        <v>4663</v>
      </c>
      <c r="D1401" t="s">
        <v>4661</v>
      </c>
      <c r="E1401" t="s">
        <v>559</v>
      </c>
    </row>
    <row r="1402" spans="1:5">
      <c r="A1402" t="s">
        <v>4664</v>
      </c>
      <c r="B1402" t="s">
        <v>4659</v>
      </c>
      <c r="C1402" t="s">
        <v>4665</v>
      </c>
      <c r="D1402" t="s">
        <v>4661</v>
      </c>
      <c r="E1402" t="s">
        <v>559</v>
      </c>
    </row>
    <row r="1403" spans="1:5">
      <c r="A1403" t="s">
        <v>4666</v>
      </c>
      <c r="B1403" t="s">
        <v>4659</v>
      </c>
      <c r="C1403" t="s">
        <v>4667</v>
      </c>
      <c r="D1403" t="s">
        <v>4661</v>
      </c>
      <c r="E1403" t="s">
        <v>559</v>
      </c>
    </row>
    <row r="1404" spans="1:5">
      <c r="A1404" t="s">
        <v>4668</v>
      </c>
      <c r="B1404" t="s">
        <v>4659</v>
      </c>
      <c r="C1404" t="s">
        <v>4669</v>
      </c>
      <c r="D1404" t="s">
        <v>4661</v>
      </c>
      <c r="E1404" t="s">
        <v>559</v>
      </c>
    </row>
    <row r="1405" spans="1:5">
      <c r="A1405" t="s">
        <v>4670</v>
      </c>
      <c r="B1405" t="s">
        <v>4671</v>
      </c>
      <c r="C1405" t="s">
        <v>4672</v>
      </c>
      <c r="D1405" t="s">
        <v>4673</v>
      </c>
      <c r="E1405" t="s">
        <v>559</v>
      </c>
    </row>
    <row r="1406" spans="1:5">
      <c r="A1406" t="s">
        <v>4674</v>
      </c>
      <c r="B1406" t="s">
        <v>4671</v>
      </c>
      <c r="C1406" t="s">
        <v>4675</v>
      </c>
      <c r="D1406" t="s">
        <v>4673</v>
      </c>
      <c r="E1406" t="s">
        <v>559</v>
      </c>
    </row>
    <row r="1407" spans="1:5">
      <c r="A1407" t="s">
        <v>4676</v>
      </c>
      <c r="B1407" t="s">
        <v>4671</v>
      </c>
      <c r="C1407" t="s">
        <v>4677</v>
      </c>
      <c r="D1407" t="s">
        <v>4673</v>
      </c>
      <c r="E1407" t="s">
        <v>559</v>
      </c>
    </row>
    <row r="1408" spans="1:5">
      <c r="A1408" t="s">
        <v>4678</v>
      </c>
      <c r="B1408" t="s">
        <v>4671</v>
      </c>
      <c r="C1408" t="s">
        <v>4679</v>
      </c>
      <c r="D1408" t="s">
        <v>4673</v>
      </c>
      <c r="E1408" t="s">
        <v>559</v>
      </c>
    </row>
    <row r="1409" spans="1:5">
      <c r="A1409" t="s">
        <v>4680</v>
      </c>
      <c r="B1409" t="s">
        <v>4671</v>
      </c>
      <c r="C1409" t="s">
        <v>4681</v>
      </c>
      <c r="D1409" t="s">
        <v>4673</v>
      </c>
      <c r="E1409" t="s">
        <v>559</v>
      </c>
    </row>
    <row r="1410" spans="1:5">
      <c r="A1410" t="s">
        <v>4682</v>
      </c>
      <c r="B1410" t="s">
        <v>4671</v>
      </c>
      <c r="C1410" t="s">
        <v>4683</v>
      </c>
      <c r="D1410" t="s">
        <v>4673</v>
      </c>
      <c r="E1410" t="s">
        <v>559</v>
      </c>
    </row>
    <row r="1411" spans="1:5">
      <c r="A1411" t="s">
        <v>4684</v>
      </c>
      <c r="B1411" t="s">
        <v>4671</v>
      </c>
      <c r="C1411" t="s">
        <v>4685</v>
      </c>
      <c r="D1411" t="s">
        <v>4673</v>
      </c>
      <c r="E1411" t="s">
        <v>559</v>
      </c>
    </row>
    <row r="1412" spans="1:5">
      <c r="A1412" t="s">
        <v>4686</v>
      </c>
      <c r="B1412" t="s">
        <v>4671</v>
      </c>
      <c r="C1412" t="s">
        <v>4687</v>
      </c>
      <c r="D1412" t="s">
        <v>4673</v>
      </c>
      <c r="E1412" t="s">
        <v>559</v>
      </c>
    </row>
    <row r="1413" spans="1:5">
      <c r="A1413" t="s">
        <v>4688</v>
      </c>
      <c r="B1413" t="s">
        <v>4671</v>
      </c>
      <c r="C1413" t="s">
        <v>4689</v>
      </c>
      <c r="D1413" t="s">
        <v>4673</v>
      </c>
      <c r="E1413" t="s">
        <v>559</v>
      </c>
    </row>
    <row r="1414" spans="1:5">
      <c r="A1414" t="s">
        <v>4690</v>
      </c>
      <c r="B1414" t="s">
        <v>4671</v>
      </c>
      <c r="C1414" t="s">
        <v>4691</v>
      </c>
      <c r="D1414" t="s">
        <v>4673</v>
      </c>
      <c r="E1414" t="s">
        <v>559</v>
      </c>
    </row>
    <row r="1415" spans="1:5">
      <c r="A1415" t="s">
        <v>4692</v>
      </c>
      <c r="B1415" t="s">
        <v>4693</v>
      </c>
      <c r="C1415" t="s">
        <v>4694</v>
      </c>
      <c r="D1415" t="s">
        <v>4695</v>
      </c>
      <c r="E1415" t="s">
        <v>572</v>
      </c>
    </row>
    <row r="1416" spans="1:5">
      <c r="A1416" t="s">
        <v>4696</v>
      </c>
      <c r="B1416" t="s">
        <v>4697</v>
      </c>
      <c r="C1416" t="s">
        <v>4698</v>
      </c>
      <c r="D1416" t="s">
        <v>4699</v>
      </c>
      <c r="E1416" t="s">
        <v>537</v>
      </c>
    </row>
    <row r="1417" spans="1:5">
      <c r="A1417" t="s">
        <v>4700</v>
      </c>
      <c r="B1417" t="s">
        <v>4701</v>
      </c>
      <c r="C1417" t="s">
        <v>4702</v>
      </c>
      <c r="D1417" t="s">
        <v>4703</v>
      </c>
      <c r="E1417" t="s">
        <v>522</v>
      </c>
    </row>
    <row r="1418" spans="1:5">
      <c r="A1418" t="s">
        <v>4704</v>
      </c>
      <c r="B1418" t="s">
        <v>4705</v>
      </c>
      <c r="C1418" t="s">
        <v>4706</v>
      </c>
      <c r="D1418" t="s">
        <v>4707</v>
      </c>
      <c r="E1418" t="s">
        <v>559</v>
      </c>
    </row>
    <row r="1419" spans="1:5">
      <c r="A1419" t="s">
        <v>4708</v>
      </c>
      <c r="B1419" t="s">
        <v>4705</v>
      </c>
      <c r="C1419" t="s">
        <v>4709</v>
      </c>
      <c r="D1419" t="s">
        <v>4707</v>
      </c>
      <c r="E1419" t="s">
        <v>559</v>
      </c>
    </row>
    <row r="1420" spans="1:5">
      <c r="A1420" t="s">
        <v>4710</v>
      </c>
      <c r="B1420" t="s">
        <v>4705</v>
      </c>
      <c r="C1420" t="s">
        <v>4711</v>
      </c>
      <c r="D1420" t="s">
        <v>4707</v>
      </c>
      <c r="E1420" t="s">
        <v>559</v>
      </c>
    </row>
    <row r="1421" spans="1:5">
      <c r="A1421" t="s">
        <v>4712</v>
      </c>
      <c r="B1421" t="s">
        <v>4713</v>
      </c>
      <c r="C1421" t="s">
        <v>4714</v>
      </c>
      <c r="D1421" t="s">
        <v>4715</v>
      </c>
      <c r="E1421" t="s">
        <v>621</v>
      </c>
    </row>
    <row r="1422" spans="1:5">
      <c r="A1422" t="s">
        <v>4716</v>
      </c>
      <c r="B1422" t="s">
        <v>4717</v>
      </c>
      <c r="C1422" t="s">
        <v>869</v>
      </c>
      <c r="D1422" t="s">
        <v>4718</v>
      </c>
      <c r="E1422" t="s">
        <v>559</v>
      </c>
    </row>
    <row r="1423" spans="1:5">
      <c r="A1423" t="s">
        <v>4719</v>
      </c>
      <c r="B1423" t="s">
        <v>4720</v>
      </c>
      <c r="C1423" t="s">
        <v>4721</v>
      </c>
      <c r="D1423" t="s">
        <v>4722</v>
      </c>
      <c r="E1423" t="s">
        <v>559</v>
      </c>
    </row>
    <row r="1424" spans="1:5">
      <c r="A1424" t="s">
        <v>4723</v>
      </c>
      <c r="B1424" t="s">
        <v>4724</v>
      </c>
      <c r="C1424" t="s">
        <v>4725</v>
      </c>
      <c r="D1424" t="s">
        <v>4726</v>
      </c>
      <c r="E1424" t="s">
        <v>559</v>
      </c>
    </row>
    <row r="1425" spans="1:5">
      <c r="A1425" t="s">
        <v>4727</v>
      </c>
      <c r="B1425" t="s">
        <v>4724</v>
      </c>
      <c r="C1425" t="s">
        <v>4728</v>
      </c>
      <c r="D1425" t="s">
        <v>4726</v>
      </c>
      <c r="E1425" t="s">
        <v>559</v>
      </c>
    </row>
    <row r="1426" spans="1:5">
      <c r="A1426" t="s">
        <v>4729</v>
      </c>
      <c r="B1426" t="s">
        <v>2380</v>
      </c>
      <c r="C1426" t="s">
        <v>4730</v>
      </c>
      <c r="D1426" t="s">
        <v>2382</v>
      </c>
      <c r="E1426" t="s">
        <v>559</v>
      </c>
    </row>
    <row r="1427" spans="1:5">
      <c r="A1427" t="s">
        <v>4731</v>
      </c>
      <c r="B1427" t="s">
        <v>4732</v>
      </c>
      <c r="C1427" t="s">
        <v>4733</v>
      </c>
      <c r="D1427" t="s">
        <v>4734</v>
      </c>
      <c r="E1427" t="s">
        <v>559</v>
      </c>
    </row>
    <row r="1428" spans="1:5">
      <c r="A1428" t="s">
        <v>4735</v>
      </c>
      <c r="B1428" t="s">
        <v>4732</v>
      </c>
      <c r="C1428" t="s">
        <v>4736</v>
      </c>
      <c r="D1428" t="s">
        <v>4734</v>
      </c>
      <c r="E1428" t="s">
        <v>559</v>
      </c>
    </row>
    <row r="1429" spans="1:5">
      <c r="A1429" t="s">
        <v>4737</v>
      </c>
      <c r="B1429" t="s">
        <v>4732</v>
      </c>
      <c r="C1429" t="s">
        <v>4738</v>
      </c>
      <c r="D1429" t="s">
        <v>4734</v>
      </c>
      <c r="E1429" t="s">
        <v>559</v>
      </c>
    </row>
    <row r="1430" spans="1:5">
      <c r="A1430" t="s">
        <v>4739</v>
      </c>
      <c r="B1430" t="s">
        <v>4732</v>
      </c>
      <c r="C1430" t="s">
        <v>4740</v>
      </c>
      <c r="D1430" t="s">
        <v>4734</v>
      </c>
      <c r="E1430" t="s">
        <v>559</v>
      </c>
    </row>
    <row r="1431" spans="1:5">
      <c r="A1431" t="s">
        <v>4741</v>
      </c>
      <c r="B1431" t="s">
        <v>4732</v>
      </c>
      <c r="C1431" t="s">
        <v>4742</v>
      </c>
      <c r="D1431" t="s">
        <v>4734</v>
      </c>
      <c r="E1431" t="s">
        <v>559</v>
      </c>
    </row>
    <row r="1432" spans="1:5">
      <c r="A1432" t="s">
        <v>4743</v>
      </c>
      <c r="B1432" t="s">
        <v>4732</v>
      </c>
      <c r="C1432" t="s">
        <v>4744</v>
      </c>
      <c r="D1432" t="s">
        <v>4734</v>
      </c>
      <c r="E1432" t="s">
        <v>559</v>
      </c>
    </row>
    <row r="1433" spans="1:5">
      <c r="A1433" t="s">
        <v>4745</v>
      </c>
      <c r="B1433" t="s">
        <v>4732</v>
      </c>
      <c r="C1433" t="s">
        <v>4746</v>
      </c>
      <c r="D1433" t="s">
        <v>4734</v>
      </c>
      <c r="E1433" t="s">
        <v>559</v>
      </c>
    </row>
    <row r="1434" spans="1:5">
      <c r="A1434" t="s">
        <v>4747</v>
      </c>
      <c r="B1434" t="s">
        <v>4732</v>
      </c>
      <c r="C1434" t="s">
        <v>4748</v>
      </c>
      <c r="D1434" t="s">
        <v>4734</v>
      </c>
      <c r="E1434" t="s">
        <v>559</v>
      </c>
    </row>
    <row r="1435" spans="1:5">
      <c r="A1435" t="s">
        <v>4749</v>
      </c>
      <c r="B1435" t="s">
        <v>4732</v>
      </c>
      <c r="C1435" t="s">
        <v>4750</v>
      </c>
      <c r="D1435" t="s">
        <v>4734</v>
      </c>
      <c r="E1435" t="s">
        <v>559</v>
      </c>
    </row>
    <row r="1436" spans="1:5">
      <c r="A1436" t="s">
        <v>4751</v>
      </c>
      <c r="B1436" t="s">
        <v>4732</v>
      </c>
      <c r="C1436" t="s">
        <v>4752</v>
      </c>
      <c r="D1436" t="s">
        <v>4734</v>
      </c>
      <c r="E1436" t="s">
        <v>559</v>
      </c>
    </row>
    <row r="1437" spans="1:5">
      <c r="A1437" t="s">
        <v>4753</v>
      </c>
      <c r="B1437" t="s">
        <v>4732</v>
      </c>
      <c r="C1437" t="s">
        <v>4754</v>
      </c>
      <c r="D1437" t="s">
        <v>4734</v>
      </c>
      <c r="E1437" t="s">
        <v>559</v>
      </c>
    </row>
    <row r="1438" spans="1:5">
      <c r="A1438" t="s">
        <v>4755</v>
      </c>
      <c r="B1438" t="s">
        <v>4732</v>
      </c>
      <c r="C1438" t="s">
        <v>4756</v>
      </c>
      <c r="D1438" t="s">
        <v>4734</v>
      </c>
      <c r="E1438" t="s">
        <v>559</v>
      </c>
    </row>
    <row r="1439" spans="1:5">
      <c r="A1439" t="s">
        <v>4757</v>
      </c>
      <c r="B1439" t="s">
        <v>4758</v>
      </c>
      <c r="C1439" t="s">
        <v>4759</v>
      </c>
      <c r="D1439" t="s">
        <v>4760</v>
      </c>
      <c r="E1439" t="s">
        <v>537</v>
      </c>
    </row>
    <row r="1440" spans="1:5">
      <c r="A1440" t="s">
        <v>4761</v>
      </c>
      <c r="B1440" t="s">
        <v>4762</v>
      </c>
      <c r="C1440" t="s">
        <v>4763</v>
      </c>
      <c r="D1440" t="s">
        <v>4764</v>
      </c>
      <c r="E1440" t="s">
        <v>559</v>
      </c>
    </row>
    <row r="1441" spans="1:5">
      <c r="A1441" t="s">
        <v>4765</v>
      </c>
      <c r="B1441" t="s">
        <v>4766</v>
      </c>
      <c r="C1441" t="s">
        <v>4767</v>
      </c>
      <c r="D1441" t="s">
        <v>4768</v>
      </c>
      <c r="E1441" t="s">
        <v>559</v>
      </c>
    </row>
    <row r="1442" spans="1:5">
      <c r="A1442" t="s">
        <v>4769</v>
      </c>
      <c r="B1442" t="s">
        <v>4766</v>
      </c>
      <c r="C1442" t="s">
        <v>4770</v>
      </c>
      <c r="D1442" t="s">
        <v>4768</v>
      </c>
      <c r="E1442" t="s">
        <v>559</v>
      </c>
    </row>
    <row r="1443" spans="1:5">
      <c r="A1443" t="s">
        <v>4771</v>
      </c>
      <c r="B1443" t="s">
        <v>4766</v>
      </c>
      <c r="C1443" t="s">
        <v>4772</v>
      </c>
      <c r="D1443" t="s">
        <v>4768</v>
      </c>
      <c r="E1443" t="s">
        <v>559</v>
      </c>
    </row>
    <row r="1444" spans="1:5">
      <c r="A1444" t="s">
        <v>4773</v>
      </c>
      <c r="B1444" t="s">
        <v>4766</v>
      </c>
      <c r="C1444" t="s">
        <v>4774</v>
      </c>
      <c r="D1444" t="s">
        <v>4768</v>
      </c>
      <c r="E1444" t="s">
        <v>559</v>
      </c>
    </row>
    <row r="1445" spans="1:5">
      <c r="A1445" t="s">
        <v>4775</v>
      </c>
      <c r="B1445" t="s">
        <v>4766</v>
      </c>
      <c r="C1445" t="s">
        <v>4776</v>
      </c>
      <c r="D1445" t="s">
        <v>4768</v>
      </c>
      <c r="E1445" t="s">
        <v>559</v>
      </c>
    </row>
    <row r="1446" spans="1:5">
      <c r="A1446" t="s">
        <v>4777</v>
      </c>
      <c r="B1446" t="s">
        <v>4766</v>
      </c>
      <c r="C1446" t="s">
        <v>4778</v>
      </c>
      <c r="D1446" t="s">
        <v>4768</v>
      </c>
      <c r="E1446" t="s">
        <v>559</v>
      </c>
    </row>
    <row r="1447" spans="1:5">
      <c r="A1447" t="s">
        <v>4779</v>
      </c>
      <c r="B1447" t="s">
        <v>4766</v>
      </c>
      <c r="C1447" t="s">
        <v>4780</v>
      </c>
      <c r="D1447" t="s">
        <v>4768</v>
      </c>
      <c r="E1447" t="s">
        <v>559</v>
      </c>
    </row>
    <row r="1448" spans="1:5">
      <c r="A1448" t="s">
        <v>4781</v>
      </c>
      <c r="B1448" t="s">
        <v>4766</v>
      </c>
      <c r="C1448" t="s">
        <v>4782</v>
      </c>
      <c r="D1448" t="s">
        <v>4768</v>
      </c>
      <c r="E1448" t="s">
        <v>559</v>
      </c>
    </row>
    <row r="1449" spans="1:5">
      <c r="A1449" t="s">
        <v>4783</v>
      </c>
      <c r="B1449" t="s">
        <v>4766</v>
      </c>
      <c r="C1449" t="s">
        <v>4784</v>
      </c>
      <c r="D1449" t="s">
        <v>4768</v>
      </c>
      <c r="E1449" t="s">
        <v>559</v>
      </c>
    </row>
    <row r="1450" spans="1:5">
      <c r="A1450" t="s">
        <v>4785</v>
      </c>
      <c r="B1450" t="s">
        <v>4786</v>
      </c>
      <c r="C1450" t="s">
        <v>4787</v>
      </c>
      <c r="D1450" t="s">
        <v>4788</v>
      </c>
      <c r="E1450" t="s">
        <v>537</v>
      </c>
    </row>
    <row r="1451" spans="1:5">
      <c r="A1451" t="s">
        <v>4789</v>
      </c>
      <c r="B1451" t="s">
        <v>4790</v>
      </c>
      <c r="C1451" t="s">
        <v>4791</v>
      </c>
      <c r="D1451" t="s">
        <v>4792</v>
      </c>
      <c r="E1451" t="s">
        <v>559</v>
      </c>
    </row>
    <row r="1452" spans="1:5">
      <c r="A1452" t="s">
        <v>4793</v>
      </c>
      <c r="B1452" t="s">
        <v>4794</v>
      </c>
      <c r="C1452" t="s">
        <v>4795</v>
      </c>
      <c r="D1452" t="s">
        <v>4796</v>
      </c>
      <c r="E1452" t="s">
        <v>559</v>
      </c>
    </row>
    <row r="1453" spans="1:5">
      <c r="A1453" t="s">
        <v>4797</v>
      </c>
      <c r="B1453" t="s">
        <v>4798</v>
      </c>
      <c r="C1453" t="s">
        <v>4799</v>
      </c>
      <c r="D1453" t="s">
        <v>4800</v>
      </c>
      <c r="E1453" t="s">
        <v>559</v>
      </c>
    </row>
    <row r="1454" spans="1:5">
      <c r="A1454" t="s">
        <v>4801</v>
      </c>
      <c r="B1454" t="s">
        <v>4802</v>
      </c>
      <c r="C1454" t="s">
        <v>4803</v>
      </c>
      <c r="D1454" t="s">
        <v>4804</v>
      </c>
      <c r="E1454" t="s">
        <v>559</v>
      </c>
    </row>
    <row r="1455" spans="1:5">
      <c r="A1455" t="s">
        <v>4805</v>
      </c>
      <c r="B1455" t="s">
        <v>4802</v>
      </c>
      <c r="C1455" t="s">
        <v>4806</v>
      </c>
      <c r="D1455" t="s">
        <v>4804</v>
      </c>
      <c r="E1455" t="s">
        <v>559</v>
      </c>
    </row>
    <row r="1456" spans="1:5">
      <c r="A1456" t="s">
        <v>4807</v>
      </c>
      <c r="B1456" t="s">
        <v>4802</v>
      </c>
      <c r="C1456" t="s">
        <v>4808</v>
      </c>
      <c r="D1456" t="s">
        <v>4804</v>
      </c>
      <c r="E1456" t="s">
        <v>559</v>
      </c>
    </row>
    <row r="1457" spans="1:5">
      <c r="A1457" t="s">
        <v>4809</v>
      </c>
      <c r="B1457" t="s">
        <v>4810</v>
      </c>
      <c r="C1457" t="s">
        <v>4071</v>
      </c>
      <c r="D1457" t="s">
        <v>4811</v>
      </c>
      <c r="E1457" t="s">
        <v>559</v>
      </c>
    </row>
    <row r="1458" spans="1:5">
      <c r="A1458" t="s">
        <v>4812</v>
      </c>
      <c r="B1458" t="s">
        <v>4813</v>
      </c>
      <c r="C1458" t="s">
        <v>4814</v>
      </c>
      <c r="D1458" t="s">
        <v>4815</v>
      </c>
      <c r="E1458" t="s">
        <v>559</v>
      </c>
    </row>
    <row r="1459" spans="1:5">
      <c r="A1459" t="s">
        <v>4816</v>
      </c>
      <c r="B1459" t="s">
        <v>4813</v>
      </c>
      <c r="C1459" t="s">
        <v>4817</v>
      </c>
      <c r="D1459" t="s">
        <v>4815</v>
      </c>
      <c r="E1459" t="s">
        <v>559</v>
      </c>
    </row>
    <row r="1460" spans="1:5">
      <c r="A1460" t="s">
        <v>4818</v>
      </c>
      <c r="B1460" t="s">
        <v>4819</v>
      </c>
      <c r="C1460" t="s">
        <v>4820</v>
      </c>
      <c r="D1460" t="s">
        <v>4821</v>
      </c>
      <c r="E1460" t="s">
        <v>621</v>
      </c>
    </row>
    <row r="1461" spans="1:5">
      <c r="A1461" t="s">
        <v>4822</v>
      </c>
      <c r="B1461" t="s">
        <v>4819</v>
      </c>
      <c r="C1461" t="s">
        <v>4823</v>
      </c>
      <c r="D1461" t="s">
        <v>4821</v>
      </c>
      <c r="E1461" t="s">
        <v>621</v>
      </c>
    </row>
    <row r="1462" spans="1:5">
      <c r="A1462" t="s">
        <v>4824</v>
      </c>
      <c r="B1462" t="s">
        <v>4819</v>
      </c>
      <c r="C1462" t="s">
        <v>4825</v>
      </c>
      <c r="D1462" t="s">
        <v>4821</v>
      </c>
      <c r="E1462" t="s">
        <v>621</v>
      </c>
    </row>
    <row r="1463" spans="1:5">
      <c r="A1463" t="s">
        <v>4826</v>
      </c>
      <c r="B1463" t="s">
        <v>4819</v>
      </c>
      <c r="C1463" t="s">
        <v>4827</v>
      </c>
      <c r="D1463" t="s">
        <v>4821</v>
      </c>
      <c r="E1463" t="s">
        <v>621</v>
      </c>
    </row>
    <row r="1464" spans="1:5">
      <c r="A1464" t="s">
        <v>4828</v>
      </c>
      <c r="B1464" t="s">
        <v>4829</v>
      </c>
      <c r="C1464" t="s">
        <v>4830</v>
      </c>
      <c r="D1464" t="s">
        <v>4831</v>
      </c>
      <c r="E1464" t="s">
        <v>554</v>
      </c>
    </row>
    <row r="1465" spans="1:5">
      <c r="A1465" t="s">
        <v>4832</v>
      </c>
      <c r="B1465" t="s">
        <v>4833</v>
      </c>
      <c r="C1465" t="s">
        <v>4834</v>
      </c>
      <c r="D1465" t="s">
        <v>4835</v>
      </c>
      <c r="E1465" t="s">
        <v>559</v>
      </c>
    </row>
    <row r="1466" spans="1:5">
      <c r="A1466" t="s">
        <v>4836</v>
      </c>
      <c r="B1466" t="s">
        <v>4833</v>
      </c>
      <c r="C1466" t="s">
        <v>4837</v>
      </c>
      <c r="D1466" t="s">
        <v>4835</v>
      </c>
      <c r="E1466" t="s">
        <v>559</v>
      </c>
    </row>
    <row r="1467" spans="1:5">
      <c r="A1467" t="s">
        <v>4838</v>
      </c>
      <c r="B1467" t="s">
        <v>4833</v>
      </c>
      <c r="C1467" t="s">
        <v>4839</v>
      </c>
      <c r="D1467" t="s">
        <v>4835</v>
      </c>
      <c r="E1467" t="s">
        <v>559</v>
      </c>
    </row>
    <row r="1468" spans="1:5">
      <c r="A1468" t="s">
        <v>4840</v>
      </c>
      <c r="B1468" t="s">
        <v>4841</v>
      </c>
      <c r="C1468" t="s">
        <v>4842</v>
      </c>
      <c r="D1468" t="s">
        <v>4843</v>
      </c>
      <c r="E1468" t="s">
        <v>537</v>
      </c>
    </row>
    <row r="1469" spans="1:5">
      <c r="A1469" t="s">
        <v>4844</v>
      </c>
      <c r="B1469" t="s">
        <v>4841</v>
      </c>
      <c r="C1469" t="s">
        <v>4845</v>
      </c>
      <c r="D1469" t="s">
        <v>4843</v>
      </c>
      <c r="E1469" t="s">
        <v>537</v>
      </c>
    </row>
    <row r="1470" spans="1:5">
      <c r="A1470" t="s">
        <v>4846</v>
      </c>
      <c r="B1470" t="s">
        <v>4847</v>
      </c>
      <c r="C1470" t="s">
        <v>1229</v>
      </c>
      <c r="D1470" t="s">
        <v>4848</v>
      </c>
      <c r="E1470" t="s">
        <v>621</v>
      </c>
    </row>
    <row r="1471" spans="1:5">
      <c r="A1471" t="s">
        <v>4849</v>
      </c>
      <c r="B1471" t="s">
        <v>4850</v>
      </c>
      <c r="C1471" t="s">
        <v>4851</v>
      </c>
      <c r="D1471" t="s">
        <v>4852</v>
      </c>
      <c r="E1471" t="s">
        <v>537</v>
      </c>
    </row>
    <row r="1472" spans="1:5">
      <c r="A1472" t="s">
        <v>4853</v>
      </c>
      <c r="B1472" t="s">
        <v>4850</v>
      </c>
      <c r="C1472" t="s">
        <v>4854</v>
      </c>
      <c r="D1472" t="s">
        <v>4852</v>
      </c>
      <c r="E1472" t="s">
        <v>537</v>
      </c>
    </row>
    <row r="1473" spans="1:5">
      <c r="A1473" t="s">
        <v>4855</v>
      </c>
      <c r="B1473" t="s">
        <v>4856</v>
      </c>
      <c r="C1473" t="s">
        <v>4857</v>
      </c>
      <c r="D1473" t="s">
        <v>4858</v>
      </c>
      <c r="E1473" t="s">
        <v>537</v>
      </c>
    </row>
    <row r="1474" spans="1:5">
      <c r="A1474" t="s">
        <v>4859</v>
      </c>
      <c r="B1474" t="s">
        <v>4860</v>
      </c>
      <c r="C1474" t="s">
        <v>4861</v>
      </c>
      <c r="D1474" t="s">
        <v>4862</v>
      </c>
      <c r="E1474" t="s">
        <v>537</v>
      </c>
    </row>
    <row r="1475" spans="1:5">
      <c r="A1475" t="s">
        <v>4863</v>
      </c>
      <c r="B1475" t="s">
        <v>4864</v>
      </c>
      <c r="C1475" t="s">
        <v>4865</v>
      </c>
      <c r="D1475" t="s">
        <v>4866</v>
      </c>
      <c r="E1475" t="s">
        <v>537</v>
      </c>
    </row>
    <row r="1476" spans="1:5">
      <c r="A1476" t="s">
        <v>4867</v>
      </c>
      <c r="B1476" t="s">
        <v>4868</v>
      </c>
      <c r="C1476" t="s">
        <v>4869</v>
      </c>
      <c r="D1476" t="s">
        <v>4870</v>
      </c>
      <c r="E1476" t="s">
        <v>621</v>
      </c>
    </row>
    <row r="1477" spans="1:5">
      <c r="A1477" t="s">
        <v>4871</v>
      </c>
      <c r="B1477" t="s">
        <v>4868</v>
      </c>
      <c r="C1477" t="s">
        <v>4872</v>
      </c>
      <c r="D1477" t="s">
        <v>4870</v>
      </c>
      <c r="E1477" t="s">
        <v>621</v>
      </c>
    </row>
    <row r="1478" spans="1:5">
      <c r="A1478" t="s">
        <v>4873</v>
      </c>
      <c r="B1478" t="s">
        <v>4874</v>
      </c>
      <c r="C1478" t="s">
        <v>4875</v>
      </c>
      <c r="D1478" t="s">
        <v>4876</v>
      </c>
      <c r="E1478" t="s">
        <v>537</v>
      </c>
    </row>
    <row r="1479" spans="1:5">
      <c r="A1479" t="s">
        <v>4877</v>
      </c>
      <c r="B1479" t="s">
        <v>4874</v>
      </c>
      <c r="C1479" t="s">
        <v>4878</v>
      </c>
      <c r="D1479" t="s">
        <v>4876</v>
      </c>
      <c r="E1479" t="s">
        <v>537</v>
      </c>
    </row>
    <row r="1480" spans="1:5">
      <c r="A1480" t="s">
        <v>4879</v>
      </c>
      <c r="B1480" t="s">
        <v>4880</v>
      </c>
      <c r="C1480" t="s">
        <v>4881</v>
      </c>
      <c r="D1480" t="s">
        <v>4882</v>
      </c>
      <c r="E1480" t="s">
        <v>537</v>
      </c>
    </row>
    <row r="1481" spans="1:5">
      <c r="A1481" t="s">
        <v>4883</v>
      </c>
      <c r="B1481" t="s">
        <v>4884</v>
      </c>
      <c r="C1481" t="s">
        <v>4885</v>
      </c>
      <c r="D1481" t="s">
        <v>4886</v>
      </c>
      <c r="E1481" t="s">
        <v>522</v>
      </c>
    </row>
    <row r="1482" spans="1:5">
      <c r="A1482" t="s">
        <v>4887</v>
      </c>
      <c r="B1482" t="s">
        <v>4888</v>
      </c>
      <c r="C1482" t="s">
        <v>4889</v>
      </c>
      <c r="D1482" t="s">
        <v>4890</v>
      </c>
      <c r="E1482" t="s">
        <v>554</v>
      </c>
    </row>
    <row r="1483" spans="1:5">
      <c r="A1483" t="s">
        <v>4891</v>
      </c>
      <c r="B1483" t="s">
        <v>4892</v>
      </c>
      <c r="C1483" t="s">
        <v>4893</v>
      </c>
      <c r="D1483" t="s">
        <v>4894</v>
      </c>
      <c r="E1483" t="s">
        <v>537</v>
      </c>
    </row>
    <row r="1484" spans="1:5">
      <c r="A1484" t="s">
        <v>4895</v>
      </c>
      <c r="B1484" t="s">
        <v>4892</v>
      </c>
      <c r="C1484" t="s">
        <v>4896</v>
      </c>
      <c r="D1484" t="s">
        <v>4894</v>
      </c>
      <c r="E1484" t="s">
        <v>537</v>
      </c>
    </row>
    <row r="1485" spans="1:5">
      <c r="A1485" t="s">
        <v>4897</v>
      </c>
      <c r="B1485" t="s">
        <v>4892</v>
      </c>
      <c r="C1485" t="s">
        <v>4898</v>
      </c>
      <c r="D1485" t="s">
        <v>4894</v>
      </c>
      <c r="E1485" t="s">
        <v>537</v>
      </c>
    </row>
    <row r="1486" spans="1:5">
      <c r="A1486" t="s">
        <v>4899</v>
      </c>
      <c r="B1486" t="s">
        <v>4892</v>
      </c>
      <c r="C1486" t="s">
        <v>4900</v>
      </c>
      <c r="D1486" t="s">
        <v>4894</v>
      </c>
      <c r="E1486" t="s">
        <v>537</v>
      </c>
    </row>
    <row r="1487" spans="1:5">
      <c r="A1487" t="s">
        <v>4901</v>
      </c>
      <c r="B1487" t="s">
        <v>4902</v>
      </c>
      <c r="C1487" t="s">
        <v>4903</v>
      </c>
      <c r="D1487" t="s">
        <v>4904</v>
      </c>
      <c r="E1487" t="s">
        <v>537</v>
      </c>
    </row>
    <row r="1488" spans="1:5">
      <c r="A1488" t="s">
        <v>4905</v>
      </c>
      <c r="B1488" t="s">
        <v>4906</v>
      </c>
      <c r="C1488" t="s">
        <v>4907</v>
      </c>
      <c r="D1488" t="s">
        <v>4908</v>
      </c>
      <c r="E1488" t="s">
        <v>537</v>
      </c>
    </row>
    <row r="1489" spans="1:5">
      <c r="A1489" t="s">
        <v>4909</v>
      </c>
      <c r="B1489" t="s">
        <v>4906</v>
      </c>
      <c r="C1489" t="s">
        <v>4910</v>
      </c>
      <c r="D1489" t="s">
        <v>4908</v>
      </c>
      <c r="E1489" t="s">
        <v>537</v>
      </c>
    </row>
    <row r="1490" spans="1:5">
      <c r="A1490" t="s">
        <v>4911</v>
      </c>
      <c r="B1490" t="s">
        <v>4912</v>
      </c>
      <c r="C1490" t="s">
        <v>4913</v>
      </c>
      <c r="D1490" t="s">
        <v>4914</v>
      </c>
      <c r="E1490" t="s">
        <v>559</v>
      </c>
    </row>
    <row r="1491" spans="1:5">
      <c r="A1491" t="s">
        <v>4915</v>
      </c>
      <c r="B1491" t="s">
        <v>4916</v>
      </c>
      <c r="C1491" t="s">
        <v>4917</v>
      </c>
      <c r="D1491" t="s">
        <v>4918</v>
      </c>
      <c r="E1491" t="s">
        <v>559</v>
      </c>
    </row>
    <row r="1492" spans="1:5">
      <c r="A1492" t="s">
        <v>4919</v>
      </c>
      <c r="B1492" t="s">
        <v>4920</v>
      </c>
      <c r="C1492" t="s">
        <v>4921</v>
      </c>
      <c r="D1492" t="s">
        <v>4922</v>
      </c>
      <c r="E1492" t="s">
        <v>537</v>
      </c>
    </row>
    <row r="1493" spans="1:5">
      <c r="A1493" t="s">
        <v>4923</v>
      </c>
      <c r="B1493" t="s">
        <v>4924</v>
      </c>
      <c r="C1493" t="s">
        <v>4925</v>
      </c>
      <c r="D1493" t="s">
        <v>4926</v>
      </c>
      <c r="E1493" t="s">
        <v>537</v>
      </c>
    </row>
    <row r="1494" spans="1:5">
      <c r="A1494" t="s">
        <v>4927</v>
      </c>
      <c r="B1494" t="s">
        <v>1122</v>
      </c>
      <c r="C1494" t="s">
        <v>4928</v>
      </c>
      <c r="D1494" t="s">
        <v>1124</v>
      </c>
      <c r="E1494" t="s">
        <v>559</v>
      </c>
    </row>
    <row r="1495" spans="1:5">
      <c r="A1495" t="s">
        <v>4929</v>
      </c>
      <c r="B1495" t="s">
        <v>4930</v>
      </c>
      <c r="C1495" t="s">
        <v>4931</v>
      </c>
      <c r="D1495" t="s">
        <v>4932</v>
      </c>
      <c r="E1495" t="s">
        <v>537</v>
      </c>
    </row>
    <row r="1496" spans="1:5">
      <c r="A1496" t="s">
        <v>4933</v>
      </c>
      <c r="B1496" t="s">
        <v>4934</v>
      </c>
      <c r="C1496" t="s">
        <v>4935</v>
      </c>
      <c r="D1496" t="s">
        <v>4936</v>
      </c>
      <c r="E1496" t="s">
        <v>559</v>
      </c>
    </row>
    <row r="1497" spans="1:5">
      <c r="A1497" t="s">
        <v>4937</v>
      </c>
      <c r="B1497" t="s">
        <v>4934</v>
      </c>
      <c r="C1497" t="s">
        <v>4938</v>
      </c>
      <c r="D1497" t="s">
        <v>4936</v>
      </c>
      <c r="E1497" t="s">
        <v>559</v>
      </c>
    </row>
    <row r="1498" spans="1:5">
      <c r="A1498" t="s">
        <v>4939</v>
      </c>
      <c r="B1498" t="s">
        <v>4934</v>
      </c>
      <c r="C1498" t="s">
        <v>4940</v>
      </c>
      <c r="D1498" t="s">
        <v>4936</v>
      </c>
      <c r="E1498" t="s">
        <v>559</v>
      </c>
    </row>
    <row r="1499" spans="1:5">
      <c r="A1499" t="s">
        <v>4941</v>
      </c>
      <c r="B1499" t="s">
        <v>4942</v>
      </c>
      <c r="C1499" t="s">
        <v>4943</v>
      </c>
      <c r="D1499" t="s">
        <v>4944</v>
      </c>
      <c r="E1499" t="s">
        <v>559</v>
      </c>
    </row>
    <row r="1500" spans="1:5">
      <c r="A1500" t="s">
        <v>4945</v>
      </c>
      <c r="B1500" t="s">
        <v>4942</v>
      </c>
      <c r="C1500" t="s">
        <v>4946</v>
      </c>
      <c r="D1500" t="s">
        <v>4944</v>
      </c>
      <c r="E1500" t="s">
        <v>559</v>
      </c>
    </row>
    <row r="1501" spans="1:5">
      <c r="A1501" t="s">
        <v>4947</v>
      </c>
      <c r="B1501" t="s">
        <v>4948</v>
      </c>
      <c r="C1501" t="s">
        <v>4949</v>
      </c>
      <c r="D1501" t="s">
        <v>4950</v>
      </c>
      <c r="E1501" t="s">
        <v>559</v>
      </c>
    </row>
    <row r="1502" spans="1:5">
      <c r="A1502" t="s">
        <v>4951</v>
      </c>
      <c r="B1502" t="s">
        <v>4952</v>
      </c>
      <c r="C1502" t="s">
        <v>4953</v>
      </c>
      <c r="D1502" t="s">
        <v>4954</v>
      </c>
      <c r="E1502" t="s">
        <v>537</v>
      </c>
    </row>
    <row r="1503" spans="1:5">
      <c r="A1503" t="s">
        <v>4955</v>
      </c>
      <c r="B1503" t="s">
        <v>4956</v>
      </c>
      <c r="C1503" t="s">
        <v>4957</v>
      </c>
      <c r="D1503" t="s">
        <v>4958</v>
      </c>
      <c r="E1503" t="s">
        <v>572</v>
      </c>
    </row>
    <row r="1504" spans="1:5">
      <c r="A1504" t="s">
        <v>4959</v>
      </c>
      <c r="B1504" t="s">
        <v>4960</v>
      </c>
      <c r="C1504" t="s">
        <v>4961</v>
      </c>
      <c r="D1504" t="s">
        <v>4962</v>
      </c>
      <c r="E1504" t="s">
        <v>559</v>
      </c>
    </row>
    <row r="1505" spans="1:5">
      <c r="A1505" t="s">
        <v>4963</v>
      </c>
      <c r="B1505" t="s">
        <v>4960</v>
      </c>
      <c r="C1505" t="s">
        <v>4964</v>
      </c>
      <c r="D1505" t="s">
        <v>4962</v>
      </c>
      <c r="E1505" t="s">
        <v>559</v>
      </c>
    </row>
    <row r="1506" spans="1:5">
      <c r="A1506" t="s">
        <v>4965</v>
      </c>
      <c r="B1506" t="s">
        <v>4960</v>
      </c>
      <c r="C1506" t="s">
        <v>4966</v>
      </c>
      <c r="D1506" t="s">
        <v>4962</v>
      </c>
      <c r="E1506" t="s">
        <v>559</v>
      </c>
    </row>
    <row r="1507" spans="1:5">
      <c r="A1507" t="s">
        <v>4967</v>
      </c>
      <c r="B1507" t="s">
        <v>4960</v>
      </c>
      <c r="C1507" t="s">
        <v>4968</v>
      </c>
      <c r="D1507" t="s">
        <v>4962</v>
      </c>
      <c r="E1507" t="s">
        <v>559</v>
      </c>
    </row>
    <row r="1508" spans="1:5">
      <c r="A1508" t="s">
        <v>4969</v>
      </c>
      <c r="B1508" t="s">
        <v>4970</v>
      </c>
      <c r="C1508" t="s">
        <v>1229</v>
      </c>
      <c r="D1508" t="s">
        <v>4971</v>
      </c>
      <c r="E1508" t="s">
        <v>621</v>
      </c>
    </row>
    <row r="1509" spans="1:5">
      <c r="A1509" t="s">
        <v>4972</v>
      </c>
      <c r="B1509" t="s">
        <v>4973</v>
      </c>
      <c r="C1509" t="s">
        <v>1229</v>
      </c>
      <c r="D1509" t="s">
        <v>4974</v>
      </c>
      <c r="E1509" t="s">
        <v>621</v>
      </c>
    </row>
    <row r="1510" spans="1:5">
      <c r="A1510" t="s">
        <v>4975</v>
      </c>
      <c r="B1510" t="s">
        <v>1372</v>
      </c>
      <c r="C1510" t="s">
        <v>4976</v>
      </c>
      <c r="D1510" t="s">
        <v>1374</v>
      </c>
      <c r="E1510" t="s">
        <v>559</v>
      </c>
    </row>
    <row r="1511" spans="1:5">
      <c r="A1511" t="s">
        <v>4977</v>
      </c>
      <c r="B1511" t="s">
        <v>4978</v>
      </c>
      <c r="C1511" t="s">
        <v>4979</v>
      </c>
      <c r="D1511" t="s">
        <v>4980</v>
      </c>
      <c r="E1511" t="s">
        <v>559</v>
      </c>
    </row>
    <row r="1512" spans="1:5">
      <c r="A1512" t="s">
        <v>4981</v>
      </c>
      <c r="B1512" t="s">
        <v>4978</v>
      </c>
      <c r="C1512" t="s">
        <v>4982</v>
      </c>
      <c r="D1512" t="s">
        <v>4980</v>
      </c>
      <c r="E1512" t="s">
        <v>559</v>
      </c>
    </row>
    <row r="1513" spans="1:5">
      <c r="A1513" t="s">
        <v>4983</v>
      </c>
      <c r="B1513" t="s">
        <v>4978</v>
      </c>
      <c r="C1513" t="s">
        <v>4984</v>
      </c>
      <c r="D1513" t="s">
        <v>4980</v>
      </c>
      <c r="E1513" t="s">
        <v>559</v>
      </c>
    </row>
    <row r="1514" spans="1:5">
      <c r="A1514" t="s">
        <v>4985</v>
      </c>
      <c r="B1514" t="s">
        <v>4978</v>
      </c>
      <c r="C1514" t="s">
        <v>4986</v>
      </c>
      <c r="D1514" t="s">
        <v>4980</v>
      </c>
      <c r="E1514" t="s">
        <v>559</v>
      </c>
    </row>
    <row r="1515" spans="1:5">
      <c r="A1515" t="s">
        <v>4987</v>
      </c>
      <c r="B1515" t="s">
        <v>4978</v>
      </c>
      <c r="C1515" t="s">
        <v>4988</v>
      </c>
      <c r="D1515" t="s">
        <v>4980</v>
      </c>
      <c r="E1515" t="s">
        <v>559</v>
      </c>
    </row>
    <row r="1516" spans="1:5">
      <c r="A1516" t="s">
        <v>4989</v>
      </c>
      <c r="B1516" t="s">
        <v>4978</v>
      </c>
      <c r="C1516" t="s">
        <v>4990</v>
      </c>
      <c r="D1516" t="s">
        <v>4980</v>
      </c>
      <c r="E1516" t="s">
        <v>559</v>
      </c>
    </row>
    <row r="1517" spans="1:5">
      <c r="A1517" t="s">
        <v>4991</v>
      </c>
      <c r="B1517" t="s">
        <v>4978</v>
      </c>
      <c r="C1517" t="s">
        <v>4992</v>
      </c>
      <c r="D1517" t="s">
        <v>4980</v>
      </c>
      <c r="E1517" t="s">
        <v>559</v>
      </c>
    </row>
    <row r="1518" spans="1:5">
      <c r="A1518" t="s">
        <v>4993</v>
      </c>
      <c r="B1518" t="s">
        <v>4978</v>
      </c>
      <c r="C1518" t="s">
        <v>4994</v>
      </c>
      <c r="D1518" t="s">
        <v>4980</v>
      </c>
      <c r="E1518" t="s">
        <v>559</v>
      </c>
    </row>
    <row r="1519" spans="1:5">
      <c r="A1519" t="s">
        <v>4995</v>
      </c>
      <c r="B1519" t="s">
        <v>4978</v>
      </c>
      <c r="C1519" t="s">
        <v>4996</v>
      </c>
      <c r="D1519" t="s">
        <v>4980</v>
      </c>
      <c r="E1519" t="s">
        <v>559</v>
      </c>
    </row>
    <row r="1520" spans="1:5">
      <c r="A1520" t="s">
        <v>4997</v>
      </c>
      <c r="B1520" t="s">
        <v>4978</v>
      </c>
      <c r="C1520" t="s">
        <v>4998</v>
      </c>
      <c r="D1520" t="s">
        <v>4980</v>
      </c>
      <c r="E1520" t="s">
        <v>559</v>
      </c>
    </row>
    <row r="1521" spans="1:5">
      <c r="A1521" t="s">
        <v>4999</v>
      </c>
      <c r="B1521" t="s">
        <v>5000</v>
      </c>
      <c r="C1521" t="s">
        <v>5001</v>
      </c>
      <c r="D1521" t="s">
        <v>5002</v>
      </c>
      <c r="E1521" t="s">
        <v>559</v>
      </c>
    </row>
    <row r="1522" spans="1:5">
      <c r="A1522" t="s">
        <v>5003</v>
      </c>
      <c r="B1522" t="s">
        <v>5000</v>
      </c>
      <c r="C1522" t="s">
        <v>5004</v>
      </c>
      <c r="D1522" t="s">
        <v>5002</v>
      </c>
      <c r="E1522" t="s">
        <v>559</v>
      </c>
    </row>
    <row r="1523" spans="1:5">
      <c r="A1523" t="s">
        <v>5005</v>
      </c>
      <c r="B1523" t="s">
        <v>5006</v>
      </c>
      <c r="C1523" t="s">
        <v>5007</v>
      </c>
      <c r="D1523" t="s">
        <v>5008</v>
      </c>
      <c r="E1523" t="s">
        <v>559</v>
      </c>
    </row>
    <row r="1524" spans="1:5">
      <c r="A1524" t="s">
        <v>5009</v>
      </c>
      <c r="B1524" t="s">
        <v>5010</v>
      </c>
      <c r="C1524" t="s">
        <v>5011</v>
      </c>
      <c r="D1524" t="s">
        <v>5012</v>
      </c>
      <c r="E1524" t="s">
        <v>559</v>
      </c>
    </row>
    <row r="1525" spans="1:5">
      <c r="A1525" t="s">
        <v>5013</v>
      </c>
      <c r="B1525" t="s">
        <v>5010</v>
      </c>
      <c r="C1525" t="s">
        <v>5014</v>
      </c>
      <c r="D1525" t="s">
        <v>5012</v>
      </c>
      <c r="E1525" t="s">
        <v>559</v>
      </c>
    </row>
    <row r="1526" spans="1:5">
      <c r="A1526" t="s">
        <v>5015</v>
      </c>
      <c r="B1526" t="s">
        <v>5010</v>
      </c>
      <c r="C1526" t="s">
        <v>5016</v>
      </c>
      <c r="D1526" t="s">
        <v>5012</v>
      </c>
      <c r="E1526" t="s">
        <v>559</v>
      </c>
    </row>
    <row r="1527" spans="1:5">
      <c r="A1527" t="s">
        <v>5017</v>
      </c>
      <c r="B1527" t="s">
        <v>5018</v>
      </c>
      <c r="C1527" t="s">
        <v>5019</v>
      </c>
      <c r="D1527" t="s">
        <v>5020</v>
      </c>
      <c r="E1527" t="s">
        <v>522</v>
      </c>
    </row>
    <row r="1528" spans="1:5">
      <c r="A1528" t="s">
        <v>5021</v>
      </c>
      <c r="B1528" t="s">
        <v>5022</v>
      </c>
      <c r="C1528" t="s">
        <v>5023</v>
      </c>
      <c r="D1528" t="s">
        <v>5024</v>
      </c>
      <c r="E1528" t="s">
        <v>537</v>
      </c>
    </row>
    <row r="1529" spans="1:5">
      <c r="A1529" t="s">
        <v>5025</v>
      </c>
      <c r="B1529" t="s">
        <v>5026</v>
      </c>
      <c r="C1529" t="s">
        <v>5027</v>
      </c>
      <c r="D1529" t="s">
        <v>5028</v>
      </c>
      <c r="E1529" t="s">
        <v>559</v>
      </c>
    </row>
    <row r="1530" spans="1:5">
      <c r="A1530" t="s">
        <v>5029</v>
      </c>
      <c r="B1530" t="s">
        <v>5030</v>
      </c>
      <c r="C1530" t="s">
        <v>5031</v>
      </c>
      <c r="D1530" t="s">
        <v>5032</v>
      </c>
      <c r="E1530" t="s">
        <v>559</v>
      </c>
    </row>
    <row r="1531" spans="1:5">
      <c r="A1531" t="s">
        <v>5033</v>
      </c>
      <c r="B1531" t="s">
        <v>1567</v>
      </c>
      <c r="C1531" t="s">
        <v>5034</v>
      </c>
      <c r="D1531" t="s">
        <v>1569</v>
      </c>
      <c r="E1531" t="s">
        <v>559</v>
      </c>
    </row>
    <row r="1532" spans="1:5">
      <c r="A1532" t="s">
        <v>5035</v>
      </c>
      <c r="B1532" t="s">
        <v>5036</v>
      </c>
      <c r="C1532" t="s">
        <v>5037</v>
      </c>
      <c r="D1532" t="s">
        <v>5038</v>
      </c>
      <c r="E1532" t="s">
        <v>559</v>
      </c>
    </row>
    <row r="1533" spans="1:5">
      <c r="A1533" t="s">
        <v>5039</v>
      </c>
      <c r="B1533" t="s">
        <v>5040</v>
      </c>
      <c r="C1533" t="s">
        <v>5041</v>
      </c>
      <c r="D1533" t="s">
        <v>5042</v>
      </c>
      <c r="E1533" t="s">
        <v>559</v>
      </c>
    </row>
    <row r="1534" spans="1:5">
      <c r="A1534" t="s">
        <v>5043</v>
      </c>
      <c r="B1534" t="s">
        <v>5044</v>
      </c>
      <c r="C1534" t="s">
        <v>5045</v>
      </c>
      <c r="D1534" t="s">
        <v>5046</v>
      </c>
      <c r="E1534" t="s">
        <v>559</v>
      </c>
    </row>
    <row r="1535" spans="1:5">
      <c r="A1535" t="s">
        <v>5047</v>
      </c>
      <c r="B1535" t="s">
        <v>4390</v>
      </c>
      <c r="C1535" t="s">
        <v>5048</v>
      </c>
      <c r="D1535" t="s">
        <v>4392</v>
      </c>
      <c r="E1535" t="s">
        <v>559</v>
      </c>
    </row>
    <row r="1536" spans="1:5">
      <c r="A1536" t="s">
        <v>5049</v>
      </c>
      <c r="B1536" t="s">
        <v>5050</v>
      </c>
      <c r="C1536" t="s">
        <v>5051</v>
      </c>
      <c r="D1536" t="s">
        <v>5052</v>
      </c>
      <c r="E1536" t="s">
        <v>559</v>
      </c>
    </row>
    <row r="1537" spans="1:5">
      <c r="A1537" t="s">
        <v>5053</v>
      </c>
      <c r="B1537" t="s">
        <v>2323</v>
      </c>
      <c r="C1537" t="s">
        <v>5054</v>
      </c>
      <c r="D1537" t="s">
        <v>2325</v>
      </c>
      <c r="E1537" t="s">
        <v>559</v>
      </c>
    </row>
    <row r="1538" spans="1:5">
      <c r="A1538" t="s">
        <v>5055</v>
      </c>
      <c r="B1538" t="s">
        <v>5056</v>
      </c>
      <c r="C1538" t="s">
        <v>5057</v>
      </c>
      <c r="D1538" t="s">
        <v>5058</v>
      </c>
      <c r="E1538" t="s">
        <v>559</v>
      </c>
    </row>
    <row r="1539" spans="1:5">
      <c r="A1539" t="s">
        <v>5059</v>
      </c>
      <c r="B1539" t="s">
        <v>5060</v>
      </c>
      <c r="C1539" t="s">
        <v>5061</v>
      </c>
      <c r="D1539" t="s">
        <v>5062</v>
      </c>
      <c r="E1539" t="s">
        <v>559</v>
      </c>
    </row>
    <row r="1540" spans="1:5">
      <c r="A1540" t="s">
        <v>5063</v>
      </c>
      <c r="B1540" t="s">
        <v>5060</v>
      </c>
      <c r="C1540" t="s">
        <v>5064</v>
      </c>
      <c r="D1540" t="s">
        <v>5062</v>
      </c>
      <c r="E1540" t="s">
        <v>559</v>
      </c>
    </row>
    <row r="1541" spans="1:5">
      <c r="A1541" t="s">
        <v>5065</v>
      </c>
      <c r="B1541" t="s">
        <v>5060</v>
      </c>
      <c r="C1541" t="s">
        <v>5066</v>
      </c>
      <c r="D1541" t="s">
        <v>5062</v>
      </c>
      <c r="E1541" t="s">
        <v>559</v>
      </c>
    </row>
    <row r="1542" spans="1:5">
      <c r="A1542" t="s">
        <v>5067</v>
      </c>
      <c r="B1542" t="s">
        <v>5068</v>
      </c>
      <c r="C1542" t="s">
        <v>5069</v>
      </c>
      <c r="D1542" t="s">
        <v>5070</v>
      </c>
      <c r="E1542" t="s">
        <v>559</v>
      </c>
    </row>
    <row r="1543" spans="1:5">
      <c r="A1543" t="s">
        <v>5071</v>
      </c>
      <c r="B1543" t="s">
        <v>5072</v>
      </c>
      <c r="C1543" t="s">
        <v>5073</v>
      </c>
      <c r="D1543" t="s">
        <v>5074</v>
      </c>
      <c r="E1543" t="s">
        <v>559</v>
      </c>
    </row>
    <row r="1544" spans="1:5">
      <c r="A1544" t="s">
        <v>5075</v>
      </c>
      <c r="B1544" t="s">
        <v>2083</v>
      </c>
      <c r="C1544" t="s">
        <v>5076</v>
      </c>
      <c r="D1544" t="s">
        <v>2085</v>
      </c>
      <c r="E1544" t="s">
        <v>559</v>
      </c>
    </row>
    <row r="1545" spans="1:5">
      <c r="A1545" t="s">
        <v>5077</v>
      </c>
      <c r="B1545" t="s">
        <v>5078</v>
      </c>
      <c r="C1545" t="s">
        <v>5079</v>
      </c>
      <c r="D1545" t="s">
        <v>5080</v>
      </c>
      <c r="E1545" t="s">
        <v>559</v>
      </c>
    </row>
    <row r="1546" spans="1:5">
      <c r="A1546" t="s">
        <v>5081</v>
      </c>
      <c r="B1546" t="s">
        <v>5078</v>
      </c>
      <c r="C1546" t="s">
        <v>5082</v>
      </c>
      <c r="D1546" t="s">
        <v>5080</v>
      </c>
      <c r="E1546" t="s">
        <v>559</v>
      </c>
    </row>
    <row r="1547" spans="1:5">
      <c r="A1547" t="s">
        <v>5083</v>
      </c>
      <c r="B1547" t="s">
        <v>5078</v>
      </c>
      <c r="C1547" t="s">
        <v>5084</v>
      </c>
      <c r="D1547" t="s">
        <v>5080</v>
      </c>
      <c r="E1547" t="s">
        <v>559</v>
      </c>
    </row>
    <row r="1548" spans="1:5">
      <c r="A1548" t="s">
        <v>5085</v>
      </c>
      <c r="B1548" t="s">
        <v>5078</v>
      </c>
      <c r="C1548" t="s">
        <v>5086</v>
      </c>
      <c r="D1548" t="s">
        <v>5080</v>
      </c>
      <c r="E1548" t="s">
        <v>559</v>
      </c>
    </row>
    <row r="1549" spans="1:5">
      <c r="A1549" t="s">
        <v>5087</v>
      </c>
      <c r="B1549" t="s">
        <v>5078</v>
      </c>
      <c r="C1549" t="s">
        <v>5088</v>
      </c>
      <c r="D1549" t="s">
        <v>5080</v>
      </c>
      <c r="E1549" t="s">
        <v>559</v>
      </c>
    </row>
    <row r="1550" spans="1:5">
      <c r="A1550" t="s">
        <v>5089</v>
      </c>
      <c r="B1550" t="s">
        <v>5078</v>
      </c>
      <c r="C1550" t="s">
        <v>5090</v>
      </c>
      <c r="D1550" t="s">
        <v>5080</v>
      </c>
      <c r="E1550" t="s">
        <v>559</v>
      </c>
    </row>
    <row r="1551" spans="1:5">
      <c r="A1551" t="s">
        <v>5091</v>
      </c>
      <c r="B1551" t="s">
        <v>5078</v>
      </c>
      <c r="C1551" t="s">
        <v>5092</v>
      </c>
      <c r="D1551" t="s">
        <v>5080</v>
      </c>
      <c r="E1551" t="s">
        <v>559</v>
      </c>
    </row>
    <row r="1552" spans="1:5">
      <c r="A1552" t="s">
        <v>5093</v>
      </c>
      <c r="B1552" t="s">
        <v>5078</v>
      </c>
      <c r="C1552" t="s">
        <v>5094</v>
      </c>
      <c r="D1552" t="s">
        <v>5080</v>
      </c>
      <c r="E1552" t="s">
        <v>559</v>
      </c>
    </row>
    <row r="1553" spans="1:5">
      <c r="A1553" t="s">
        <v>5095</v>
      </c>
      <c r="B1553" t="s">
        <v>5078</v>
      </c>
      <c r="C1553" t="s">
        <v>5096</v>
      </c>
      <c r="D1553" t="s">
        <v>5080</v>
      </c>
      <c r="E1553" t="s">
        <v>559</v>
      </c>
    </row>
    <row r="1554" spans="1:5">
      <c r="A1554" t="s">
        <v>5097</v>
      </c>
      <c r="B1554" t="s">
        <v>5078</v>
      </c>
      <c r="C1554" t="s">
        <v>5098</v>
      </c>
      <c r="D1554" t="s">
        <v>5080</v>
      </c>
      <c r="E1554" t="s">
        <v>559</v>
      </c>
    </row>
    <row r="1555" spans="1:5">
      <c r="A1555" t="s">
        <v>5099</v>
      </c>
      <c r="B1555" t="s">
        <v>5078</v>
      </c>
      <c r="C1555" t="s">
        <v>5100</v>
      </c>
      <c r="D1555" t="s">
        <v>5080</v>
      </c>
      <c r="E1555" t="s">
        <v>559</v>
      </c>
    </row>
    <row r="1556" spans="1:5">
      <c r="A1556" t="s">
        <v>5101</v>
      </c>
      <c r="B1556" t="s">
        <v>5078</v>
      </c>
      <c r="C1556" t="s">
        <v>5102</v>
      </c>
      <c r="D1556" t="s">
        <v>5080</v>
      </c>
      <c r="E1556" t="s">
        <v>559</v>
      </c>
    </row>
    <row r="1557" spans="1:5">
      <c r="A1557" t="s">
        <v>5103</v>
      </c>
      <c r="B1557" t="s">
        <v>5078</v>
      </c>
      <c r="C1557" t="s">
        <v>5104</v>
      </c>
      <c r="D1557" t="s">
        <v>5080</v>
      </c>
      <c r="E1557" t="s">
        <v>559</v>
      </c>
    </row>
    <row r="1558" spans="1:5">
      <c r="A1558" t="s">
        <v>5105</v>
      </c>
      <c r="B1558" t="s">
        <v>5078</v>
      </c>
      <c r="C1558" t="s">
        <v>5106</v>
      </c>
      <c r="D1558" t="s">
        <v>5080</v>
      </c>
      <c r="E1558" t="s">
        <v>559</v>
      </c>
    </row>
    <row r="1559" spans="1:5">
      <c r="A1559" t="s">
        <v>5107</v>
      </c>
      <c r="B1559" t="s">
        <v>5078</v>
      </c>
      <c r="C1559" t="s">
        <v>5108</v>
      </c>
      <c r="D1559" t="s">
        <v>5080</v>
      </c>
      <c r="E1559" t="s">
        <v>559</v>
      </c>
    </row>
    <row r="1560" spans="1:5">
      <c r="A1560" t="s">
        <v>5109</v>
      </c>
      <c r="B1560" t="s">
        <v>5110</v>
      </c>
      <c r="C1560" t="s">
        <v>4321</v>
      </c>
      <c r="D1560" t="s">
        <v>5111</v>
      </c>
      <c r="E1560" t="s">
        <v>559</v>
      </c>
    </row>
    <row r="1561" spans="1:5">
      <c r="A1561" t="s">
        <v>5112</v>
      </c>
      <c r="B1561" t="s">
        <v>5113</v>
      </c>
      <c r="C1561" t="s">
        <v>5114</v>
      </c>
      <c r="D1561" t="s">
        <v>5115</v>
      </c>
      <c r="E1561" t="s">
        <v>559</v>
      </c>
    </row>
    <row r="1562" spans="1:5">
      <c r="A1562" t="s">
        <v>5116</v>
      </c>
      <c r="B1562" t="s">
        <v>5117</v>
      </c>
      <c r="C1562" t="s">
        <v>5118</v>
      </c>
      <c r="D1562" t="s">
        <v>5119</v>
      </c>
      <c r="E1562" t="s">
        <v>559</v>
      </c>
    </row>
    <row r="1563" spans="1:5">
      <c r="A1563" t="s">
        <v>5120</v>
      </c>
      <c r="B1563" t="s">
        <v>5121</v>
      </c>
      <c r="C1563" t="s">
        <v>5122</v>
      </c>
      <c r="D1563" t="s">
        <v>5123</v>
      </c>
      <c r="E1563" t="s">
        <v>559</v>
      </c>
    </row>
    <row r="1564" spans="1:5">
      <c r="A1564" t="s">
        <v>5124</v>
      </c>
      <c r="B1564" t="s">
        <v>5121</v>
      </c>
      <c r="C1564" t="s">
        <v>5125</v>
      </c>
      <c r="D1564" t="s">
        <v>5123</v>
      </c>
      <c r="E1564" t="s">
        <v>559</v>
      </c>
    </row>
    <row r="1565" spans="1:5">
      <c r="A1565" t="s">
        <v>5126</v>
      </c>
      <c r="B1565" t="s">
        <v>5127</v>
      </c>
      <c r="C1565" t="s">
        <v>5128</v>
      </c>
      <c r="D1565" t="s">
        <v>5129</v>
      </c>
      <c r="E1565" t="s">
        <v>559</v>
      </c>
    </row>
    <row r="1566" spans="1:5">
      <c r="A1566" t="s">
        <v>5130</v>
      </c>
      <c r="B1566" t="s">
        <v>5131</v>
      </c>
      <c r="C1566" t="s">
        <v>1229</v>
      </c>
      <c r="D1566" t="s">
        <v>5132</v>
      </c>
      <c r="E1566" t="s">
        <v>621</v>
      </c>
    </row>
    <row r="1567" spans="1:5">
      <c r="A1567" t="s">
        <v>5133</v>
      </c>
      <c r="B1567" t="s">
        <v>5134</v>
      </c>
      <c r="C1567" t="s">
        <v>5135</v>
      </c>
      <c r="D1567" t="s">
        <v>5136</v>
      </c>
      <c r="E1567" t="s">
        <v>559</v>
      </c>
    </row>
    <row r="1568" spans="1:5">
      <c r="A1568" t="s">
        <v>5137</v>
      </c>
      <c r="B1568" t="s">
        <v>5138</v>
      </c>
      <c r="C1568" t="s">
        <v>5139</v>
      </c>
      <c r="D1568" t="s">
        <v>5140</v>
      </c>
      <c r="E1568" t="s">
        <v>559</v>
      </c>
    </row>
    <row r="1569" spans="1:5">
      <c r="A1569" t="s">
        <v>5141</v>
      </c>
      <c r="B1569" t="s">
        <v>5138</v>
      </c>
      <c r="C1569" t="s">
        <v>5142</v>
      </c>
      <c r="D1569" t="s">
        <v>5140</v>
      </c>
      <c r="E1569" t="s">
        <v>559</v>
      </c>
    </row>
    <row r="1570" spans="1:5">
      <c r="A1570" t="s">
        <v>5143</v>
      </c>
      <c r="B1570" t="s">
        <v>5138</v>
      </c>
      <c r="C1570" t="s">
        <v>5144</v>
      </c>
      <c r="D1570" t="s">
        <v>5140</v>
      </c>
      <c r="E1570" t="s">
        <v>559</v>
      </c>
    </row>
    <row r="1571" spans="1:5">
      <c r="A1571" t="s">
        <v>5145</v>
      </c>
      <c r="B1571" t="s">
        <v>5138</v>
      </c>
      <c r="C1571" t="s">
        <v>5146</v>
      </c>
      <c r="D1571" t="s">
        <v>5140</v>
      </c>
      <c r="E1571" t="s">
        <v>559</v>
      </c>
    </row>
    <row r="1572" spans="1:5">
      <c r="A1572" t="s">
        <v>5147</v>
      </c>
      <c r="B1572" t="s">
        <v>5148</v>
      </c>
      <c r="C1572" t="s">
        <v>5149</v>
      </c>
      <c r="D1572" t="s">
        <v>5150</v>
      </c>
      <c r="E1572" t="s">
        <v>559</v>
      </c>
    </row>
    <row r="1573" spans="1:5">
      <c r="A1573" t="s">
        <v>5151</v>
      </c>
      <c r="B1573" t="s">
        <v>5152</v>
      </c>
      <c r="C1573" t="s">
        <v>5153</v>
      </c>
      <c r="D1573" t="s">
        <v>5154</v>
      </c>
      <c r="E1573" t="s">
        <v>559</v>
      </c>
    </row>
    <row r="1574" spans="1:5">
      <c r="A1574" t="s">
        <v>5155</v>
      </c>
      <c r="B1574" t="s">
        <v>5152</v>
      </c>
      <c r="C1574" t="s">
        <v>5156</v>
      </c>
      <c r="D1574" t="s">
        <v>5154</v>
      </c>
      <c r="E1574" t="s">
        <v>559</v>
      </c>
    </row>
    <row r="1575" spans="1:5">
      <c r="A1575" t="s">
        <v>5157</v>
      </c>
      <c r="B1575" t="s">
        <v>5152</v>
      </c>
      <c r="C1575" t="s">
        <v>5158</v>
      </c>
      <c r="D1575" t="s">
        <v>5154</v>
      </c>
      <c r="E1575" t="s">
        <v>559</v>
      </c>
    </row>
    <row r="1576" spans="1:5">
      <c r="A1576" t="s">
        <v>5159</v>
      </c>
      <c r="B1576" t="s">
        <v>5152</v>
      </c>
      <c r="C1576" t="s">
        <v>5160</v>
      </c>
      <c r="D1576" t="s">
        <v>5154</v>
      </c>
      <c r="E1576" t="s">
        <v>559</v>
      </c>
    </row>
    <row r="1577" spans="1:5">
      <c r="A1577" t="s">
        <v>5161</v>
      </c>
      <c r="B1577" t="s">
        <v>5162</v>
      </c>
      <c r="C1577" t="s">
        <v>5163</v>
      </c>
      <c r="D1577" t="s">
        <v>5164</v>
      </c>
      <c r="E1577" t="s">
        <v>559</v>
      </c>
    </row>
    <row r="1578" spans="1:5">
      <c r="A1578" t="s">
        <v>5165</v>
      </c>
      <c r="B1578" t="s">
        <v>5166</v>
      </c>
      <c r="C1578" t="s">
        <v>5167</v>
      </c>
      <c r="D1578" t="s">
        <v>5168</v>
      </c>
      <c r="E1578" t="s">
        <v>559</v>
      </c>
    </row>
    <row r="1579" spans="1:5">
      <c r="A1579" t="s">
        <v>5169</v>
      </c>
      <c r="B1579" t="s">
        <v>5170</v>
      </c>
      <c r="C1579" t="s">
        <v>5171</v>
      </c>
      <c r="D1579" t="s">
        <v>5172</v>
      </c>
      <c r="E1579" t="s">
        <v>559</v>
      </c>
    </row>
    <row r="1580" spans="1:5">
      <c r="A1580" t="s">
        <v>5173</v>
      </c>
      <c r="B1580" t="s">
        <v>5174</v>
      </c>
      <c r="C1580" t="s">
        <v>5175</v>
      </c>
      <c r="D1580" t="s">
        <v>5176</v>
      </c>
      <c r="E1580" t="s">
        <v>559</v>
      </c>
    </row>
    <row r="1581" spans="1:5">
      <c r="A1581" t="s">
        <v>5177</v>
      </c>
      <c r="B1581" t="s">
        <v>5178</v>
      </c>
      <c r="C1581" t="s">
        <v>5179</v>
      </c>
      <c r="D1581" t="s">
        <v>5180</v>
      </c>
      <c r="E1581" t="s">
        <v>559</v>
      </c>
    </row>
    <row r="1582" spans="1:5">
      <c r="A1582" t="s">
        <v>5181</v>
      </c>
      <c r="B1582" t="s">
        <v>5182</v>
      </c>
      <c r="C1582" t="s">
        <v>5183</v>
      </c>
      <c r="D1582" t="s">
        <v>5183</v>
      </c>
      <c r="E1582" t="s">
        <v>559</v>
      </c>
    </row>
    <row r="1583" spans="1:5">
      <c r="A1583" t="s">
        <v>5184</v>
      </c>
      <c r="B1583" t="s">
        <v>5185</v>
      </c>
      <c r="C1583" t="s">
        <v>5186</v>
      </c>
      <c r="D1583" t="s">
        <v>5187</v>
      </c>
      <c r="E1583" t="s">
        <v>559</v>
      </c>
    </row>
    <row r="1584" spans="1:5">
      <c r="A1584" t="s">
        <v>5188</v>
      </c>
      <c r="B1584" t="s">
        <v>5189</v>
      </c>
      <c r="C1584" t="s">
        <v>5190</v>
      </c>
      <c r="D1584" t="s">
        <v>5191</v>
      </c>
      <c r="E1584" t="s">
        <v>559</v>
      </c>
    </row>
    <row r="1585" spans="1:5">
      <c r="A1585" t="s">
        <v>5192</v>
      </c>
      <c r="B1585" t="s">
        <v>5189</v>
      </c>
      <c r="C1585" t="s">
        <v>5193</v>
      </c>
      <c r="D1585" t="s">
        <v>5191</v>
      </c>
      <c r="E1585" t="s">
        <v>559</v>
      </c>
    </row>
    <row r="1586" spans="1:5">
      <c r="A1586" t="s">
        <v>5194</v>
      </c>
      <c r="B1586" t="s">
        <v>5195</v>
      </c>
      <c r="C1586" t="s">
        <v>5196</v>
      </c>
      <c r="D1586" t="s">
        <v>5197</v>
      </c>
      <c r="E1586" t="s">
        <v>559</v>
      </c>
    </row>
    <row r="1587" spans="1:5">
      <c r="A1587" t="s">
        <v>5198</v>
      </c>
      <c r="B1587" t="s">
        <v>5195</v>
      </c>
      <c r="C1587" t="s">
        <v>5199</v>
      </c>
      <c r="D1587" t="s">
        <v>5197</v>
      </c>
      <c r="E1587" t="s">
        <v>559</v>
      </c>
    </row>
    <row r="1588" spans="1:5">
      <c r="A1588" t="s">
        <v>5200</v>
      </c>
      <c r="B1588" t="s">
        <v>5201</v>
      </c>
      <c r="C1588" t="s">
        <v>5202</v>
      </c>
      <c r="D1588" t="s">
        <v>5203</v>
      </c>
      <c r="E1588" t="s">
        <v>559</v>
      </c>
    </row>
    <row r="1589" spans="1:5">
      <c r="A1589" t="s">
        <v>5204</v>
      </c>
      <c r="B1589" t="s">
        <v>5201</v>
      </c>
      <c r="C1589" t="s">
        <v>5205</v>
      </c>
      <c r="D1589" t="s">
        <v>5203</v>
      </c>
      <c r="E1589" t="s">
        <v>559</v>
      </c>
    </row>
    <row r="1590" spans="1:5">
      <c r="A1590" t="s">
        <v>5206</v>
      </c>
      <c r="B1590" t="s">
        <v>5201</v>
      </c>
      <c r="C1590" t="s">
        <v>5207</v>
      </c>
      <c r="D1590" t="s">
        <v>5203</v>
      </c>
      <c r="E1590" t="s">
        <v>559</v>
      </c>
    </row>
    <row r="1591" spans="1:5">
      <c r="A1591" t="s">
        <v>5208</v>
      </c>
      <c r="B1591" t="s">
        <v>5209</v>
      </c>
      <c r="C1591" t="s">
        <v>5210</v>
      </c>
      <c r="D1591" t="s">
        <v>5211</v>
      </c>
      <c r="E1591" t="s">
        <v>559</v>
      </c>
    </row>
    <row r="1592" spans="1:5">
      <c r="A1592" t="s">
        <v>5212</v>
      </c>
      <c r="B1592" t="s">
        <v>5209</v>
      </c>
      <c r="C1592" t="s">
        <v>5213</v>
      </c>
      <c r="D1592" t="s">
        <v>5211</v>
      </c>
      <c r="E1592" t="s">
        <v>559</v>
      </c>
    </row>
    <row r="1593" spans="1:5">
      <c r="A1593" t="s">
        <v>5214</v>
      </c>
      <c r="B1593" t="s">
        <v>5209</v>
      </c>
      <c r="C1593" t="s">
        <v>5215</v>
      </c>
      <c r="D1593" t="s">
        <v>5211</v>
      </c>
      <c r="E1593" t="s">
        <v>559</v>
      </c>
    </row>
    <row r="1594" spans="1:5">
      <c r="A1594" t="s">
        <v>5216</v>
      </c>
      <c r="B1594" t="s">
        <v>5209</v>
      </c>
      <c r="C1594" t="s">
        <v>5217</v>
      </c>
      <c r="D1594" t="s">
        <v>5211</v>
      </c>
      <c r="E1594" t="s">
        <v>559</v>
      </c>
    </row>
    <row r="1595" spans="1:5">
      <c r="A1595" t="s">
        <v>5218</v>
      </c>
      <c r="B1595" t="s">
        <v>5209</v>
      </c>
      <c r="C1595" t="s">
        <v>5219</v>
      </c>
      <c r="D1595" t="s">
        <v>5211</v>
      </c>
      <c r="E1595" t="s">
        <v>559</v>
      </c>
    </row>
    <row r="1596" spans="1:5">
      <c r="A1596" t="s">
        <v>5220</v>
      </c>
      <c r="B1596" t="s">
        <v>5209</v>
      </c>
      <c r="C1596" t="s">
        <v>5221</v>
      </c>
      <c r="D1596" t="s">
        <v>5211</v>
      </c>
      <c r="E1596" t="s">
        <v>559</v>
      </c>
    </row>
    <row r="1597" spans="1:5">
      <c r="A1597" t="s">
        <v>5222</v>
      </c>
      <c r="B1597" t="s">
        <v>5209</v>
      </c>
      <c r="C1597" t="s">
        <v>5223</v>
      </c>
      <c r="D1597" t="s">
        <v>5211</v>
      </c>
      <c r="E1597" t="s">
        <v>559</v>
      </c>
    </row>
    <row r="1598" spans="1:5">
      <c r="A1598" t="s">
        <v>5224</v>
      </c>
      <c r="B1598" t="s">
        <v>5209</v>
      </c>
      <c r="C1598" t="s">
        <v>5225</v>
      </c>
      <c r="D1598" t="s">
        <v>5211</v>
      </c>
      <c r="E1598" t="s">
        <v>559</v>
      </c>
    </row>
    <row r="1599" spans="1:5">
      <c r="A1599" t="s">
        <v>5226</v>
      </c>
      <c r="B1599" t="s">
        <v>5209</v>
      </c>
      <c r="C1599" t="s">
        <v>5227</v>
      </c>
      <c r="D1599" t="s">
        <v>5211</v>
      </c>
      <c r="E1599" t="s">
        <v>559</v>
      </c>
    </row>
    <row r="1600" spans="1:5">
      <c r="A1600" t="s">
        <v>5228</v>
      </c>
      <c r="B1600" t="s">
        <v>5209</v>
      </c>
      <c r="C1600" t="s">
        <v>5229</v>
      </c>
      <c r="D1600" t="s">
        <v>5211</v>
      </c>
      <c r="E1600" t="s">
        <v>559</v>
      </c>
    </row>
    <row r="1601" spans="1:5">
      <c r="A1601" t="s">
        <v>5230</v>
      </c>
      <c r="B1601" t="s">
        <v>5209</v>
      </c>
      <c r="C1601" t="s">
        <v>5231</v>
      </c>
      <c r="D1601" t="s">
        <v>5211</v>
      </c>
      <c r="E1601" t="s">
        <v>559</v>
      </c>
    </row>
    <row r="1602" spans="1:5">
      <c r="A1602" t="s">
        <v>5232</v>
      </c>
      <c r="B1602" t="s">
        <v>5209</v>
      </c>
      <c r="C1602" t="s">
        <v>5233</v>
      </c>
      <c r="D1602" t="s">
        <v>5211</v>
      </c>
      <c r="E1602" t="s">
        <v>559</v>
      </c>
    </row>
    <row r="1603" spans="1:5">
      <c r="A1603" t="s">
        <v>5234</v>
      </c>
      <c r="B1603" t="s">
        <v>5209</v>
      </c>
      <c r="C1603" t="s">
        <v>5235</v>
      </c>
      <c r="D1603" t="s">
        <v>5211</v>
      </c>
      <c r="E1603" t="s">
        <v>559</v>
      </c>
    </row>
    <row r="1604" spans="1:5">
      <c r="A1604" t="s">
        <v>5236</v>
      </c>
      <c r="B1604" t="s">
        <v>5209</v>
      </c>
      <c r="C1604" t="s">
        <v>5227</v>
      </c>
      <c r="D1604" t="s">
        <v>5211</v>
      </c>
      <c r="E1604" t="s">
        <v>559</v>
      </c>
    </row>
    <row r="1605" spans="1:5">
      <c r="A1605" t="s">
        <v>5237</v>
      </c>
      <c r="B1605" t="s">
        <v>5238</v>
      </c>
      <c r="C1605" t="s">
        <v>5239</v>
      </c>
      <c r="D1605" t="s">
        <v>5240</v>
      </c>
      <c r="E1605" t="s">
        <v>559</v>
      </c>
    </row>
    <row r="1606" spans="1:5">
      <c r="A1606" t="s">
        <v>5241</v>
      </c>
      <c r="B1606" t="s">
        <v>5242</v>
      </c>
      <c r="C1606" t="s">
        <v>5243</v>
      </c>
      <c r="D1606" t="s">
        <v>5244</v>
      </c>
      <c r="E1606" t="s">
        <v>559</v>
      </c>
    </row>
    <row r="1607" spans="1:5">
      <c r="A1607" t="s">
        <v>5245</v>
      </c>
      <c r="B1607" t="s">
        <v>2767</v>
      </c>
      <c r="C1607" t="s">
        <v>5246</v>
      </c>
      <c r="D1607" t="s">
        <v>2769</v>
      </c>
      <c r="E1607" t="s">
        <v>559</v>
      </c>
    </row>
    <row r="1608" spans="1:5">
      <c r="A1608" t="s">
        <v>5247</v>
      </c>
      <c r="B1608" t="s">
        <v>2767</v>
      </c>
      <c r="C1608" t="s">
        <v>5246</v>
      </c>
      <c r="D1608" t="s">
        <v>2769</v>
      </c>
      <c r="E1608" t="s">
        <v>559</v>
      </c>
    </row>
    <row r="1609" spans="1:5">
      <c r="A1609" t="s">
        <v>5248</v>
      </c>
      <c r="B1609" t="s">
        <v>5249</v>
      </c>
      <c r="C1609" t="s">
        <v>5250</v>
      </c>
      <c r="D1609" t="s">
        <v>5251</v>
      </c>
      <c r="E1609" t="s">
        <v>559</v>
      </c>
    </row>
    <row r="1610" spans="1:5">
      <c r="A1610" t="s">
        <v>5252</v>
      </c>
      <c r="B1610" t="s">
        <v>5249</v>
      </c>
      <c r="C1610" t="s">
        <v>5253</v>
      </c>
      <c r="D1610" t="s">
        <v>5251</v>
      </c>
      <c r="E1610" t="s">
        <v>559</v>
      </c>
    </row>
    <row r="1611" spans="1:5">
      <c r="A1611" t="s">
        <v>5254</v>
      </c>
      <c r="B1611" t="s">
        <v>5249</v>
      </c>
      <c r="C1611" t="s">
        <v>5255</v>
      </c>
      <c r="D1611" t="s">
        <v>5251</v>
      </c>
      <c r="E1611" t="s">
        <v>559</v>
      </c>
    </row>
    <row r="1612" spans="1:5">
      <c r="A1612" t="s">
        <v>5256</v>
      </c>
      <c r="B1612" t="s">
        <v>5257</v>
      </c>
      <c r="C1612" t="s">
        <v>5258</v>
      </c>
      <c r="D1612" t="s">
        <v>5259</v>
      </c>
      <c r="E1612" t="s">
        <v>559</v>
      </c>
    </row>
    <row r="1613" spans="1:5">
      <c r="A1613" t="s">
        <v>5260</v>
      </c>
      <c r="B1613" t="s">
        <v>5257</v>
      </c>
      <c r="C1613" t="s">
        <v>5261</v>
      </c>
      <c r="D1613" t="s">
        <v>5259</v>
      </c>
      <c r="E1613" t="s">
        <v>559</v>
      </c>
    </row>
    <row r="1614" spans="1:5">
      <c r="A1614" t="s">
        <v>5262</v>
      </c>
      <c r="B1614" t="s">
        <v>5263</v>
      </c>
      <c r="C1614" t="s">
        <v>5264</v>
      </c>
      <c r="D1614" t="s">
        <v>5265</v>
      </c>
      <c r="E1614" t="s">
        <v>559</v>
      </c>
    </row>
    <row r="1615" spans="1:5">
      <c r="A1615" t="s">
        <v>5266</v>
      </c>
      <c r="B1615" t="s">
        <v>5263</v>
      </c>
      <c r="C1615" t="s">
        <v>5267</v>
      </c>
      <c r="D1615" t="s">
        <v>5265</v>
      </c>
      <c r="E1615" t="s">
        <v>559</v>
      </c>
    </row>
    <row r="1616" spans="1:5">
      <c r="A1616" t="s">
        <v>5268</v>
      </c>
      <c r="B1616" t="s">
        <v>5269</v>
      </c>
      <c r="C1616" t="s">
        <v>5270</v>
      </c>
      <c r="D1616" t="s">
        <v>5271</v>
      </c>
      <c r="E1616" t="s">
        <v>559</v>
      </c>
    </row>
    <row r="1617" spans="1:5">
      <c r="A1617" t="s">
        <v>5272</v>
      </c>
      <c r="B1617" t="s">
        <v>796</v>
      </c>
      <c r="C1617" t="s">
        <v>5273</v>
      </c>
      <c r="D1617" t="s">
        <v>798</v>
      </c>
      <c r="E1617" t="s">
        <v>537</v>
      </c>
    </row>
    <row r="1618" spans="1:5">
      <c r="A1618" t="s">
        <v>5274</v>
      </c>
      <c r="B1618" t="s">
        <v>5275</v>
      </c>
      <c r="C1618" t="s">
        <v>5276</v>
      </c>
      <c r="D1618" t="s">
        <v>5277</v>
      </c>
      <c r="E1618" t="s">
        <v>554</v>
      </c>
    </row>
    <row r="1619" spans="1:5">
      <c r="A1619" t="s">
        <v>5278</v>
      </c>
      <c r="B1619" t="s">
        <v>5279</v>
      </c>
      <c r="C1619" t="s">
        <v>5280</v>
      </c>
      <c r="D1619" t="s">
        <v>5281</v>
      </c>
      <c r="E1619" t="s">
        <v>559</v>
      </c>
    </row>
    <row r="1620" spans="1:5">
      <c r="A1620" t="s">
        <v>5282</v>
      </c>
      <c r="B1620" t="s">
        <v>5283</v>
      </c>
      <c r="C1620" t="s">
        <v>5284</v>
      </c>
      <c r="D1620" t="s">
        <v>5285</v>
      </c>
      <c r="E1620" t="s">
        <v>537</v>
      </c>
    </row>
    <row r="1621" spans="1:5">
      <c r="A1621" t="s">
        <v>5286</v>
      </c>
      <c r="B1621" t="s">
        <v>5283</v>
      </c>
      <c r="C1621" t="s">
        <v>5287</v>
      </c>
      <c r="D1621" t="s">
        <v>5285</v>
      </c>
      <c r="E1621" t="s">
        <v>537</v>
      </c>
    </row>
    <row r="1622" spans="1:5">
      <c r="A1622" t="s">
        <v>5288</v>
      </c>
      <c r="B1622" t="s">
        <v>5283</v>
      </c>
      <c r="C1622" t="s">
        <v>5289</v>
      </c>
      <c r="D1622" t="s">
        <v>5285</v>
      </c>
      <c r="E1622" t="s">
        <v>537</v>
      </c>
    </row>
    <row r="1623" spans="1:5">
      <c r="A1623" t="s">
        <v>5290</v>
      </c>
      <c r="B1623" t="s">
        <v>5291</v>
      </c>
      <c r="C1623" t="s">
        <v>5292</v>
      </c>
      <c r="D1623" t="s">
        <v>5293</v>
      </c>
      <c r="E1623" t="s">
        <v>559</v>
      </c>
    </row>
    <row r="1624" spans="1:5">
      <c r="A1624" t="s">
        <v>5294</v>
      </c>
      <c r="B1624" t="s">
        <v>5291</v>
      </c>
      <c r="C1624" t="s">
        <v>5295</v>
      </c>
      <c r="D1624" t="s">
        <v>5293</v>
      </c>
      <c r="E1624" t="s">
        <v>559</v>
      </c>
    </row>
    <row r="1625" spans="1:5">
      <c r="A1625" t="s">
        <v>5296</v>
      </c>
      <c r="B1625" t="s">
        <v>5291</v>
      </c>
      <c r="C1625" t="s">
        <v>5297</v>
      </c>
      <c r="D1625" t="s">
        <v>5293</v>
      </c>
      <c r="E1625" t="s">
        <v>559</v>
      </c>
    </row>
    <row r="1626" spans="1:5">
      <c r="A1626" t="s">
        <v>5298</v>
      </c>
      <c r="B1626" t="s">
        <v>5299</v>
      </c>
      <c r="C1626" t="s">
        <v>5300</v>
      </c>
      <c r="D1626" t="s">
        <v>5301</v>
      </c>
      <c r="E1626" t="s">
        <v>559</v>
      </c>
    </row>
    <row r="1627" spans="1:5">
      <c r="A1627" t="s">
        <v>5302</v>
      </c>
      <c r="B1627" t="s">
        <v>5299</v>
      </c>
      <c r="C1627" t="s">
        <v>5303</v>
      </c>
      <c r="D1627" t="s">
        <v>5301</v>
      </c>
      <c r="E1627" t="s">
        <v>559</v>
      </c>
    </row>
    <row r="1628" spans="1:5">
      <c r="A1628" t="s">
        <v>5304</v>
      </c>
      <c r="B1628" t="s">
        <v>5305</v>
      </c>
      <c r="C1628" t="s">
        <v>5306</v>
      </c>
      <c r="D1628" t="s">
        <v>5307</v>
      </c>
      <c r="E1628" t="s">
        <v>559</v>
      </c>
    </row>
    <row r="1629" spans="1:5">
      <c r="A1629" t="s">
        <v>5308</v>
      </c>
      <c r="B1629" t="s">
        <v>5309</v>
      </c>
      <c r="C1629" t="s">
        <v>5310</v>
      </c>
      <c r="D1629" t="s">
        <v>5311</v>
      </c>
      <c r="E1629" t="s">
        <v>559</v>
      </c>
    </row>
    <row r="1630" spans="1:5">
      <c r="A1630" t="s">
        <v>5312</v>
      </c>
      <c r="B1630" t="s">
        <v>5309</v>
      </c>
      <c r="C1630" t="s">
        <v>5313</v>
      </c>
      <c r="D1630" t="s">
        <v>5311</v>
      </c>
      <c r="E1630" t="s">
        <v>559</v>
      </c>
    </row>
    <row r="1631" spans="1:5">
      <c r="A1631" t="s">
        <v>5314</v>
      </c>
      <c r="B1631" t="s">
        <v>5315</v>
      </c>
      <c r="C1631" t="s">
        <v>5316</v>
      </c>
      <c r="D1631" t="s">
        <v>5317</v>
      </c>
      <c r="E1631" t="s">
        <v>621</v>
      </c>
    </row>
    <row r="1632" spans="1:5">
      <c r="A1632" t="s">
        <v>5318</v>
      </c>
      <c r="B1632" t="s">
        <v>5315</v>
      </c>
      <c r="C1632" t="s">
        <v>5319</v>
      </c>
      <c r="D1632" t="s">
        <v>5317</v>
      </c>
      <c r="E1632" t="s">
        <v>621</v>
      </c>
    </row>
    <row r="1633" spans="1:5">
      <c r="A1633" t="s">
        <v>5320</v>
      </c>
      <c r="B1633" t="s">
        <v>5315</v>
      </c>
      <c r="C1633" t="s">
        <v>5321</v>
      </c>
      <c r="D1633" t="s">
        <v>5317</v>
      </c>
      <c r="E1633" t="s">
        <v>621</v>
      </c>
    </row>
    <row r="1634" spans="1:5">
      <c r="A1634" t="s">
        <v>5322</v>
      </c>
      <c r="B1634" t="s">
        <v>5315</v>
      </c>
      <c r="C1634" t="s">
        <v>5323</v>
      </c>
      <c r="D1634" t="s">
        <v>5317</v>
      </c>
      <c r="E1634" t="s">
        <v>621</v>
      </c>
    </row>
    <row r="1635" spans="1:5">
      <c r="A1635" t="s">
        <v>5324</v>
      </c>
      <c r="B1635" t="s">
        <v>5325</v>
      </c>
      <c r="C1635" t="s">
        <v>5326</v>
      </c>
      <c r="D1635" t="s">
        <v>5327</v>
      </c>
      <c r="E1635" t="s">
        <v>559</v>
      </c>
    </row>
    <row r="1636" spans="1:5">
      <c r="A1636" t="s">
        <v>5328</v>
      </c>
      <c r="B1636" t="s">
        <v>3205</v>
      </c>
      <c r="C1636" t="s">
        <v>5329</v>
      </c>
      <c r="D1636" t="s">
        <v>3207</v>
      </c>
      <c r="E1636" t="s">
        <v>559</v>
      </c>
    </row>
    <row r="1637" spans="1:5">
      <c r="A1637" t="s">
        <v>5330</v>
      </c>
      <c r="B1637" t="s">
        <v>3205</v>
      </c>
      <c r="C1637" t="s">
        <v>5331</v>
      </c>
      <c r="D1637" t="s">
        <v>3207</v>
      </c>
      <c r="E1637" t="s">
        <v>559</v>
      </c>
    </row>
    <row r="1638" spans="1:5">
      <c r="A1638" t="s">
        <v>5332</v>
      </c>
      <c r="B1638" t="s">
        <v>3205</v>
      </c>
      <c r="C1638" t="s">
        <v>5333</v>
      </c>
      <c r="D1638" t="s">
        <v>3207</v>
      </c>
      <c r="E1638" t="s">
        <v>559</v>
      </c>
    </row>
    <row r="1639" spans="1:5">
      <c r="A1639" t="s">
        <v>5334</v>
      </c>
      <c r="B1639" t="s">
        <v>3205</v>
      </c>
      <c r="C1639" t="s">
        <v>1408</v>
      </c>
      <c r="D1639" t="s">
        <v>3207</v>
      </c>
      <c r="E1639" t="s">
        <v>559</v>
      </c>
    </row>
    <row r="1640" spans="1:5">
      <c r="A1640" t="s">
        <v>5335</v>
      </c>
      <c r="B1640" t="s">
        <v>3205</v>
      </c>
      <c r="C1640" t="s">
        <v>5336</v>
      </c>
      <c r="D1640" t="s">
        <v>3207</v>
      </c>
      <c r="E1640" t="s">
        <v>559</v>
      </c>
    </row>
    <row r="1641" spans="1:5">
      <c r="A1641" t="s">
        <v>5337</v>
      </c>
      <c r="B1641" t="s">
        <v>5338</v>
      </c>
      <c r="C1641" t="s">
        <v>5339</v>
      </c>
      <c r="D1641" t="s">
        <v>5340</v>
      </c>
      <c r="E1641" t="s">
        <v>559</v>
      </c>
    </row>
    <row r="1642" spans="1:5">
      <c r="A1642" t="s">
        <v>5341</v>
      </c>
      <c r="B1642" t="s">
        <v>5342</v>
      </c>
      <c r="C1642" t="s">
        <v>5343</v>
      </c>
      <c r="D1642" t="s">
        <v>5344</v>
      </c>
      <c r="E1642" t="s">
        <v>559</v>
      </c>
    </row>
    <row r="1643" spans="1:5">
      <c r="A1643" t="s">
        <v>5345</v>
      </c>
      <c r="B1643" t="s">
        <v>5346</v>
      </c>
      <c r="C1643" t="s">
        <v>5343</v>
      </c>
      <c r="D1643" t="s">
        <v>5347</v>
      </c>
      <c r="E1643" t="s">
        <v>559</v>
      </c>
    </row>
    <row r="1644" spans="1:5">
      <c r="A1644" t="s">
        <v>5348</v>
      </c>
      <c r="B1644" t="s">
        <v>2083</v>
      </c>
      <c r="C1644" t="s">
        <v>5349</v>
      </c>
      <c r="D1644" t="s">
        <v>2085</v>
      </c>
      <c r="E1644" t="s">
        <v>559</v>
      </c>
    </row>
    <row r="1645" spans="1:5">
      <c r="A1645" t="s">
        <v>5350</v>
      </c>
      <c r="B1645" t="s">
        <v>2083</v>
      </c>
      <c r="C1645" t="s">
        <v>5351</v>
      </c>
      <c r="D1645" t="s">
        <v>2085</v>
      </c>
      <c r="E1645" t="s">
        <v>559</v>
      </c>
    </row>
    <row r="1646" spans="1:5">
      <c r="A1646" t="s">
        <v>5352</v>
      </c>
      <c r="B1646" t="s">
        <v>5353</v>
      </c>
      <c r="C1646" t="s">
        <v>5354</v>
      </c>
      <c r="D1646" t="s">
        <v>5355</v>
      </c>
      <c r="E1646" t="s">
        <v>559</v>
      </c>
    </row>
    <row r="1647" spans="1:5">
      <c r="A1647" t="s">
        <v>5356</v>
      </c>
      <c r="B1647" t="s">
        <v>1431</v>
      </c>
      <c r="C1647" t="s">
        <v>5357</v>
      </c>
      <c r="D1647" t="s">
        <v>1433</v>
      </c>
      <c r="E1647" t="s">
        <v>559</v>
      </c>
    </row>
    <row r="1648" spans="1:5">
      <c r="A1648" t="s">
        <v>5358</v>
      </c>
      <c r="B1648" t="s">
        <v>1431</v>
      </c>
      <c r="C1648" t="s">
        <v>5359</v>
      </c>
      <c r="D1648" t="s">
        <v>1433</v>
      </c>
      <c r="E1648" t="s">
        <v>559</v>
      </c>
    </row>
    <row r="1649" spans="1:5">
      <c r="A1649" t="s">
        <v>5360</v>
      </c>
      <c r="B1649" t="s">
        <v>1431</v>
      </c>
      <c r="C1649" t="s">
        <v>5361</v>
      </c>
      <c r="D1649" t="s">
        <v>1433</v>
      </c>
      <c r="E1649" t="s">
        <v>559</v>
      </c>
    </row>
    <row r="1650" spans="1:5">
      <c r="A1650" t="s">
        <v>5362</v>
      </c>
      <c r="B1650" t="s">
        <v>1431</v>
      </c>
      <c r="C1650" t="s">
        <v>5363</v>
      </c>
      <c r="D1650" t="s">
        <v>1433</v>
      </c>
      <c r="E1650" t="s">
        <v>559</v>
      </c>
    </row>
    <row r="1651" spans="1:5">
      <c r="A1651" t="s">
        <v>5364</v>
      </c>
      <c r="B1651" t="s">
        <v>1431</v>
      </c>
      <c r="C1651" t="s">
        <v>5365</v>
      </c>
      <c r="D1651" t="s">
        <v>1433</v>
      </c>
      <c r="E1651" t="s">
        <v>559</v>
      </c>
    </row>
    <row r="1652" spans="1:5">
      <c r="A1652" t="s">
        <v>5366</v>
      </c>
      <c r="B1652" t="s">
        <v>1431</v>
      </c>
      <c r="C1652" t="s">
        <v>5367</v>
      </c>
      <c r="D1652" t="s">
        <v>1433</v>
      </c>
      <c r="E1652" t="s">
        <v>559</v>
      </c>
    </row>
    <row r="1653" spans="1:5">
      <c r="A1653" t="s">
        <v>5368</v>
      </c>
      <c r="B1653" t="s">
        <v>1431</v>
      </c>
      <c r="C1653" t="s">
        <v>5369</v>
      </c>
      <c r="D1653" t="s">
        <v>1433</v>
      </c>
      <c r="E1653" t="s">
        <v>559</v>
      </c>
    </row>
    <row r="1654" spans="1:5">
      <c r="A1654" t="s">
        <v>5370</v>
      </c>
      <c r="B1654" t="s">
        <v>1431</v>
      </c>
      <c r="C1654" t="s">
        <v>1912</v>
      </c>
      <c r="D1654" t="s">
        <v>1433</v>
      </c>
      <c r="E1654" t="s">
        <v>559</v>
      </c>
    </row>
    <row r="1655" spans="1:5">
      <c r="A1655" t="s">
        <v>5371</v>
      </c>
      <c r="B1655" t="s">
        <v>5372</v>
      </c>
      <c r="C1655" t="s">
        <v>5373</v>
      </c>
      <c r="D1655" t="s">
        <v>5374</v>
      </c>
      <c r="E1655" t="s">
        <v>559</v>
      </c>
    </row>
    <row r="1656" spans="1:5">
      <c r="A1656" t="s">
        <v>5375</v>
      </c>
      <c r="B1656" t="s">
        <v>5372</v>
      </c>
      <c r="C1656" t="s">
        <v>5374</v>
      </c>
      <c r="D1656" t="s">
        <v>5374</v>
      </c>
      <c r="E1656" t="s">
        <v>559</v>
      </c>
    </row>
    <row r="1657" spans="1:5">
      <c r="A1657" t="s">
        <v>5376</v>
      </c>
      <c r="B1657" t="s">
        <v>5377</v>
      </c>
      <c r="C1657" t="s">
        <v>5378</v>
      </c>
      <c r="D1657" t="s">
        <v>5379</v>
      </c>
      <c r="E1657" t="s">
        <v>559</v>
      </c>
    </row>
    <row r="1658" spans="1:5">
      <c r="A1658" t="s">
        <v>5380</v>
      </c>
      <c r="B1658" t="s">
        <v>5377</v>
      </c>
      <c r="C1658" t="s">
        <v>5381</v>
      </c>
      <c r="D1658" t="s">
        <v>5379</v>
      </c>
      <c r="E1658" t="s">
        <v>559</v>
      </c>
    </row>
    <row r="1659" spans="1:5">
      <c r="A1659" t="s">
        <v>5382</v>
      </c>
      <c r="B1659" t="s">
        <v>5383</v>
      </c>
      <c r="C1659" t="s">
        <v>5384</v>
      </c>
      <c r="D1659" t="s">
        <v>5385</v>
      </c>
      <c r="E1659" t="s">
        <v>559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1"/>
  <sheetViews>
    <sheetView workbookViewId="0">
      <pane ySplit="1" topLeftCell="A51" activePane="bottomLeft" state="frozen"/>
      <selection pane="bottomLeft" activeCell="A302" sqref="A302"/>
    </sheetView>
  </sheetViews>
  <sheetFormatPr defaultColWidth="9.140625" defaultRowHeight="12.75"/>
  <cols>
    <col min="1" max="1" width="35.140625" bestFit="1" customWidth="1"/>
    <col min="3" max="3" width="14.7109375" customWidth="1"/>
  </cols>
  <sheetData>
    <row r="1" spans="1:6" ht="15">
      <c r="A1" s="40" t="s">
        <v>70</v>
      </c>
      <c r="B1" s="40" t="s">
        <v>5512</v>
      </c>
      <c r="C1" s="40" t="s">
        <v>5513</v>
      </c>
      <c r="D1" s="40" t="s">
        <v>5514</v>
      </c>
      <c r="E1" s="40" t="s">
        <v>5515</v>
      </c>
      <c r="F1" s="40" t="s">
        <v>5388</v>
      </c>
    </row>
    <row r="2" spans="1:6" ht="15">
      <c r="A2" s="40" t="s">
        <v>100</v>
      </c>
      <c r="B2" s="40" t="s">
        <v>101</v>
      </c>
      <c r="C2" s="40">
        <v>9312418</v>
      </c>
      <c r="D2" s="40" t="s">
        <v>5516</v>
      </c>
      <c r="E2" s="40" t="s">
        <v>5517</v>
      </c>
      <c r="F2" s="40"/>
    </row>
    <row r="3" spans="1:6" ht="15">
      <c r="A3" s="40" t="s">
        <v>484</v>
      </c>
      <c r="B3" s="40" t="s">
        <v>485</v>
      </c>
      <c r="C3" s="40">
        <v>9130547</v>
      </c>
      <c r="D3" s="40" t="s">
        <v>5516</v>
      </c>
      <c r="E3" s="40" t="s">
        <v>5518</v>
      </c>
      <c r="F3" s="40"/>
    </row>
    <row r="4" spans="1:6" ht="15">
      <c r="A4" s="40" t="s">
        <v>243</v>
      </c>
      <c r="B4" s="40" t="s">
        <v>244</v>
      </c>
      <c r="C4" s="40">
        <v>9334923</v>
      </c>
      <c r="D4" s="40" t="s">
        <v>5519</v>
      </c>
      <c r="E4" s="40" t="s">
        <v>5520</v>
      </c>
      <c r="F4" s="40"/>
    </row>
    <row r="5" spans="1:6" ht="15">
      <c r="A5" s="40" t="s">
        <v>245</v>
      </c>
      <c r="B5" s="40" t="s">
        <v>246</v>
      </c>
      <c r="C5" s="40">
        <v>9355551</v>
      </c>
      <c r="D5" s="40" t="s">
        <v>5519</v>
      </c>
      <c r="E5" s="40" t="s">
        <v>5520</v>
      </c>
      <c r="F5" s="40"/>
    </row>
    <row r="6" spans="1:6" ht="15">
      <c r="A6" s="40" t="s">
        <v>227</v>
      </c>
      <c r="B6" s="40" t="s">
        <v>228</v>
      </c>
      <c r="C6" s="40">
        <v>9516404</v>
      </c>
      <c r="D6" s="40" t="s">
        <v>5516</v>
      </c>
      <c r="E6" s="40" t="s">
        <v>5521</v>
      </c>
      <c r="F6" s="40"/>
    </row>
    <row r="7" spans="1:6" ht="15">
      <c r="A7" s="40" t="s">
        <v>231</v>
      </c>
      <c r="B7" s="40" t="s">
        <v>232</v>
      </c>
      <c r="C7" s="40">
        <v>9516416</v>
      </c>
      <c r="D7" s="40" t="s">
        <v>5516</v>
      </c>
      <c r="E7" s="40" t="s">
        <v>5521</v>
      </c>
      <c r="F7" s="40"/>
    </row>
    <row r="8" spans="1:6" ht="15">
      <c r="A8" s="40" t="s">
        <v>229</v>
      </c>
      <c r="B8" s="40" t="s">
        <v>230</v>
      </c>
      <c r="C8" s="40">
        <v>9516478</v>
      </c>
      <c r="D8" s="40" t="s">
        <v>5516</v>
      </c>
      <c r="E8" s="40" t="s">
        <v>5521</v>
      </c>
      <c r="F8" s="40"/>
    </row>
    <row r="9" spans="1:6" ht="15">
      <c r="A9" s="40" t="s">
        <v>280</v>
      </c>
      <c r="B9" s="40" t="s">
        <v>281</v>
      </c>
      <c r="C9" s="40">
        <v>9731925</v>
      </c>
      <c r="D9" s="40" t="s">
        <v>5522</v>
      </c>
      <c r="E9" s="40" t="s">
        <v>5523</v>
      </c>
      <c r="F9" s="40"/>
    </row>
    <row r="10" spans="1:6" ht="15">
      <c r="A10" s="40" t="s">
        <v>268</v>
      </c>
      <c r="B10" s="40" t="s">
        <v>269</v>
      </c>
      <c r="C10" s="40">
        <v>9731949</v>
      </c>
      <c r="D10" s="40" t="s">
        <v>5516</v>
      </c>
      <c r="E10" s="40" t="s">
        <v>5524</v>
      </c>
      <c r="F10" s="40"/>
    </row>
    <row r="11" spans="1:6" ht="15">
      <c r="A11" s="40" t="s">
        <v>266</v>
      </c>
      <c r="B11" s="40" t="s">
        <v>267</v>
      </c>
      <c r="C11" s="40">
        <v>9789635</v>
      </c>
      <c r="D11" s="40" t="s">
        <v>5516</v>
      </c>
      <c r="E11" s="40" t="s">
        <v>5525</v>
      </c>
      <c r="F11" s="40"/>
    </row>
    <row r="12" spans="1:6" ht="15">
      <c r="A12" s="40" t="s">
        <v>262</v>
      </c>
      <c r="B12" s="40" t="s">
        <v>263</v>
      </c>
      <c r="C12" s="40">
        <v>9789647</v>
      </c>
      <c r="D12" s="40" t="s">
        <v>5516</v>
      </c>
      <c r="E12" s="40" t="s">
        <v>5526</v>
      </c>
      <c r="F12" s="40"/>
    </row>
    <row r="13" spans="1:6" ht="15">
      <c r="A13" s="40" t="s">
        <v>250</v>
      </c>
      <c r="B13" s="40" t="s">
        <v>251</v>
      </c>
      <c r="C13" s="40">
        <v>9783497</v>
      </c>
      <c r="D13" s="40" t="s">
        <v>5516</v>
      </c>
      <c r="E13" s="40" t="s">
        <v>5525</v>
      </c>
      <c r="F13" s="40"/>
    </row>
    <row r="14" spans="1:6" ht="15">
      <c r="A14" s="40" t="s">
        <v>256</v>
      </c>
      <c r="B14" s="40" t="s">
        <v>257</v>
      </c>
      <c r="C14" s="40">
        <v>9783502</v>
      </c>
      <c r="D14" s="40" t="s">
        <v>5516</v>
      </c>
      <c r="E14" s="40" t="s">
        <v>5525</v>
      </c>
      <c r="F14" s="40"/>
    </row>
    <row r="15" spans="1:6" ht="15">
      <c r="A15" s="40" t="s">
        <v>254</v>
      </c>
      <c r="B15" s="40" t="s">
        <v>255</v>
      </c>
      <c r="C15" s="40">
        <v>9783526</v>
      </c>
      <c r="D15" s="40" t="s">
        <v>5516</v>
      </c>
      <c r="E15" s="40" t="s">
        <v>5525</v>
      </c>
      <c r="F15" s="40"/>
    </row>
    <row r="16" spans="1:6" ht="15">
      <c r="A16" s="40" t="s">
        <v>258</v>
      </c>
      <c r="B16" s="40" t="s">
        <v>259</v>
      </c>
      <c r="C16" s="40">
        <v>9783538</v>
      </c>
      <c r="D16" s="40" t="s">
        <v>5516</v>
      </c>
      <c r="E16" s="40" t="s">
        <v>5525</v>
      </c>
      <c r="F16" s="40"/>
    </row>
    <row r="17" spans="1:6" ht="15">
      <c r="A17" s="40" t="s">
        <v>274</v>
      </c>
      <c r="B17" s="40" t="s">
        <v>275</v>
      </c>
      <c r="C17" s="40">
        <v>9783459</v>
      </c>
      <c r="D17" s="40" t="s">
        <v>5516</v>
      </c>
      <c r="E17" s="40" t="s">
        <v>5525</v>
      </c>
      <c r="F17" s="40"/>
    </row>
    <row r="18" spans="1:6" ht="15">
      <c r="A18" s="40" t="s">
        <v>278</v>
      </c>
      <c r="B18" s="40" t="s">
        <v>279</v>
      </c>
      <c r="C18" s="40">
        <v>9783461</v>
      </c>
      <c r="D18" s="40" t="s">
        <v>5516</v>
      </c>
      <c r="E18" s="40" t="s">
        <v>5525</v>
      </c>
      <c r="F18" s="40"/>
    </row>
    <row r="19" spans="1:6" ht="15">
      <c r="A19" s="40" t="s">
        <v>264</v>
      </c>
      <c r="B19" s="40" t="s">
        <v>265</v>
      </c>
      <c r="C19" s="40">
        <v>9783473</v>
      </c>
      <c r="D19" s="40" t="s">
        <v>5516</v>
      </c>
      <c r="E19" s="40" t="s">
        <v>5525</v>
      </c>
      <c r="F19" s="40"/>
    </row>
    <row r="20" spans="1:6" ht="15">
      <c r="A20" s="40" t="s">
        <v>276</v>
      </c>
      <c r="B20" s="40" t="s">
        <v>277</v>
      </c>
      <c r="C20" s="40">
        <v>9795610</v>
      </c>
      <c r="D20" s="40" t="s">
        <v>5516</v>
      </c>
      <c r="E20" s="40" t="s">
        <v>5525</v>
      </c>
      <c r="F20" s="40"/>
    </row>
    <row r="21" spans="1:6" ht="15">
      <c r="A21" s="40" t="s">
        <v>260</v>
      </c>
      <c r="B21" s="40" t="s">
        <v>261</v>
      </c>
      <c r="C21" s="40">
        <v>9795622</v>
      </c>
      <c r="D21" s="40" t="s">
        <v>5516</v>
      </c>
      <c r="E21" s="40" t="s">
        <v>5521</v>
      </c>
      <c r="F21" s="40"/>
    </row>
    <row r="22" spans="1:6" ht="15">
      <c r="A22" s="40" t="s">
        <v>252</v>
      </c>
      <c r="B22" s="40" t="s">
        <v>253</v>
      </c>
      <c r="C22" s="40">
        <v>9795634</v>
      </c>
      <c r="D22" s="40" t="s">
        <v>5516</v>
      </c>
      <c r="E22" s="40" t="s">
        <v>5526</v>
      </c>
      <c r="F22" s="40"/>
    </row>
    <row r="23" spans="1:6" ht="15">
      <c r="A23" s="40" t="s">
        <v>270</v>
      </c>
      <c r="B23" s="40" t="s">
        <v>271</v>
      </c>
      <c r="C23" s="40">
        <v>9795646</v>
      </c>
      <c r="D23" s="40" t="s">
        <v>5516</v>
      </c>
      <c r="E23" s="40" t="s">
        <v>5525</v>
      </c>
      <c r="F23" s="40"/>
    </row>
    <row r="24" spans="1:6" ht="15">
      <c r="A24" s="40" t="s">
        <v>272</v>
      </c>
      <c r="B24" s="40" t="s">
        <v>273</v>
      </c>
      <c r="C24" s="40">
        <v>9795658</v>
      </c>
      <c r="D24" s="40" t="s">
        <v>5516</v>
      </c>
      <c r="E24" s="40" t="s">
        <v>5526</v>
      </c>
      <c r="F24" s="40"/>
    </row>
    <row r="25" spans="1:6" ht="15">
      <c r="A25" s="40" t="s">
        <v>286</v>
      </c>
      <c r="B25" s="40" t="s">
        <v>287</v>
      </c>
      <c r="C25" s="40">
        <v>9645889</v>
      </c>
      <c r="D25" s="40" t="s">
        <v>5519</v>
      </c>
      <c r="E25" s="40" t="s">
        <v>5520</v>
      </c>
      <c r="F25" s="40"/>
    </row>
    <row r="26" spans="1:6" ht="15">
      <c r="A26" s="40" t="s">
        <v>306</v>
      </c>
      <c r="B26" s="40" t="s">
        <v>307</v>
      </c>
      <c r="C26" s="40">
        <v>9645877</v>
      </c>
      <c r="D26" s="40" t="s">
        <v>5519</v>
      </c>
      <c r="E26" s="40" t="s">
        <v>5520</v>
      </c>
      <c r="F26" s="40"/>
    </row>
    <row r="27" spans="1:6" ht="15">
      <c r="A27" s="40" t="s">
        <v>136</v>
      </c>
      <c r="B27" s="40" t="s">
        <v>137</v>
      </c>
      <c r="C27" s="40">
        <v>9777618</v>
      </c>
      <c r="D27" s="40" t="s">
        <v>5522</v>
      </c>
      <c r="E27" s="40" t="s">
        <v>5523</v>
      </c>
      <c r="F27" s="40"/>
    </row>
    <row r="28" spans="1:6" ht="15">
      <c r="A28" s="40" t="s">
        <v>466</v>
      </c>
      <c r="B28" s="40" t="s">
        <v>467</v>
      </c>
      <c r="C28" s="40">
        <v>9704738</v>
      </c>
      <c r="D28" s="40" t="s">
        <v>5522</v>
      </c>
      <c r="E28" s="40" t="s">
        <v>5527</v>
      </c>
      <c r="F28" s="40"/>
    </row>
    <row r="29" spans="1:6" ht="15">
      <c r="A29" s="40" t="s">
        <v>310</v>
      </c>
      <c r="B29" s="40" t="s">
        <v>311</v>
      </c>
      <c r="C29" s="40">
        <v>9893929</v>
      </c>
      <c r="D29" s="40" t="s">
        <v>5516</v>
      </c>
      <c r="E29" s="40" t="s">
        <v>5518</v>
      </c>
      <c r="F29" s="40"/>
    </row>
    <row r="30" spans="1:6" ht="15">
      <c r="A30" s="40" t="s">
        <v>354</v>
      </c>
      <c r="B30" s="40" t="s">
        <v>355</v>
      </c>
      <c r="C30" s="40">
        <v>9743473</v>
      </c>
      <c r="D30" s="40" t="s">
        <v>5522</v>
      </c>
      <c r="E30" s="40" t="s">
        <v>5528</v>
      </c>
      <c r="F30" s="40"/>
    </row>
    <row r="31" spans="1:6" ht="15">
      <c r="A31" s="40" t="s">
        <v>28</v>
      </c>
      <c r="B31" s="40" t="s">
        <v>30</v>
      </c>
      <c r="C31" s="40">
        <v>9300790</v>
      </c>
      <c r="D31" s="40" t="s">
        <v>5516</v>
      </c>
      <c r="E31" s="40" t="s">
        <v>5529</v>
      </c>
      <c r="F31" s="40"/>
    </row>
    <row r="32" spans="1:6" ht="15">
      <c r="A32" s="40" t="s">
        <v>193</v>
      </c>
      <c r="B32" s="40" t="s">
        <v>194</v>
      </c>
      <c r="C32" s="40">
        <v>9406623</v>
      </c>
      <c r="D32" s="40" t="s">
        <v>5522</v>
      </c>
      <c r="E32" s="40" t="s">
        <v>5530</v>
      </c>
      <c r="F32" s="40"/>
    </row>
    <row r="33" spans="1:6" ht="15">
      <c r="A33" s="40" t="s">
        <v>128</v>
      </c>
      <c r="B33" s="40" t="s">
        <v>129</v>
      </c>
      <c r="C33" s="40">
        <v>9633941</v>
      </c>
      <c r="D33" s="40" t="s">
        <v>5522</v>
      </c>
      <c r="E33" s="40" t="s">
        <v>5527</v>
      </c>
      <c r="F33" s="40"/>
    </row>
    <row r="34" spans="1:6" ht="15">
      <c r="A34" s="40" t="s">
        <v>139</v>
      </c>
      <c r="B34" s="40" t="s">
        <v>140</v>
      </c>
      <c r="C34" s="40">
        <v>9776418</v>
      </c>
      <c r="D34" s="40" t="s">
        <v>5516</v>
      </c>
      <c r="E34" s="40" t="s">
        <v>5517</v>
      </c>
      <c r="F34" s="40"/>
    </row>
    <row r="35" spans="1:6" ht="15">
      <c r="A35" s="40" t="s">
        <v>163</v>
      </c>
      <c r="B35" s="40" t="s">
        <v>164</v>
      </c>
      <c r="C35" s="40">
        <v>9729116</v>
      </c>
      <c r="D35" s="40" t="s">
        <v>5516</v>
      </c>
      <c r="E35" s="40" t="s">
        <v>5531</v>
      </c>
      <c r="F35" s="40"/>
    </row>
    <row r="36" spans="1:6" ht="15">
      <c r="A36" s="40" t="s">
        <v>390</v>
      </c>
      <c r="B36" s="40" t="s">
        <v>391</v>
      </c>
      <c r="C36" s="40">
        <v>9776224</v>
      </c>
      <c r="D36" s="40" t="s">
        <v>5516</v>
      </c>
      <c r="E36" s="40" t="s">
        <v>5526</v>
      </c>
      <c r="F36" s="40"/>
    </row>
    <row r="37" spans="1:6" ht="15">
      <c r="A37" s="40" t="s">
        <v>488</v>
      </c>
      <c r="B37" s="40" t="s">
        <v>489</v>
      </c>
      <c r="C37" s="40">
        <v>9777589</v>
      </c>
      <c r="D37" s="40" t="s">
        <v>5522</v>
      </c>
      <c r="E37" s="40" t="s">
        <v>5523</v>
      </c>
      <c r="F37" s="40"/>
    </row>
    <row r="38" spans="1:6" ht="15">
      <c r="A38" s="40" t="s">
        <v>380</v>
      </c>
      <c r="B38" s="40" t="s">
        <v>381</v>
      </c>
      <c r="C38" s="40">
        <v>9229843</v>
      </c>
      <c r="D38" s="40" t="s">
        <v>5516</v>
      </c>
      <c r="E38" s="40" t="s">
        <v>5532</v>
      </c>
      <c r="F38" s="40"/>
    </row>
    <row r="39" spans="1:6" ht="15">
      <c r="A39" s="40" t="s">
        <v>118</v>
      </c>
      <c r="B39" s="40" t="s">
        <v>119</v>
      </c>
      <c r="C39" s="40">
        <v>9777606</v>
      </c>
      <c r="D39" s="40" t="s">
        <v>5522</v>
      </c>
      <c r="E39" s="40" t="s">
        <v>5523</v>
      </c>
      <c r="F39" s="40"/>
    </row>
    <row r="40" spans="1:6" ht="15">
      <c r="A40" s="40" t="s">
        <v>338</v>
      </c>
      <c r="B40" s="40" t="s">
        <v>339</v>
      </c>
      <c r="C40" s="40">
        <v>9777620</v>
      </c>
      <c r="D40" s="40" t="s">
        <v>5522</v>
      </c>
      <c r="E40" s="40" t="s">
        <v>5523</v>
      </c>
      <c r="F40" s="40"/>
    </row>
    <row r="41" spans="1:6" ht="15">
      <c r="A41" s="40" t="s">
        <v>132</v>
      </c>
      <c r="B41" s="40" t="s">
        <v>133</v>
      </c>
      <c r="C41" s="40">
        <v>9622203</v>
      </c>
      <c r="D41" s="40" t="s">
        <v>5522</v>
      </c>
      <c r="E41" s="40" t="s">
        <v>5527</v>
      </c>
      <c r="F41" s="40"/>
    </row>
    <row r="42" spans="1:6" ht="15">
      <c r="A42" s="40" t="s">
        <v>126</v>
      </c>
      <c r="B42" s="40" t="s">
        <v>127</v>
      </c>
      <c r="C42" s="40">
        <v>9622227</v>
      </c>
      <c r="D42" s="40" t="s">
        <v>5522</v>
      </c>
      <c r="E42" s="40" t="s">
        <v>5527</v>
      </c>
      <c r="F42" s="40"/>
    </row>
    <row r="43" spans="1:6" ht="15">
      <c r="A43" s="40" t="s">
        <v>130</v>
      </c>
      <c r="B43" s="40" t="s">
        <v>131</v>
      </c>
      <c r="C43" s="40">
        <v>9622215</v>
      </c>
      <c r="D43" s="40" t="s">
        <v>5522</v>
      </c>
      <c r="E43" s="40" t="s">
        <v>5527</v>
      </c>
      <c r="F43" s="40"/>
    </row>
    <row r="44" spans="1:6" ht="15">
      <c r="A44" s="40" t="s">
        <v>181</v>
      </c>
      <c r="B44" s="40" t="s">
        <v>182</v>
      </c>
      <c r="C44" s="40">
        <v>9729099</v>
      </c>
      <c r="D44" s="40" t="s">
        <v>5516</v>
      </c>
      <c r="E44" s="40" t="s">
        <v>5524</v>
      </c>
      <c r="F44" s="40"/>
    </row>
    <row r="45" spans="1:6" ht="15">
      <c r="A45" s="40" t="s">
        <v>120</v>
      </c>
      <c r="B45" s="40" t="s">
        <v>121</v>
      </c>
      <c r="C45" s="40">
        <v>9622241</v>
      </c>
      <c r="D45" s="40" t="s">
        <v>5522</v>
      </c>
      <c r="E45" s="40" t="s">
        <v>5527</v>
      </c>
      <c r="F45" s="40"/>
    </row>
    <row r="46" spans="1:6" ht="15">
      <c r="A46" s="40" t="s">
        <v>134</v>
      </c>
      <c r="B46" s="40" t="s">
        <v>135</v>
      </c>
      <c r="C46" s="40">
        <v>9622253</v>
      </c>
      <c r="D46" s="40" t="s">
        <v>5522</v>
      </c>
      <c r="E46" s="40" t="s">
        <v>5527</v>
      </c>
      <c r="F46" s="40"/>
    </row>
    <row r="47" spans="1:6" ht="15">
      <c r="A47" s="40" t="s">
        <v>124</v>
      </c>
      <c r="B47" s="40" t="s">
        <v>125</v>
      </c>
      <c r="C47" s="40">
        <v>9622239</v>
      </c>
      <c r="D47" s="40" t="s">
        <v>5522</v>
      </c>
      <c r="E47" s="40" t="s">
        <v>5527</v>
      </c>
      <c r="F47" s="40"/>
    </row>
    <row r="48" spans="1:6" ht="15">
      <c r="A48" s="40" t="s">
        <v>122</v>
      </c>
      <c r="B48" s="40" t="s">
        <v>123</v>
      </c>
      <c r="C48" s="40">
        <v>9633939</v>
      </c>
      <c r="D48" s="40" t="s">
        <v>5522</v>
      </c>
      <c r="E48" s="40" t="s">
        <v>5527</v>
      </c>
      <c r="F48" s="40"/>
    </row>
    <row r="49" spans="1:6" ht="15">
      <c r="A49" s="40" t="s">
        <v>74</v>
      </c>
      <c r="B49" s="40" t="s">
        <v>75</v>
      </c>
      <c r="C49" s="40">
        <v>9635640</v>
      </c>
      <c r="D49" s="40" t="s">
        <v>5516</v>
      </c>
      <c r="E49" s="40" t="s">
        <v>5533</v>
      </c>
      <c r="F49" s="40"/>
    </row>
    <row r="50" spans="1:6" ht="15">
      <c r="A50" s="40" t="s">
        <v>171</v>
      </c>
      <c r="B50" s="40" t="s">
        <v>172</v>
      </c>
      <c r="C50" s="40">
        <v>9729128</v>
      </c>
      <c r="D50" s="40" t="s">
        <v>5522</v>
      </c>
      <c r="E50" s="40" t="s">
        <v>5523</v>
      </c>
      <c r="F50" s="40"/>
    </row>
    <row r="51" spans="1:6" ht="15">
      <c r="A51" s="40" t="s">
        <v>173</v>
      </c>
      <c r="B51" s="40" t="s">
        <v>174</v>
      </c>
      <c r="C51" s="40">
        <v>9776420</v>
      </c>
      <c r="D51" s="40" t="s">
        <v>5516</v>
      </c>
      <c r="E51" s="40" t="s">
        <v>5517</v>
      </c>
      <c r="F51" s="40"/>
    </row>
    <row r="52" spans="1:6" ht="15">
      <c r="A52" s="40" t="s">
        <v>502</v>
      </c>
      <c r="B52" s="40" t="s">
        <v>503</v>
      </c>
      <c r="C52" s="40">
        <v>9354167</v>
      </c>
      <c r="D52" s="40" t="s">
        <v>5516</v>
      </c>
      <c r="E52" s="40" t="s">
        <v>5533</v>
      </c>
      <c r="F52" s="40"/>
    </row>
    <row r="53" spans="1:6" ht="15">
      <c r="A53" s="40" t="s">
        <v>183</v>
      </c>
      <c r="B53" s="40" t="s">
        <v>184</v>
      </c>
      <c r="C53" s="40">
        <v>9776432</v>
      </c>
      <c r="D53" s="40" t="s">
        <v>5516</v>
      </c>
      <c r="E53" s="40" t="s">
        <v>5517</v>
      </c>
      <c r="F53" s="40"/>
    </row>
    <row r="54" spans="1:6" ht="15">
      <c r="A54" s="40" t="s">
        <v>143</v>
      </c>
      <c r="B54" s="40" t="s">
        <v>144</v>
      </c>
      <c r="C54" s="40">
        <v>9867827</v>
      </c>
      <c r="D54" s="40" t="s">
        <v>5516</v>
      </c>
      <c r="E54" s="40" t="s">
        <v>5534</v>
      </c>
      <c r="F54" s="40"/>
    </row>
    <row r="55" spans="1:6" ht="15">
      <c r="A55" s="40" t="s">
        <v>84</v>
      </c>
      <c r="B55" s="40" t="s">
        <v>85</v>
      </c>
      <c r="C55" s="40">
        <v>9632014</v>
      </c>
      <c r="D55" s="40" t="s">
        <v>5516</v>
      </c>
      <c r="E55" s="40" t="s">
        <v>5535</v>
      </c>
      <c r="F55" s="40"/>
    </row>
    <row r="56" spans="1:6" ht="15">
      <c r="A56" s="40" t="s">
        <v>96</v>
      </c>
      <c r="B56" s="40" t="s">
        <v>97</v>
      </c>
      <c r="C56" s="40">
        <v>9631993</v>
      </c>
      <c r="D56" s="40" t="s">
        <v>5516</v>
      </c>
      <c r="E56" s="40" t="s">
        <v>5535</v>
      </c>
      <c r="F56" s="40"/>
    </row>
    <row r="57" spans="1:6" ht="15">
      <c r="A57" s="40" t="s">
        <v>86</v>
      </c>
      <c r="B57" s="40" t="s">
        <v>87</v>
      </c>
      <c r="C57" s="40">
        <v>9350018</v>
      </c>
      <c r="D57" s="40" t="s">
        <v>5522</v>
      </c>
      <c r="E57" s="40" t="s">
        <v>5530</v>
      </c>
      <c r="F57" s="40"/>
    </row>
    <row r="58" spans="1:6" ht="15">
      <c r="A58" s="40" t="s">
        <v>106</v>
      </c>
      <c r="B58" s="40" t="s">
        <v>107</v>
      </c>
      <c r="C58" s="40">
        <v>9229855</v>
      </c>
      <c r="D58" s="40" t="s">
        <v>5516</v>
      </c>
      <c r="E58" s="40" t="s">
        <v>5532</v>
      </c>
      <c r="F58" s="40"/>
    </row>
    <row r="59" spans="1:6" ht="15">
      <c r="A59" s="40" t="s">
        <v>314</v>
      </c>
      <c r="B59" s="40" t="s">
        <v>315</v>
      </c>
      <c r="C59" s="40">
        <v>9820922</v>
      </c>
      <c r="D59" s="40" t="s">
        <v>5516</v>
      </c>
      <c r="E59" s="40" t="s">
        <v>5518</v>
      </c>
      <c r="F59" s="40"/>
    </row>
    <row r="60" spans="1:6" ht="15">
      <c r="A60" s="40" t="s">
        <v>88</v>
      </c>
      <c r="B60" s="40" t="s">
        <v>89</v>
      </c>
      <c r="C60" s="40">
        <v>9350020</v>
      </c>
      <c r="D60" s="40" t="s">
        <v>5522</v>
      </c>
      <c r="E60" s="40" t="s">
        <v>5530</v>
      </c>
      <c r="F60" s="40"/>
    </row>
    <row r="61" spans="1:6" ht="15">
      <c r="A61" s="40" t="s">
        <v>438</v>
      </c>
      <c r="B61" s="40" t="s">
        <v>439</v>
      </c>
      <c r="C61" s="40">
        <v>9737462</v>
      </c>
      <c r="D61" s="40" t="s">
        <v>5516</v>
      </c>
      <c r="E61" s="40" t="s">
        <v>5536</v>
      </c>
      <c r="F61" s="40"/>
    </row>
    <row r="62" spans="1:6" ht="15">
      <c r="A62" s="40" t="s">
        <v>442</v>
      </c>
      <c r="B62" s="40" t="s">
        <v>443</v>
      </c>
      <c r="C62" s="40">
        <v>9737503</v>
      </c>
      <c r="D62" s="40" t="s">
        <v>5516</v>
      </c>
      <c r="E62" s="40" t="s">
        <v>5537</v>
      </c>
      <c r="F62" s="40"/>
    </row>
    <row r="63" spans="1:6" ht="15">
      <c r="A63" s="40" t="s">
        <v>396</v>
      </c>
      <c r="B63" s="40" t="s">
        <v>397</v>
      </c>
      <c r="C63" s="40">
        <v>9627980</v>
      </c>
      <c r="D63" s="40" t="s">
        <v>5516</v>
      </c>
      <c r="E63" s="40" t="s">
        <v>5534</v>
      </c>
      <c r="F63" s="40"/>
    </row>
    <row r="64" spans="1:6" ht="15">
      <c r="A64" s="40" t="s">
        <v>412</v>
      </c>
      <c r="B64" s="40" t="s">
        <v>413</v>
      </c>
      <c r="C64" s="40">
        <v>9165360</v>
      </c>
      <c r="D64" s="40" t="s">
        <v>5522</v>
      </c>
      <c r="E64" s="40" t="s">
        <v>5538</v>
      </c>
      <c r="F64" s="40"/>
    </row>
    <row r="65" spans="1:6" ht="15">
      <c r="A65" s="40" t="s">
        <v>400</v>
      </c>
      <c r="B65" s="40" t="s">
        <v>401</v>
      </c>
      <c r="C65" s="40">
        <v>9253739</v>
      </c>
      <c r="D65" s="40" t="s">
        <v>5522</v>
      </c>
      <c r="E65" s="40" t="s">
        <v>5539</v>
      </c>
      <c r="F65" s="40"/>
    </row>
    <row r="66" spans="1:6" ht="15">
      <c r="A66" s="40" t="s">
        <v>358</v>
      </c>
      <c r="B66" s="40" t="s">
        <v>359</v>
      </c>
      <c r="C66" s="40">
        <v>9253741</v>
      </c>
      <c r="D66" s="40" t="s">
        <v>5522</v>
      </c>
      <c r="E66" s="40" t="s">
        <v>5539</v>
      </c>
      <c r="F66" s="40"/>
    </row>
    <row r="67" spans="1:6" ht="15">
      <c r="A67" s="40" t="s">
        <v>472</v>
      </c>
      <c r="B67" s="40" t="s">
        <v>473</v>
      </c>
      <c r="C67" s="40">
        <v>9253727</v>
      </c>
      <c r="D67" s="40" t="s">
        <v>5522</v>
      </c>
      <c r="E67" s="40" t="s">
        <v>5539</v>
      </c>
      <c r="F67" s="40"/>
    </row>
    <row r="68" spans="1:6" ht="15">
      <c r="A68" s="40" t="s">
        <v>364</v>
      </c>
      <c r="B68" s="40" t="s">
        <v>365</v>
      </c>
      <c r="C68" s="40">
        <v>9229336</v>
      </c>
      <c r="D68" s="40" t="s">
        <v>5516</v>
      </c>
      <c r="E68" s="40" t="s">
        <v>5531</v>
      </c>
      <c r="F68" s="40"/>
    </row>
    <row r="69" spans="1:6" ht="15">
      <c r="A69" s="40" t="s">
        <v>322</v>
      </c>
      <c r="B69" s="40" t="s">
        <v>323</v>
      </c>
      <c r="C69" s="40">
        <v>9786839</v>
      </c>
      <c r="D69" s="40" t="s">
        <v>5516</v>
      </c>
      <c r="E69" s="40" t="s">
        <v>5518</v>
      </c>
      <c r="F69" s="40"/>
    </row>
    <row r="70" spans="1:6" ht="15">
      <c r="A70" s="40" t="s">
        <v>138</v>
      </c>
      <c r="B70" s="40" t="s">
        <v>41</v>
      </c>
      <c r="C70" s="40">
        <v>9295268</v>
      </c>
      <c r="D70" s="40" t="s">
        <v>5522</v>
      </c>
      <c r="E70" s="40" t="s">
        <v>5540</v>
      </c>
      <c r="F70" s="40"/>
    </row>
    <row r="71" spans="1:6" ht="15">
      <c r="A71" s="40" t="s">
        <v>384</v>
      </c>
      <c r="B71" s="40" t="s">
        <v>385</v>
      </c>
      <c r="C71" s="40">
        <v>9622617</v>
      </c>
      <c r="D71" s="40" t="s">
        <v>5516</v>
      </c>
      <c r="E71" s="40" t="s">
        <v>5534</v>
      </c>
      <c r="F71" s="40"/>
    </row>
    <row r="72" spans="1:6" ht="15">
      <c r="A72" s="40" t="s">
        <v>398</v>
      </c>
      <c r="B72" s="40" t="s">
        <v>399</v>
      </c>
      <c r="C72" s="40">
        <v>9486075</v>
      </c>
      <c r="D72" s="40" t="s">
        <v>5516</v>
      </c>
      <c r="E72" s="40" t="s">
        <v>5541</v>
      </c>
      <c r="F72" s="40"/>
    </row>
    <row r="73" spans="1:6" ht="15">
      <c r="A73" s="40" t="s">
        <v>60</v>
      </c>
      <c r="B73" s="40" t="s">
        <v>61</v>
      </c>
      <c r="C73" s="40">
        <v>9285005</v>
      </c>
      <c r="D73" s="40" t="s">
        <v>5522</v>
      </c>
      <c r="E73" s="40" t="s">
        <v>35</v>
      </c>
      <c r="F73" s="40"/>
    </row>
    <row r="74" spans="1:6" ht="15">
      <c r="A74" s="40" t="s">
        <v>62</v>
      </c>
      <c r="B74" s="40" t="s">
        <v>63</v>
      </c>
      <c r="C74" s="40">
        <v>9417244</v>
      </c>
      <c r="D74" s="40" t="s">
        <v>5522</v>
      </c>
      <c r="E74" s="40" t="s">
        <v>35</v>
      </c>
      <c r="F74" s="40"/>
    </row>
    <row r="75" spans="1:6" ht="15">
      <c r="A75" s="40" t="s">
        <v>366</v>
      </c>
      <c r="B75" s="40" t="s">
        <v>367</v>
      </c>
      <c r="C75" s="40">
        <v>9450428</v>
      </c>
      <c r="D75" s="40" t="s">
        <v>5516</v>
      </c>
      <c r="E75" s="40" t="s">
        <v>5542</v>
      </c>
      <c r="F75" s="40"/>
    </row>
    <row r="76" spans="1:6" ht="15">
      <c r="A76" s="40" t="s">
        <v>350</v>
      </c>
      <c r="B76" s="40" t="s">
        <v>351</v>
      </c>
      <c r="C76" s="40">
        <v>9295256</v>
      </c>
      <c r="D76" s="40" t="s">
        <v>5516</v>
      </c>
      <c r="E76" s="40" t="s">
        <v>5542</v>
      </c>
      <c r="F76" s="40"/>
    </row>
    <row r="77" spans="1:6" ht="15">
      <c r="A77" s="40" t="s">
        <v>320</v>
      </c>
      <c r="B77" s="40" t="s">
        <v>321</v>
      </c>
      <c r="C77" s="40">
        <v>9786841</v>
      </c>
      <c r="D77" s="40" t="s">
        <v>5516</v>
      </c>
      <c r="E77" s="40" t="s">
        <v>5518</v>
      </c>
      <c r="F77" s="40"/>
    </row>
    <row r="78" spans="1:6" ht="15">
      <c r="A78" s="40" t="s">
        <v>328</v>
      </c>
      <c r="B78" s="40" t="s">
        <v>329</v>
      </c>
      <c r="C78" s="40">
        <v>9832717</v>
      </c>
      <c r="D78" s="40" t="s">
        <v>5516</v>
      </c>
      <c r="E78" s="40" t="s">
        <v>5518</v>
      </c>
      <c r="F78" s="40"/>
    </row>
    <row r="79" spans="1:6" ht="15">
      <c r="A79" s="40" t="s">
        <v>331</v>
      </c>
      <c r="B79" s="40" t="s">
        <v>332</v>
      </c>
      <c r="C79" s="40">
        <v>9832729</v>
      </c>
      <c r="D79" s="40" t="s">
        <v>5516</v>
      </c>
      <c r="E79" s="40" t="s">
        <v>5536</v>
      </c>
      <c r="F79" s="40"/>
    </row>
    <row r="80" spans="1:6" ht="15">
      <c r="A80" s="40" t="s">
        <v>80</v>
      </c>
      <c r="B80" s="40" t="s">
        <v>81</v>
      </c>
      <c r="C80" s="40">
        <v>9632026</v>
      </c>
      <c r="D80" s="40" t="s">
        <v>5516</v>
      </c>
      <c r="E80" s="40" t="s">
        <v>5535</v>
      </c>
      <c r="F80" s="40"/>
    </row>
    <row r="81" spans="1:6" ht="15">
      <c r="A81" s="40" t="s">
        <v>92</v>
      </c>
      <c r="B81" s="40" t="s">
        <v>93</v>
      </c>
      <c r="C81" s="40">
        <v>9632002</v>
      </c>
      <c r="D81" s="40" t="s">
        <v>5516</v>
      </c>
      <c r="E81" s="40" t="s">
        <v>5535</v>
      </c>
      <c r="F81" s="40"/>
    </row>
    <row r="82" spans="1:6" ht="15">
      <c r="A82" s="40" t="s">
        <v>82</v>
      </c>
      <c r="B82" s="40" t="s">
        <v>83</v>
      </c>
      <c r="C82" s="40">
        <v>9631967</v>
      </c>
      <c r="D82" s="40" t="s">
        <v>5516</v>
      </c>
      <c r="E82" s="40" t="s">
        <v>5535</v>
      </c>
      <c r="F82" s="40"/>
    </row>
    <row r="83" spans="1:6" ht="15">
      <c r="A83" s="40" t="s">
        <v>78</v>
      </c>
      <c r="B83" s="40" t="s">
        <v>79</v>
      </c>
      <c r="C83" s="40">
        <v>9631981</v>
      </c>
      <c r="D83" s="40" t="s">
        <v>5516</v>
      </c>
      <c r="E83" s="40" t="s">
        <v>5535</v>
      </c>
      <c r="F83" s="40"/>
    </row>
    <row r="84" spans="1:6" ht="15">
      <c r="A84" s="40" t="s">
        <v>94</v>
      </c>
      <c r="B84" s="40" t="s">
        <v>95</v>
      </c>
      <c r="C84" s="40">
        <v>9631955</v>
      </c>
      <c r="D84" s="40" t="s">
        <v>5516</v>
      </c>
      <c r="E84" s="40" t="s">
        <v>5534</v>
      </c>
      <c r="F84" s="40"/>
    </row>
    <row r="85" spans="1:6" ht="15">
      <c r="A85" s="40" t="s">
        <v>94</v>
      </c>
      <c r="B85" s="40" t="s">
        <v>95</v>
      </c>
      <c r="C85" s="40">
        <v>9631955</v>
      </c>
      <c r="D85" s="40" t="s">
        <v>5516</v>
      </c>
      <c r="E85" s="40" t="s">
        <v>5535</v>
      </c>
      <c r="F85" s="40"/>
    </row>
    <row r="86" spans="1:6" ht="15">
      <c r="A86" s="40" t="s">
        <v>76</v>
      </c>
      <c r="B86" s="40" t="s">
        <v>77</v>
      </c>
      <c r="C86" s="40">
        <v>9532795</v>
      </c>
      <c r="D86" s="40" t="s">
        <v>5516</v>
      </c>
      <c r="E86" s="40" t="s">
        <v>5532</v>
      </c>
      <c r="F86" s="40"/>
    </row>
    <row r="87" spans="1:6" ht="15">
      <c r="A87" s="40" t="s">
        <v>478</v>
      </c>
      <c r="B87" s="40" t="s">
        <v>479</v>
      </c>
      <c r="C87" s="40">
        <v>9320702</v>
      </c>
      <c r="D87" s="40" t="s">
        <v>5516</v>
      </c>
      <c r="E87" s="40" t="s">
        <v>5542</v>
      </c>
      <c r="F87" s="40"/>
    </row>
    <row r="88" spans="1:6" ht="15">
      <c r="A88" s="40" t="s">
        <v>408</v>
      </c>
      <c r="B88" s="40" t="s">
        <v>409</v>
      </c>
      <c r="C88" s="40">
        <v>9776200</v>
      </c>
      <c r="D88" s="40" t="s">
        <v>5516</v>
      </c>
      <c r="E88" s="40" t="s">
        <v>5526</v>
      </c>
      <c r="F88" s="40"/>
    </row>
    <row r="89" spans="1:6" ht="15">
      <c r="A89" s="40" t="s">
        <v>404</v>
      </c>
      <c r="B89" s="40" t="s">
        <v>405</v>
      </c>
      <c r="C89" s="40">
        <v>9776212</v>
      </c>
      <c r="D89" s="40" t="s">
        <v>5516</v>
      </c>
      <c r="E89" s="40" t="s">
        <v>5526</v>
      </c>
      <c r="F89" s="40"/>
    </row>
    <row r="90" spans="1:6" ht="15">
      <c r="A90" s="40" t="s">
        <v>506</v>
      </c>
      <c r="B90" s="40" t="s">
        <v>507</v>
      </c>
      <c r="C90" s="40">
        <v>9305594</v>
      </c>
      <c r="D90" s="40" t="s">
        <v>5519</v>
      </c>
      <c r="E90" s="40" t="s">
        <v>5520</v>
      </c>
      <c r="F90" s="40"/>
    </row>
    <row r="91" spans="1:6" ht="15">
      <c r="A91" s="40" t="s">
        <v>90</v>
      </c>
      <c r="B91" s="40" t="s">
        <v>91</v>
      </c>
      <c r="C91" s="40">
        <v>9597484</v>
      </c>
      <c r="D91" s="40" t="s">
        <v>5516</v>
      </c>
      <c r="E91" s="40" t="s">
        <v>5529</v>
      </c>
      <c r="F91" s="40"/>
    </row>
    <row r="92" spans="1:6" ht="15">
      <c r="A92" s="40" t="s">
        <v>169</v>
      </c>
      <c r="B92" s="40" t="s">
        <v>170</v>
      </c>
      <c r="C92" s="40">
        <v>9839179</v>
      </c>
      <c r="D92" s="40" t="s">
        <v>5516</v>
      </c>
      <c r="E92" s="40" t="s">
        <v>5517</v>
      </c>
      <c r="F92" s="40"/>
    </row>
    <row r="93" spans="1:6" ht="15">
      <c r="A93" s="40" t="s">
        <v>470</v>
      </c>
      <c r="B93" s="40" t="s">
        <v>471</v>
      </c>
      <c r="C93" s="40">
        <v>9629380</v>
      </c>
      <c r="D93" s="40" t="s">
        <v>5516</v>
      </c>
      <c r="E93" s="40" t="s">
        <v>5533</v>
      </c>
      <c r="F93" s="40"/>
    </row>
    <row r="94" spans="1:6" ht="15">
      <c r="A94" s="40" t="s">
        <v>209</v>
      </c>
      <c r="B94" s="40" t="s">
        <v>210</v>
      </c>
      <c r="C94" s="40">
        <v>9859117</v>
      </c>
      <c r="D94" s="40" t="s">
        <v>5516</v>
      </c>
      <c r="E94" s="40" t="s">
        <v>5534</v>
      </c>
      <c r="F94" s="40"/>
    </row>
    <row r="95" spans="1:6" ht="15">
      <c r="A95" s="40" t="s">
        <v>151</v>
      </c>
      <c r="B95" s="40" t="s">
        <v>152</v>
      </c>
      <c r="C95" s="40">
        <v>9839131</v>
      </c>
      <c r="D95" s="40" t="s">
        <v>5516</v>
      </c>
      <c r="E95" s="40" t="s">
        <v>5517</v>
      </c>
      <c r="F95" s="40"/>
    </row>
    <row r="96" spans="1:6" ht="15">
      <c r="A96" s="40" t="s">
        <v>199</v>
      </c>
      <c r="B96" s="40" t="s">
        <v>200</v>
      </c>
      <c r="C96" s="40">
        <v>9839181</v>
      </c>
      <c r="D96" s="40" t="s">
        <v>5516</v>
      </c>
      <c r="E96" s="40" t="s">
        <v>5517</v>
      </c>
      <c r="F96" s="40"/>
    </row>
    <row r="97" spans="1:6" ht="15">
      <c r="A97" s="40" t="s">
        <v>177</v>
      </c>
      <c r="B97" s="40" t="s">
        <v>178</v>
      </c>
      <c r="C97" s="40">
        <v>9894973</v>
      </c>
      <c r="D97" s="40" t="s">
        <v>5516</v>
      </c>
      <c r="E97" s="40" t="s">
        <v>5534</v>
      </c>
      <c r="F97" s="40"/>
    </row>
    <row r="98" spans="1:6" ht="15">
      <c r="A98" s="40" t="s">
        <v>342</v>
      </c>
      <c r="B98" s="40" t="s">
        <v>343</v>
      </c>
      <c r="C98" s="40">
        <v>9605231</v>
      </c>
      <c r="D98" s="40" t="s">
        <v>5516</v>
      </c>
      <c r="E98" s="40" t="s">
        <v>5524</v>
      </c>
      <c r="F98" s="40"/>
    </row>
    <row r="99" spans="1:6" ht="15">
      <c r="A99" s="40" t="s">
        <v>360</v>
      </c>
      <c r="B99" s="40" t="s">
        <v>361</v>
      </c>
      <c r="C99" s="40">
        <v>9287900</v>
      </c>
      <c r="D99" s="40" t="s">
        <v>5522</v>
      </c>
      <c r="E99" s="40" t="s">
        <v>5538</v>
      </c>
      <c r="F99" s="40"/>
    </row>
    <row r="100" spans="1:6" ht="15">
      <c r="A100" s="40" t="s">
        <v>422</v>
      </c>
      <c r="B100" s="40" t="s">
        <v>423</v>
      </c>
      <c r="C100" s="40">
        <v>9777632</v>
      </c>
      <c r="D100" s="40" t="s">
        <v>5522</v>
      </c>
      <c r="E100" s="40" t="s">
        <v>5523</v>
      </c>
      <c r="F100" s="40"/>
    </row>
    <row r="101" spans="1:6" ht="15">
      <c r="A101" s="40" t="s">
        <v>185</v>
      </c>
      <c r="B101" s="40" t="s">
        <v>186</v>
      </c>
      <c r="C101" s="40">
        <v>9839143</v>
      </c>
      <c r="D101" s="40" t="s">
        <v>5516</v>
      </c>
      <c r="E101" s="40" t="s">
        <v>5517</v>
      </c>
      <c r="F101" s="40"/>
    </row>
    <row r="102" spans="1:6" ht="15">
      <c r="A102" s="40" t="s">
        <v>217</v>
      </c>
      <c r="B102" s="40" t="s">
        <v>218</v>
      </c>
      <c r="C102" s="40">
        <v>9897767</v>
      </c>
      <c r="D102" s="40" t="s">
        <v>5516</v>
      </c>
      <c r="E102" s="40" t="s">
        <v>5534</v>
      </c>
      <c r="F102" s="40"/>
    </row>
    <row r="103" spans="1:6" ht="15">
      <c r="A103" s="40" t="s">
        <v>203</v>
      </c>
      <c r="B103" s="40" t="s">
        <v>204</v>
      </c>
      <c r="C103" s="40">
        <v>9839193</v>
      </c>
      <c r="D103" s="40" t="s">
        <v>5516</v>
      </c>
      <c r="E103" s="40" t="s">
        <v>5517</v>
      </c>
      <c r="F103" s="40"/>
    </row>
    <row r="104" spans="1:6" ht="15">
      <c r="A104" s="40" t="s">
        <v>189</v>
      </c>
      <c r="B104" s="40" t="s">
        <v>190</v>
      </c>
      <c r="C104" s="40">
        <v>9839155</v>
      </c>
      <c r="D104" s="40" t="s">
        <v>5516</v>
      </c>
      <c r="E104" s="40" t="s">
        <v>5517</v>
      </c>
      <c r="F104" s="40"/>
    </row>
    <row r="105" spans="1:6" ht="15">
      <c r="A105" s="40" t="s">
        <v>201</v>
      </c>
      <c r="B105" s="40" t="s">
        <v>202</v>
      </c>
      <c r="C105" s="40">
        <v>9894961</v>
      </c>
      <c r="D105" s="40" t="s">
        <v>5516</v>
      </c>
      <c r="E105" s="40" t="s">
        <v>5534</v>
      </c>
      <c r="F105" s="40"/>
    </row>
    <row r="106" spans="1:6" ht="15">
      <c r="A106" s="40" t="s">
        <v>165</v>
      </c>
      <c r="B106" s="40" t="s">
        <v>166</v>
      </c>
      <c r="C106" s="40">
        <v>9894985</v>
      </c>
      <c r="D106" s="40" t="s">
        <v>5516</v>
      </c>
      <c r="E106" s="40" t="s">
        <v>5534</v>
      </c>
      <c r="F106" s="40"/>
    </row>
    <row r="107" spans="1:6" ht="15">
      <c r="A107" s="40" t="s">
        <v>392</v>
      </c>
      <c r="B107" s="40" t="s">
        <v>393</v>
      </c>
      <c r="C107" s="40">
        <v>9776195</v>
      </c>
      <c r="D107" s="40" t="s">
        <v>5516</v>
      </c>
      <c r="E107" s="40" t="s">
        <v>5526</v>
      </c>
      <c r="F107" s="40"/>
    </row>
    <row r="108" spans="1:6" ht="15">
      <c r="A108" s="40" t="s">
        <v>225</v>
      </c>
      <c r="B108" s="40" t="s">
        <v>226</v>
      </c>
      <c r="C108" s="40">
        <v>9238686</v>
      </c>
      <c r="D108" s="40" t="s">
        <v>5516</v>
      </c>
      <c r="E108" s="40" t="s">
        <v>5517</v>
      </c>
      <c r="F108" s="40"/>
    </row>
    <row r="109" spans="1:6" ht="15">
      <c r="A109" s="40" t="s">
        <v>432</v>
      </c>
      <c r="B109" s="40" t="s">
        <v>433</v>
      </c>
      <c r="C109" s="40">
        <v>9450404</v>
      </c>
      <c r="D109" s="40" t="s">
        <v>5516</v>
      </c>
      <c r="E109" s="40" t="s">
        <v>5542</v>
      </c>
      <c r="F109" s="40"/>
    </row>
    <row r="110" spans="1:6" ht="15">
      <c r="A110" s="40" t="s">
        <v>110</v>
      </c>
      <c r="B110" s="40" t="s">
        <v>111</v>
      </c>
      <c r="C110" s="40">
        <v>9343728</v>
      </c>
      <c r="D110" s="40" t="s">
        <v>5522</v>
      </c>
      <c r="E110" s="40" t="s">
        <v>5540</v>
      </c>
      <c r="F110" s="40"/>
    </row>
    <row r="111" spans="1:6" ht="15">
      <c r="A111" s="40" t="s">
        <v>490</v>
      </c>
      <c r="B111" s="40" t="s">
        <v>491</v>
      </c>
      <c r="C111" s="40">
        <v>9450416</v>
      </c>
      <c r="D111" s="40" t="s">
        <v>5522</v>
      </c>
      <c r="E111" s="40" t="s">
        <v>5540</v>
      </c>
      <c r="F111" s="40"/>
    </row>
    <row r="112" spans="1:6" ht="15">
      <c r="A112" s="40" t="s">
        <v>159</v>
      </c>
      <c r="B112" s="40" t="s">
        <v>160</v>
      </c>
      <c r="C112" s="40">
        <v>9409170</v>
      </c>
      <c r="D112" s="40" t="s">
        <v>5516</v>
      </c>
      <c r="E112" s="40" t="s">
        <v>5531</v>
      </c>
      <c r="F112" s="40"/>
    </row>
    <row r="113" spans="1:6" ht="15">
      <c r="A113" s="40" t="s">
        <v>219</v>
      </c>
      <c r="B113" s="40" t="s">
        <v>220</v>
      </c>
      <c r="C113" s="40">
        <v>9706889</v>
      </c>
      <c r="D113" s="40" t="s">
        <v>5516</v>
      </c>
      <c r="E113" s="40" t="s">
        <v>5535</v>
      </c>
      <c r="F113" s="40"/>
    </row>
    <row r="114" spans="1:6" ht="15">
      <c r="A114" s="40" t="s">
        <v>114</v>
      </c>
      <c r="B114" s="40" t="s">
        <v>115</v>
      </c>
      <c r="C114" s="40">
        <v>9221815</v>
      </c>
      <c r="D114" s="40" t="s">
        <v>5522</v>
      </c>
      <c r="E114" s="40" t="s">
        <v>5530</v>
      </c>
      <c r="F114" s="40"/>
    </row>
    <row r="115" spans="1:6" ht="15">
      <c r="A115" s="40" t="s">
        <v>213</v>
      </c>
      <c r="B115" s="40" t="s">
        <v>214</v>
      </c>
      <c r="C115" s="40">
        <v>9450636</v>
      </c>
      <c r="D115" s="40" t="s">
        <v>5516</v>
      </c>
      <c r="E115" s="40" t="s">
        <v>5529</v>
      </c>
      <c r="F115" s="40"/>
    </row>
    <row r="116" spans="1:6" ht="15">
      <c r="A116" s="40" t="s">
        <v>175</v>
      </c>
      <c r="B116" s="40" t="s">
        <v>176</v>
      </c>
      <c r="C116" s="40">
        <v>9702132</v>
      </c>
      <c r="D116" s="40" t="s">
        <v>5516</v>
      </c>
      <c r="E116" s="40" t="s">
        <v>5535</v>
      </c>
      <c r="F116" s="40"/>
    </row>
    <row r="117" spans="1:6" ht="15">
      <c r="A117" s="40" t="s">
        <v>223</v>
      </c>
      <c r="B117" s="40" t="s">
        <v>224</v>
      </c>
      <c r="C117" s="40">
        <v>9706906</v>
      </c>
      <c r="D117" s="40" t="s">
        <v>5516</v>
      </c>
      <c r="E117" s="40" t="s">
        <v>5517</v>
      </c>
      <c r="F117" s="40"/>
    </row>
    <row r="118" spans="1:6" ht="15">
      <c r="A118" s="40" t="s">
        <v>167</v>
      </c>
      <c r="B118" s="40" t="s">
        <v>168</v>
      </c>
      <c r="C118" s="40">
        <v>9702144</v>
      </c>
      <c r="D118" s="40" t="s">
        <v>5516</v>
      </c>
      <c r="E118" s="40" t="s">
        <v>5535</v>
      </c>
      <c r="F118" s="40"/>
    </row>
    <row r="119" spans="1:6" ht="15">
      <c r="A119" s="40" t="s">
        <v>195</v>
      </c>
      <c r="B119" s="40" t="s">
        <v>196</v>
      </c>
      <c r="C119" s="40">
        <v>9299812</v>
      </c>
      <c r="D119" s="40" t="s">
        <v>5516</v>
      </c>
      <c r="E119" s="40" t="s">
        <v>5531</v>
      </c>
      <c r="F119" s="40"/>
    </row>
    <row r="120" spans="1:6" ht="15">
      <c r="A120" s="40" t="s">
        <v>179</v>
      </c>
      <c r="B120" s="40" t="s">
        <v>180</v>
      </c>
      <c r="C120" s="40">
        <v>9409194</v>
      </c>
      <c r="D120" s="40" t="s">
        <v>5522</v>
      </c>
      <c r="E120" s="40" t="s">
        <v>5530</v>
      </c>
      <c r="F120" s="40"/>
    </row>
    <row r="121" spans="1:6" ht="15">
      <c r="A121" s="40" t="s">
        <v>300</v>
      </c>
      <c r="B121" s="40" t="s">
        <v>301</v>
      </c>
      <c r="C121" s="40">
        <v>9290103</v>
      </c>
      <c r="D121" s="40" t="s">
        <v>5522</v>
      </c>
      <c r="E121" s="40" t="s">
        <v>5528</v>
      </c>
      <c r="F121" s="40"/>
    </row>
    <row r="122" spans="1:6" ht="15">
      <c r="A122" s="40" t="s">
        <v>288</v>
      </c>
      <c r="B122" s="40" t="s">
        <v>289</v>
      </c>
      <c r="C122" s="40">
        <v>9695121</v>
      </c>
      <c r="D122" s="40" t="s">
        <v>5516</v>
      </c>
      <c r="E122" s="40" t="s">
        <v>5525</v>
      </c>
      <c r="F122" s="40"/>
    </row>
    <row r="123" spans="1:6" ht="15">
      <c r="A123" s="40" t="s">
        <v>294</v>
      </c>
      <c r="B123" s="40" t="s">
        <v>295</v>
      </c>
      <c r="C123" s="40">
        <v>9695133</v>
      </c>
      <c r="D123" s="40" t="s">
        <v>5516</v>
      </c>
      <c r="E123" s="40" t="s">
        <v>5521</v>
      </c>
      <c r="F123" s="40"/>
    </row>
    <row r="124" spans="1:6" ht="15">
      <c r="A124" s="40" t="s">
        <v>147</v>
      </c>
      <c r="B124" s="40" t="s">
        <v>148</v>
      </c>
      <c r="C124" s="40">
        <v>9702156</v>
      </c>
      <c r="D124" s="40" t="s">
        <v>5516</v>
      </c>
      <c r="E124" s="40" t="s">
        <v>5535</v>
      </c>
      <c r="F124" s="40"/>
    </row>
    <row r="125" spans="1:6" ht="15">
      <c r="A125" s="40" t="s">
        <v>492</v>
      </c>
      <c r="B125" s="40" t="s">
        <v>493</v>
      </c>
      <c r="C125" s="40">
        <v>9337949</v>
      </c>
      <c r="D125" s="40" t="s">
        <v>5519</v>
      </c>
      <c r="E125" s="40" t="s">
        <v>5520</v>
      </c>
      <c r="F125" s="40"/>
    </row>
    <row r="126" spans="1:6" ht="15">
      <c r="A126" s="40" t="s">
        <v>424</v>
      </c>
      <c r="B126" s="40" t="s">
        <v>425</v>
      </c>
      <c r="C126" s="40">
        <v>9492713</v>
      </c>
      <c r="D126" s="40" t="s">
        <v>5522</v>
      </c>
      <c r="E126" s="40" t="s">
        <v>5528</v>
      </c>
      <c r="F126" s="40"/>
    </row>
    <row r="127" spans="1:6" ht="15">
      <c r="A127" s="40" t="s">
        <v>43</v>
      </c>
      <c r="B127" s="40" t="s">
        <v>44</v>
      </c>
      <c r="C127" s="40">
        <v>9299795</v>
      </c>
      <c r="D127" s="40" t="s">
        <v>5522</v>
      </c>
      <c r="E127" s="40" t="s">
        <v>5540</v>
      </c>
      <c r="F127" s="40"/>
    </row>
    <row r="128" spans="1:6" ht="15">
      <c r="A128" s="40" t="s">
        <v>302</v>
      </c>
      <c r="B128" s="40" t="s">
        <v>303</v>
      </c>
      <c r="C128" s="40">
        <v>9467304</v>
      </c>
      <c r="D128" s="40" t="s">
        <v>5516</v>
      </c>
      <c r="E128" s="40" t="s">
        <v>5521</v>
      </c>
      <c r="F128" s="40"/>
    </row>
    <row r="129" spans="1:6" ht="15">
      <c r="A129" s="40" t="s">
        <v>496</v>
      </c>
      <c r="B129" s="40" t="s">
        <v>497</v>
      </c>
      <c r="C129" s="40">
        <v>9270440</v>
      </c>
      <c r="D129" s="40" t="s">
        <v>5516</v>
      </c>
      <c r="E129" s="40" t="s">
        <v>5532</v>
      </c>
      <c r="F129" s="40"/>
    </row>
    <row r="130" spans="1:6" ht="15">
      <c r="A130" s="40" t="s">
        <v>452</v>
      </c>
      <c r="B130" s="40" t="s">
        <v>453</v>
      </c>
      <c r="C130" s="40">
        <v>9665592</v>
      </c>
      <c r="D130" s="40" t="s">
        <v>5516</v>
      </c>
      <c r="E130" s="40" t="s">
        <v>5536</v>
      </c>
      <c r="F130" s="40"/>
    </row>
    <row r="131" spans="1:6" ht="15">
      <c r="A131" s="40" t="s">
        <v>388</v>
      </c>
      <c r="B131" s="40" t="s">
        <v>389</v>
      </c>
      <c r="C131" s="40">
        <v>9776171</v>
      </c>
      <c r="D131" s="40" t="s">
        <v>5516</v>
      </c>
      <c r="E131" s="40" t="s">
        <v>5526</v>
      </c>
      <c r="F131" s="40"/>
    </row>
    <row r="132" spans="1:6" ht="15">
      <c r="A132" s="40" t="s">
        <v>284</v>
      </c>
      <c r="B132" s="40" t="s">
        <v>285</v>
      </c>
      <c r="C132" s="40">
        <v>9695145</v>
      </c>
      <c r="D132" s="40" t="s">
        <v>5516</v>
      </c>
      <c r="E132" s="40" t="s">
        <v>5526</v>
      </c>
      <c r="F132" s="40"/>
    </row>
    <row r="133" spans="1:6" ht="15">
      <c r="A133" s="40" t="s">
        <v>333</v>
      </c>
      <c r="B133" s="40" t="s">
        <v>334</v>
      </c>
      <c r="C133" s="40">
        <v>9300477</v>
      </c>
      <c r="D133" s="40" t="s">
        <v>5516</v>
      </c>
      <c r="E133" s="40" t="s">
        <v>5531</v>
      </c>
      <c r="F133" s="40"/>
    </row>
    <row r="134" spans="1:6" ht="15">
      <c r="A134" s="40" t="s">
        <v>458</v>
      </c>
      <c r="B134" s="40" t="s">
        <v>459</v>
      </c>
      <c r="C134" s="40">
        <v>9665607</v>
      </c>
      <c r="D134" s="40" t="s">
        <v>5516</v>
      </c>
      <c r="E134" s="40" t="s">
        <v>5536</v>
      </c>
      <c r="F134" s="40"/>
    </row>
    <row r="135" spans="1:6" ht="15">
      <c r="A135" s="40" t="s">
        <v>460</v>
      </c>
      <c r="B135" s="40" t="s">
        <v>461</v>
      </c>
      <c r="C135" s="40">
        <v>9665619</v>
      </c>
      <c r="D135" s="40" t="s">
        <v>5516</v>
      </c>
      <c r="E135" s="40" t="s">
        <v>5536</v>
      </c>
      <c r="F135" s="40"/>
    </row>
    <row r="136" spans="1:6" ht="15">
      <c r="A136" s="40" t="s">
        <v>108</v>
      </c>
      <c r="B136" s="40" t="s">
        <v>109</v>
      </c>
      <c r="C136" s="40">
        <v>9484546</v>
      </c>
      <c r="D136" s="40" t="s">
        <v>5516</v>
      </c>
      <c r="E136" s="40" t="s">
        <v>5531</v>
      </c>
      <c r="F136" s="40"/>
    </row>
    <row r="137" spans="1:6" ht="15">
      <c r="A137" s="40" t="s">
        <v>450</v>
      </c>
      <c r="B137" s="40" t="s">
        <v>451</v>
      </c>
      <c r="C137" s="40">
        <v>9665621</v>
      </c>
      <c r="D137" s="40" t="s">
        <v>5516</v>
      </c>
      <c r="E137" s="40" t="s">
        <v>5536</v>
      </c>
      <c r="F137" s="40"/>
    </row>
    <row r="138" spans="1:6" ht="15">
      <c r="A138" s="40" t="s">
        <v>444</v>
      </c>
      <c r="B138" s="40" t="s">
        <v>445</v>
      </c>
      <c r="C138" s="40">
        <v>9665633</v>
      </c>
      <c r="D138" s="40" t="s">
        <v>5516</v>
      </c>
      <c r="E138" s="40" t="s">
        <v>5536</v>
      </c>
      <c r="F138" s="40"/>
    </row>
    <row r="139" spans="1:6" ht="15">
      <c r="A139" s="40" t="s">
        <v>456</v>
      </c>
      <c r="B139" s="40" t="s">
        <v>457</v>
      </c>
      <c r="C139" s="40">
        <v>9665645</v>
      </c>
      <c r="D139" s="40" t="s">
        <v>5516</v>
      </c>
      <c r="E139" s="40" t="s">
        <v>5536</v>
      </c>
      <c r="F139" s="40"/>
    </row>
    <row r="140" spans="1:6" ht="15">
      <c r="A140" s="40" t="s">
        <v>454</v>
      </c>
      <c r="B140" s="40" t="s">
        <v>455</v>
      </c>
      <c r="C140" s="40">
        <v>9667150</v>
      </c>
      <c r="D140" s="40" t="s">
        <v>5516</v>
      </c>
      <c r="E140" s="40" t="s">
        <v>5536</v>
      </c>
      <c r="F140" s="40"/>
    </row>
    <row r="141" spans="1:6" ht="15">
      <c r="A141" s="40" t="s">
        <v>462</v>
      </c>
      <c r="B141" s="40" t="s">
        <v>463</v>
      </c>
      <c r="C141" s="40">
        <v>9667162</v>
      </c>
      <c r="D141" s="40" t="s">
        <v>5516</v>
      </c>
      <c r="E141" s="40" t="s">
        <v>5537</v>
      </c>
      <c r="F141" s="40"/>
    </row>
    <row r="142" spans="1:6" ht="15">
      <c r="A142" s="40" t="s">
        <v>448</v>
      </c>
      <c r="B142" s="40" t="s">
        <v>449</v>
      </c>
      <c r="C142" s="40">
        <v>9667174</v>
      </c>
      <c r="D142" s="40" t="s">
        <v>5516</v>
      </c>
      <c r="E142" s="40" t="s">
        <v>5536</v>
      </c>
      <c r="F142" s="40"/>
    </row>
    <row r="143" spans="1:6" ht="15">
      <c r="A143" s="40" t="s">
        <v>446</v>
      </c>
      <c r="B143" s="40" t="s">
        <v>447</v>
      </c>
      <c r="C143" s="40">
        <v>9667186</v>
      </c>
      <c r="D143" s="40" t="s">
        <v>5516</v>
      </c>
      <c r="E143" s="40" t="s">
        <v>5536</v>
      </c>
      <c r="F143" s="40"/>
    </row>
    <row r="144" spans="1:6" ht="15">
      <c r="A144" s="40" t="s">
        <v>56</v>
      </c>
      <c r="B144" s="40" t="s">
        <v>57</v>
      </c>
      <c r="C144" s="40">
        <v>9595450</v>
      </c>
      <c r="D144" s="40" t="s">
        <v>5522</v>
      </c>
      <c r="E144" s="40" t="s">
        <v>35</v>
      </c>
      <c r="F144" s="40"/>
    </row>
    <row r="145" spans="1:6" ht="15">
      <c r="A145" s="40" t="s">
        <v>221</v>
      </c>
      <c r="B145" s="40" t="s">
        <v>222</v>
      </c>
      <c r="C145" s="40">
        <v>9705081</v>
      </c>
      <c r="D145" s="40" t="s">
        <v>5516</v>
      </c>
      <c r="E145" s="40" t="s">
        <v>5524</v>
      </c>
      <c r="F145" s="40"/>
    </row>
    <row r="146" spans="1:6" ht="15">
      <c r="A146" s="40" t="s">
        <v>211</v>
      </c>
      <c r="B146" s="40" t="s">
        <v>212</v>
      </c>
      <c r="C146" s="40">
        <v>9674567</v>
      </c>
      <c r="D146" s="40" t="s">
        <v>5516</v>
      </c>
      <c r="E146" s="40" t="s">
        <v>5531</v>
      </c>
      <c r="F146" s="40"/>
    </row>
    <row r="147" spans="1:6" ht="15">
      <c r="A147" s="40" t="s">
        <v>58</v>
      </c>
      <c r="B147" s="40" t="s">
        <v>59</v>
      </c>
      <c r="C147" s="40">
        <v>9299783</v>
      </c>
      <c r="D147" s="40" t="s">
        <v>5522</v>
      </c>
      <c r="E147" s="40" t="s">
        <v>35</v>
      </c>
      <c r="F147" s="40"/>
    </row>
    <row r="148" spans="1:6" ht="15">
      <c r="A148" s="40" t="s">
        <v>141</v>
      </c>
      <c r="B148" s="40" t="s">
        <v>142</v>
      </c>
      <c r="C148" s="40">
        <v>9722651</v>
      </c>
      <c r="D148" s="40" t="s">
        <v>5522</v>
      </c>
      <c r="E148" s="40" t="s">
        <v>5523</v>
      </c>
      <c r="F148" s="40"/>
    </row>
    <row r="149" spans="1:6" ht="15">
      <c r="A149" s="40" t="s">
        <v>161</v>
      </c>
      <c r="B149" s="40" t="s">
        <v>162</v>
      </c>
      <c r="C149" s="40">
        <v>9450624</v>
      </c>
      <c r="D149" s="40" t="s">
        <v>5522</v>
      </c>
      <c r="E149" s="40" t="s">
        <v>5540</v>
      </c>
      <c r="F149" s="40"/>
    </row>
    <row r="150" spans="1:6" ht="15">
      <c r="A150" s="40" t="s">
        <v>145</v>
      </c>
      <c r="B150" s="40" t="s">
        <v>146</v>
      </c>
      <c r="C150" s="40">
        <v>9706891</v>
      </c>
      <c r="D150" s="40" t="s">
        <v>5516</v>
      </c>
      <c r="E150" s="40" t="s">
        <v>5535</v>
      </c>
      <c r="F150" s="40"/>
    </row>
    <row r="151" spans="1:6" ht="15">
      <c r="A151" s="40" t="s">
        <v>356</v>
      </c>
      <c r="B151" s="40" t="s">
        <v>357</v>
      </c>
      <c r="C151" s="40">
        <v>9535175</v>
      </c>
      <c r="D151" s="40" t="s">
        <v>5516</v>
      </c>
      <c r="E151" s="40" t="s">
        <v>5533</v>
      </c>
      <c r="F151" s="40"/>
    </row>
    <row r="152" spans="1:6" ht="15">
      <c r="A152" s="40" t="s">
        <v>54</v>
      </c>
      <c r="B152" s="40" t="s">
        <v>55</v>
      </c>
      <c r="C152" s="40">
        <v>9299628</v>
      </c>
      <c r="D152" s="40" t="s">
        <v>5516</v>
      </c>
      <c r="E152" s="40" t="s">
        <v>5532</v>
      </c>
      <c r="F152" s="40"/>
    </row>
    <row r="153" spans="1:6" ht="15">
      <c r="A153" s="40" t="s">
        <v>187</v>
      </c>
      <c r="B153" s="40" t="s">
        <v>188</v>
      </c>
      <c r="C153" s="40">
        <v>9718105</v>
      </c>
      <c r="D153" s="40" t="s">
        <v>5516</v>
      </c>
      <c r="E153" s="40" t="s">
        <v>5541</v>
      </c>
      <c r="F153" s="40"/>
    </row>
    <row r="154" spans="1:6" ht="15">
      <c r="A154" s="40" t="s">
        <v>149</v>
      </c>
      <c r="B154" s="40" t="s">
        <v>150</v>
      </c>
      <c r="C154" s="40">
        <v>9449819</v>
      </c>
      <c r="D154" s="40" t="s">
        <v>5516</v>
      </c>
      <c r="E154" s="40" t="s">
        <v>5529</v>
      </c>
      <c r="F154" s="40"/>
    </row>
    <row r="155" spans="1:6" ht="15">
      <c r="A155" s="40" t="s">
        <v>335</v>
      </c>
      <c r="B155" s="40" t="s">
        <v>66</v>
      </c>
      <c r="C155" s="40">
        <v>9300441</v>
      </c>
      <c r="D155" s="40" t="s">
        <v>5516</v>
      </c>
      <c r="E155" s="40" t="s">
        <v>5531</v>
      </c>
      <c r="F155" s="40"/>
    </row>
    <row r="156" spans="1:6" ht="15">
      <c r="A156" s="40" t="s">
        <v>116</v>
      </c>
      <c r="B156" s="40" t="s">
        <v>117</v>
      </c>
      <c r="C156" s="40">
        <v>9221827</v>
      </c>
      <c r="D156" s="40" t="s">
        <v>5516</v>
      </c>
      <c r="E156" s="40" t="s">
        <v>5533</v>
      </c>
      <c r="F156" s="40"/>
    </row>
    <row r="157" spans="1:6" ht="15">
      <c r="A157" s="40" t="s">
        <v>157</v>
      </c>
      <c r="B157" s="40" t="s">
        <v>158</v>
      </c>
      <c r="C157" s="40">
        <v>9679892</v>
      </c>
      <c r="D157" s="40" t="s">
        <v>5516</v>
      </c>
      <c r="E157" s="40" t="s">
        <v>5541</v>
      </c>
      <c r="F157" s="40"/>
    </row>
    <row r="158" spans="1:6" ht="15">
      <c r="A158" s="40" t="s">
        <v>282</v>
      </c>
      <c r="B158" s="40" t="s">
        <v>283</v>
      </c>
      <c r="C158" s="40">
        <v>9695169</v>
      </c>
      <c r="D158" s="40" t="s">
        <v>5516</v>
      </c>
      <c r="E158" s="40" t="s">
        <v>5526</v>
      </c>
      <c r="F158" s="40"/>
    </row>
    <row r="159" spans="1:6" ht="15">
      <c r="A159" s="40" t="s">
        <v>205</v>
      </c>
      <c r="B159" s="40" t="s">
        <v>206</v>
      </c>
      <c r="C159" s="40">
        <v>9839210</v>
      </c>
      <c r="D159" s="40" t="s">
        <v>5516</v>
      </c>
      <c r="E159" s="40" t="s">
        <v>5517</v>
      </c>
      <c r="F159" s="40"/>
    </row>
    <row r="160" spans="1:6" ht="15">
      <c r="A160" s="40" t="s">
        <v>480</v>
      </c>
      <c r="B160" s="40" t="s">
        <v>481</v>
      </c>
      <c r="C160" s="40">
        <v>9627928</v>
      </c>
      <c r="D160" s="40" t="s">
        <v>5516</v>
      </c>
      <c r="E160" s="40" t="s">
        <v>5541</v>
      </c>
      <c r="F160" s="40"/>
    </row>
    <row r="161" spans="1:6" ht="15">
      <c r="A161" s="40" t="s">
        <v>72</v>
      </c>
      <c r="B161" s="40" t="s">
        <v>73</v>
      </c>
      <c r="C161" s="40">
        <v>9349538</v>
      </c>
      <c r="D161" s="40" t="s">
        <v>5516</v>
      </c>
      <c r="E161" s="40" t="s">
        <v>5533</v>
      </c>
      <c r="F161" s="40"/>
    </row>
    <row r="162" spans="1:6" ht="15">
      <c r="A162" s="40" t="s">
        <v>155</v>
      </c>
      <c r="B162" s="40" t="s">
        <v>156</v>
      </c>
      <c r="C162" s="40">
        <v>9839208</v>
      </c>
      <c r="D162" s="40" t="s">
        <v>5516</v>
      </c>
      <c r="E162" s="40" t="s">
        <v>5517</v>
      </c>
      <c r="F162" s="40"/>
    </row>
    <row r="163" spans="1:6" ht="15">
      <c r="A163" s="40" t="s">
        <v>352</v>
      </c>
      <c r="B163" s="40" t="s">
        <v>353</v>
      </c>
      <c r="C163" s="40">
        <v>9461465</v>
      </c>
      <c r="D163" s="40" t="s">
        <v>5516</v>
      </c>
      <c r="E163" s="40" t="s">
        <v>5529</v>
      </c>
      <c r="F163" s="40"/>
    </row>
    <row r="164" spans="1:6" ht="15">
      <c r="A164" s="40" t="s">
        <v>426</v>
      </c>
      <c r="B164" s="40" t="s">
        <v>427</v>
      </c>
      <c r="C164" s="40">
        <v>9492701</v>
      </c>
      <c r="D164" s="40" t="s">
        <v>5516</v>
      </c>
      <c r="E164" s="40" t="s">
        <v>5533</v>
      </c>
      <c r="F164" s="40"/>
    </row>
    <row r="165" spans="1:6" ht="15">
      <c r="A165" s="40" t="s">
        <v>5543</v>
      </c>
      <c r="B165" s="40" t="s">
        <v>5544</v>
      </c>
      <c r="C165" s="40">
        <v>9311799</v>
      </c>
      <c r="D165" s="40" t="s">
        <v>5516</v>
      </c>
      <c r="E165" s="40" t="s">
        <v>5531</v>
      </c>
      <c r="F165" s="40"/>
    </row>
    <row r="166" spans="1:6" ht="15">
      <c r="A166" s="40" t="s">
        <v>348</v>
      </c>
      <c r="B166" s="40" t="s">
        <v>349</v>
      </c>
      <c r="C166" s="40">
        <v>9461489</v>
      </c>
      <c r="D166" s="40" t="s">
        <v>5516</v>
      </c>
      <c r="E166" s="40" t="s">
        <v>5529</v>
      </c>
      <c r="F166" s="40"/>
    </row>
    <row r="167" spans="1:6" ht="15">
      <c r="A167" s="40" t="s">
        <v>500</v>
      </c>
      <c r="B167" s="40" t="s">
        <v>501</v>
      </c>
      <c r="C167" s="40">
        <v>9234343</v>
      </c>
      <c r="D167" s="40" t="s">
        <v>5516</v>
      </c>
      <c r="E167" s="40" t="s">
        <v>5533</v>
      </c>
      <c r="F167" s="40"/>
    </row>
    <row r="168" spans="1:6" ht="15">
      <c r="A168" s="40" t="s">
        <v>215</v>
      </c>
      <c r="B168" s="40" t="s">
        <v>216</v>
      </c>
      <c r="C168" s="40">
        <v>9839167</v>
      </c>
      <c r="D168" s="40" t="s">
        <v>5516</v>
      </c>
      <c r="E168" s="40" t="s">
        <v>5517</v>
      </c>
      <c r="F168" s="40"/>
    </row>
    <row r="169" spans="1:6" ht="15">
      <c r="A169" s="40" t="s">
        <v>498</v>
      </c>
      <c r="B169" s="40" t="s">
        <v>499</v>
      </c>
      <c r="C169" s="40">
        <v>9270452</v>
      </c>
      <c r="D169" s="40" t="s">
        <v>5516</v>
      </c>
      <c r="E169" s="40" t="s">
        <v>5529</v>
      </c>
      <c r="F169" s="40"/>
    </row>
    <row r="170" spans="1:6" ht="15">
      <c r="A170" s="40" t="s">
        <v>414</v>
      </c>
      <c r="B170" s="40" t="s">
        <v>415</v>
      </c>
      <c r="C170" s="40">
        <v>9450399</v>
      </c>
      <c r="D170" s="40" t="s">
        <v>5516</v>
      </c>
      <c r="E170" s="40" t="s">
        <v>5542</v>
      </c>
      <c r="F170" s="40"/>
    </row>
    <row r="171" spans="1:6" ht="15">
      <c r="A171" s="40" t="s">
        <v>494</v>
      </c>
      <c r="B171" s="40" t="s">
        <v>495</v>
      </c>
      <c r="C171" s="40">
        <v>9307217</v>
      </c>
      <c r="D171" s="40" t="s">
        <v>5516</v>
      </c>
      <c r="E171" s="40" t="s">
        <v>5541</v>
      </c>
      <c r="F171" s="40"/>
    </row>
    <row r="172" spans="1:6" ht="15">
      <c r="A172" s="40" t="s">
        <v>382</v>
      </c>
      <c r="B172" s="40" t="s">
        <v>383</v>
      </c>
      <c r="C172" s="40">
        <v>9302176</v>
      </c>
      <c r="D172" s="40" t="s">
        <v>5516</v>
      </c>
      <c r="E172" s="40" t="s">
        <v>5542</v>
      </c>
      <c r="F172" s="40"/>
    </row>
    <row r="173" spans="1:6" ht="15">
      <c r="A173" s="40" t="s">
        <v>474</v>
      </c>
      <c r="B173" s="40" t="s">
        <v>475</v>
      </c>
      <c r="C173" s="40">
        <v>9728916</v>
      </c>
      <c r="D173" s="40" t="s">
        <v>5516</v>
      </c>
      <c r="E173" s="40" t="s">
        <v>5536</v>
      </c>
      <c r="F173" s="40"/>
    </row>
    <row r="174" spans="1:6" ht="15">
      <c r="A174" s="40" t="s">
        <v>207</v>
      </c>
      <c r="B174" s="40" t="s">
        <v>208</v>
      </c>
      <c r="C174" s="40">
        <v>9722704</v>
      </c>
      <c r="D174" s="40" t="s">
        <v>5516</v>
      </c>
      <c r="E174" s="40" t="s">
        <v>5524</v>
      </c>
      <c r="F174" s="40"/>
    </row>
    <row r="175" spans="1:6" ht="15">
      <c r="A175" s="40" t="s">
        <v>340</v>
      </c>
      <c r="B175" s="40" t="s">
        <v>341</v>
      </c>
      <c r="C175" s="40">
        <v>9461491</v>
      </c>
      <c r="D175" s="40" t="s">
        <v>5516</v>
      </c>
      <c r="E175" s="40" t="s">
        <v>5517</v>
      </c>
      <c r="F175" s="40"/>
    </row>
    <row r="176" spans="1:6" ht="15">
      <c r="A176" s="40" t="s">
        <v>468</v>
      </c>
      <c r="B176" s="40" t="s">
        <v>469</v>
      </c>
      <c r="C176" s="40">
        <v>9728928</v>
      </c>
      <c r="D176" s="40" t="s">
        <v>5516</v>
      </c>
      <c r="E176" s="40" t="s">
        <v>5537</v>
      </c>
      <c r="F176" s="40"/>
    </row>
    <row r="177" spans="1:6" ht="15">
      <c r="A177" s="40" t="s">
        <v>344</v>
      </c>
      <c r="B177" s="40" t="s">
        <v>345</v>
      </c>
      <c r="C177" s="40">
        <v>9605243</v>
      </c>
      <c r="D177" s="40" t="s">
        <v>5516</v>
      </c>
      <c r="E177" s="40" t="s">
        <v>5524</v>
      </c>
      <c r="F177" s="40"/>
    </row>
    <row r="178" spans="1:6" ht="15">
      <c r="A178" s="40" t="s">
        <v>428</v>
      </c>
      <c r="B178" s="40" t="s">
        <v>429</v>
      </c>
      <c r="C178" s="40">
        <v>9301811</v>
      </c>
      <c r="D178" s="40" t="s">
        <v>5516</v>
      </c>
      <c r="E178" s="40" t="s">
        <v>5542</v>
      </c>
      <c r="F178" s="40"/>
    </row>
    <row r="179" spans="1:6" ht="15">
      <c r="A179" s="40" t="s">
        <v>312</v>
      </c>
      <c r="B179" s="40" t="s">
        <v>313</v>
      </c>
      <c r="C179" s="40">
        <v>9786815</v>
      </c>
      <c r="D179" s="40" t="s">
        <v>5516</v>
      </c>
      <c r="E179" s="40" t="s">
        <v>5518</v>
      </c>
      <c r="F179" s="40"/>
    </row>
    <row r="180" spans="1:6" ht="15">
      <c r="A180" s="40" t="s">
        <v>316</v>
      </c>
      <c r="B180" s="40" t="s">
        <v>317</v>
      </c>
      <c r="C180" s="40">
        <v>9786827</v>
      </c>
      <c r="D180" s="40" t="s">
        <v>5516</v>
      </c>
      <c r="E180" s="40" t="s">
        <v>5536</v>
      </c>
      <c r="F180" s="40"/>
    </row>
    <row r="181" spans="1:6" ht="15">
      <c r="A181" s="40" t="s">
        <v>464</v>
      </c>
      <c r="B181" s="40" t="s">
        <v>465</v>
      </c>
      <c r="C181" s="40">
        <v>9728954</v>
      </c>
      <c r="D181" s="40" t="s">
        <v>5516</v>
      </c>
      <c r="E181" s="40" t="s">
        <v>5537</v>
      </c>
      <c r="F181" s="40"/>
    </row>
    <row r="182" spans="1:6" ht="15">
      <c r="A182" s="40" t="s">
        <v>104</v>
      </c>
      <c r="B182" s="40" t="s">
        <v>105</v>
      </c>
      <c r="C182" s="40">
        <v>9318060</v>
      </c>
      <c r="D182" s="40" t="s">
        <v>5516</v>
      </c>
      <c r="E182" s="40" t="s">
        <v>5531</v>
      </c>
      <c r="F182" s="40"/>
    </row>
    <row r="183" spans="1:6" ht="15">
      <c r="A183" s="40" t="s">
        <v>197</v>
      </c>
      <c r="B183" s="40" t="s">
        <v>198</v>
      </c>
      <c r="C183" s="40">
        <v>9722687</v>
      </c>
      <c r="D183" s="40" t="s">
        <v>5522</v>
      </c>
      <c r="E183" s="40" t="s">
        <v>5523</v>
      </c>
      <c r="F183" s="40"/>
    </row>
    <row r="184" spans="1:6" ht="15">
      <c r="A184" s="40" t="s">
        <v>308</v>
      </c>
      <c r="B184" s="40" t="s">
        <v>309</v>
      </c>
      <c r="C184" s="40">
        <v>9229829</v>
      </c>
      <c r="D184" s="40" t="s">
        <v>5516</v>
      </c>
      <c r="E184" s="40" t="s">
        <v>5532</v>
      </c>
      <c r="F184" s="40"/>
    </row>
    <row r="185" spans="1:6" ht="15">
      <c r="A185" s="40" t="s">
        <v>346</v>
      </c>
      <c r="B185" s="40" t="s">
        <v>347</v>
      </c>
      <c r="C185" s="40">
        <v>9605152</v>
      </c>
      <c r="D185" s="40" t="s">
        <v>5516</v>
      </c>
      <c r="E185" s="40" t="s">
        <v>5524</v>
      </c>
      <c r="F185" s="40"/>
    </row>
    <row r="186" spans="1:6" ht="15">
      <c r="A186" s="40" t="s">
        <v>191</v>
      </c>
      <c r="B186" s="40" t="s">
        <v>192</v>
      </c>
      <c r="C186" s="40">
        <v>9406611</v>
      </c>
      <c r="D186" s="40" t="s">
        <v>5522</v>
      </c>
      <c r="E186" s="40" t="s">
        <v>5530</v>
      </c>
      <c r="F186" s="40"/>
    </row>
    <row r="187" spans="1:6" ht="15">
      <c r="A187" s="40" t="s">
        <v>153</v>
      </c>
      <c r="B187" s="40" t="s">
        <v>154</v>
      </c>
      <c r="C187" s="40">
        <v>9722663</v>
      </c>
      <c r="D187" s="40" t="s">
        <v>5516</v>
      </c>
      <c r="E187" s="40" t="s">
        <v>5524</v>
      </c>
      <c r="F187" s="40"/>
    </row>
    <row r="188" spans="1:6" ht="15">
      <c r="A188" s="40" t="s">
        <v>326</v>
      </c>
      <c r="B188" s="40" t="s">
        <v>327</v>
      </c>
      <c r="C188" s="40">
        <v>9810991</v>
      </c>
      <c r="D188" s="40" t="s">
        <v>5516</v>
      </c>
      <c r="E188" s="40" t="s">
        <v>5518</v>
      </c>
      <c r="F188" s="40"/>
    </row>
    <row r="189" spans="1:6" ht="15">
      <c r="A189" s="40" t="s">
        <v>318</v>
      </c>
      <c r="B189" s="40" t="s">
        <v>319</v>
      </c>
      <c r="C189" s="40">
        <v>9811000</v>
      </c>
      <c r="D189" s="40" t="s">
        <v>5516</v>
      </c>
      <c r="E189" s="40" t="s">
        <v>5518</v>
      </c>
      <c r="F189" s="40"/>
    </row>
    <row r="190" spans="1:6" ht="15">
      <c r="A190" s="40" t="s">
        <v>512</v>
      </c>
      <c r="B190" s="40" t="s">
        <v>513</v>
      </c>
      <c r="C190" s="40">
        <v>9278090</v>
      </c>
      <c r="D190" s="40" t="s">
        <v>5516</v>
      </c>
      <c r="E190" s="40" t="s">
        <v>5533</v>
      </c>
      <c r="F190" s="40"/>
    </row>
    <row r="191" spans="1:6" ht="15">
      <c r="A191" s="40" t="s">
        <v>486</v>
      </c>
      <c r="B191" s="40" t="s">
        <v>487</v>
      </c>
      <c r="C191" s="40">
        <v>9202211</v>
      </c>
      <c r="D191" s="40" t="s">
        <v>5516</v>
      </c>
      <c r="E191" s="40" t="s">
        <v>5518</v>
      </c>
      <c r="F191" s="40"/>
    </row>
    <row r="192" spans="1:6" ht="15">
      <c r="A192" s="40" t="s">
        <v>386</v>
      </c>
      <c r="B192" s="40" t="s">
        <v>387</v>
      </c>
      <c r="C192" s="40">
        <v>9776183</v>
      </c>
      <c r="D192" s="40" t="s">
        <v>5516</v>
      </c>
      <c r="E192" s="40" t="s">
        <v>5526</v>
      </c>
      <c r="F192" s="40"/>
    </row>
    <row r="193" spans="1:6" ht="15">
      <c r="A193" s="40" t="s">
        <v>362</v>
      </c>
      <c r="B193" s="40" t="s">
        <v>363</v>
      </c>
      <c r="C193" s="40">
        <v>9147071</v>
      </c>
      <c r="D193" s="40" t="s">
        <v>5522</v>
      </c>
      <c r="E193" s="40" t="s">
        <v>5538</v>
      </c>
      <c r="F193" s="40"/>
    </row>
    <row r="194" spans="1:6" ht="15">
      <c r="A194" s="40" t="s">
        <v>102</v>
      </c>
      <c r="B194" s="40" t="s">
        <v>103</v>
      </c>
      <c r="C194" s="40">
        <v>9290488</v>
      </c>
      <c r="D194" s="40" t="s">
        <v>5516</v>
      </c>
      <c r="E194" s="40" t="s">
        <v>5532</v>
      </c>
      <c r="F194" s="40"/>
    </row>
    <row r="195" spans="1:6" ht="15">
      <c r="A195" s="40" t="s">
        <v>330</v>
      </c>
      <c r="B195" s="40" t="s">
        <v>47</v>
      </c>
      <c r="C195" s="40">
        <v>9820855</v>
      </c>
      <c r="D195" s="40" t="s">
        <v>5516</v>
      </c>
      <c r="E195" s="40" t="s">
        <v>5518</v>
      </c>
      <c r="F195" s="40"/>
    </row>
    <row r="196" spans="1:6" ht="15">
      <c r="A196" s="40" t="s">
        <v>29</v>
      </c>
      <c r="B196" s="40" t="s">
        <v>31</v>
      </c>
      <c r="C196" s="40">
        <v>9300805</v>
      </c>
      <c r="D196" s="40" t="s">
        <v>5522</v>
      </c>
      <c r="E196" s="40" t="s">
        <v>5540</v>
      </c>
      <c r="F196" s="40"/>
    </row>
    <row r="197" spans="1:6" ht="15">
      <c r="A197" s="40" t="s">
        <v>336</v>
      </c>
      <c r="B197" s="40" t="s">
        <v>337</v>
      </c>
      <c r="C197" s="40">
        <v>9450442</v>
      </c>
      <c r="D197" s="40" t="s">
        <v>5516</v>
      </c>
      <c r="E197" s="40" t="s">
        <v>5541</v>
      </c>
      <c r="F197" s="40"/>
    </row>
    <row r="198" spans="1:6" ht="15">
      <c r="A198" s="40" t="s">
        <v>508</v>
      </c>
      <c r="B198" s="40" t="s">
        <v>509</v>
      </c>
      <c r="C198" s="40">
        <v>9229831</v>
      </c>
      <c r="D198" s="40" t="s">
        <v>5516</v>
      </c>
      <c r="E198" s="40" t="s">
        <v>5532</v>
      </c>
      <c r="F198" s="40"/>
    </row>
    <row r="199" spans="1:6" ht="15">
      <c r="A199" s="40" t="s">
        <v>112</v>
      </c>
      <c r="B199" s="40" t="s">
        <v>113</v>
      </c>
      <c r="C199" s="40">
        <v>9200691</v>
      </c>
      <c r="D199" s="40" t="s">
        <v>5522</v>
      </c>
      <c r="E199" s="40" t="s">
        <v>5530</v>
      </c>
      <c r="F199" s="40"/>
    </row>
    <row r="200" spans="1:6" ht="15">
      <c r="A200" s="40" t="s">
        <v>416</v>
      </c>
      <c r="B200" s="40" t="s">
        <v>417</v>
      </c>
      <c r="C200" s="40">
        <v>9294836</v>
      </c>
      <c r="D200" s="40" t="s">
        <v>5522</v>
      </c>
      <c r="E200" s="40" t="s">
        <v>5539</v>
      </c>
      <c r="F200" s="40"/>
    </row>
    <row r="201" spans="1:6" ht="15">
      <c r="A201" s="40" t="s">
        <v>292</v>
      </c>
      <c r="B201" s="40" t="s">
        <v>293</v>
      </c>
      <c r="C201" s="40">
        <v>9467287</v>
      </c>
      <c r="D201" s="40" t="s">
        <v>5516</v>
      </c>
      <c r="E201" s="40" t="s">
        <v>5521</v>
      </c>
      <c r="F201" s="40"/>
    </row>
    <row r="202" spans="1:6" ht="15">
      <c r="A202" s="40" t="s">
        <v>298</v>
      </c>
      <c r="B202" s="40" t="s">
        <v>299</v>
      </c>
      <c r="C202" s="40">
        <v>9466867</v>
      </c>
      <c r="D202" s="40" t="s">
        <v>5516</v>
      </c>
      <c r="E202" s="40" t="s">
        <v>5521</v>
      </c>
      <c r="F202" s="40"/>
    </row>
    <row r="203" spans="1:6" ht="15">
      <c r="A203" s="40" t="s">
        <v>304</v>
      </c>
      <c r="B203" s="40" t="s">
        <v>305</v>
      </c>
      <c r="C203" s="40">
        <v>9467251</v>
      </c>
      <c r="D203" s="40" t="s">
        <v>5516</v>
      </c>
      <c r="E203" s="40" t="s">
        <v>5537</v>
      </c>
      <c r="F203" s="40"/>
    </row>
    <row r="204" spans="1:6" ht="15">
      <c r="A204" s="40" t="s">
        <v>290</v>
      </c>
      <c r="B204" s="40" t="s">
        <v>291</v>
      </c>
      <c r="C204" s="40">
        <v>9467263</v>
      </c>
      <c r="D204" s="40" t="s">
        <v>5516</v>
      </c>
      <c r="E204" s="40" t="s">
        <v>5537</v>
      </c>
      <c r="F204" s="40"/>
    </row>
    <row r="205" spans="1:6" ht="15">
      <c r="A205" s="40" t="s">
        <v>296</v>
      </c>
      <c r="B205" s="40" t="s">
        <v>297</v>
      </c>
      <c r="C205" s="40">
        <v>9467299</v>
      </c>
      <c r="D205" s="40" t="s">
        <v>5516</v>
      </c>
      <c r="E205" s="40" t="s">
        <v>5521</v>
      </c>
      <c r="F205" s="40"/>
    </row>
    <row r="206" spans="1:6" ht="15">
      <c r="A206" s="40" t="s">
        <v>324</v>
      </c>
      <c r="B206" s="40" t="s">
        <v>325</v>
      </c>
      <c r="C206" s="40">
        <v>9811012</v>
      </c>
      <c r="D206" s="40" t="s">
        <v>5516</v>
      </c>
      <c r="E206" s="40" t="s">
        <v>5518</v>
      </c>
      <c r="F206" s="40"/>
    </row>
    <row r="207" spans="1:6" ht="15">
      <c r="A207" s="40" t="s">
        <v>98</v>
      </c>
      <c r="B207" s="40" t="s">
        <v>99</v>
      </c>
      <c r="C207" s="40">
        <v>9308390</v>
      </c>
      <c r="D207" s="40" t="s">
        <v>5516</v>
      </c>
      <c r="E207" s="40" t="s">
        <v>5531</v>
      </c>
      <c r="F207" s="40"/>
    </row>
    <row r="208" spans="1:6" ht="15">
      <c r="A208" s="40" t="s">
        <v>237</v>
      </c>
      <c r="B208" s="40" t="s">
        <v>238</v>
      </c>
      <c r="C208" s="40">
        <v>9308510</v>
      </c>
      <c r="D208" s="40" t="s">
        <v>5519</v>
      </c>
      <c r="E208" s="40" t="s">
        <v>5520</v>
      </c>
      <c r="F208" s="40"/>
    </row>
    <row r="209" spans="1:6" ht="15">
      <c r="A209" s="40" t="s">
        <v>247</v>
      </c>
      <c r="B209" s="40" t="s">
        <v>53</v>
      </c>
      <c r="C209" s="40">
        <v>9448762</v>
      </c>
      <c r="D209" s="40" t="s">
        <v>5522</v>
      </c>
      <c r="E209" s="40" t="s">
        <v>35</v>
      </c>
      <c r="F209" s="40"/>
    </row>
    <row r="210" spans="1:6" ht="15">
      <c r="A210" s="40" t="s">
        <v>239</v>
      </c>
      <c r="B210" s="40" t="s">
        <v>240</v>
      </c>
      <c r="C210" s="40">
        <v>9448748</v>
      </c>
      <c r="D210" s="40" t="s">
        <v>5516</v>
      </c>
      <c r="E210" s="40" t="s">
        <v>5529</v>
      </c>
      <c r="F210" s="40"/>
    </row>
    <row r="211" spans="1:6" ht="15">
      <c r="A211" s="40" t="s">
        <v>241</v>
      </c>
      <c r="B211" s="40" t="s">
        <v>242</v>
      </c>
      <c r="C211" s="40">
        <v>9448774</v>
      </c>
      <c r="D211" s="40" t="s">
        <v>5519</v>
      </c>
      <c r="E211" s="40" t="s">
        <v>5520</v>
      </c>
      <c r="F211" s="40"/>
    </row>
    <row r="212" spans="1:6" ht="15">
      <c r="A212" s="40" t="s">
        <v>233</v>
      </c>
      <c r="B212" s="40" t="s">
        <v>234</v>
      </c>
      <c r="C212" s="40">
        <v>9466245</v>
      </c>
      <c r="D212" s="40" t="s">
        <v>5516</v>
      </c>
      <c r="E212" s="40" t="s">
        <v>5537</v>
      </c>
      <c r="F212" s="40"/>
    </row>
    <row r="213" spans="1:6" ht="15">
      <c r="A213" s="40" t="s">
        <v>248</v>
      </c>
      <c r="B213" s="40" t="s">
        <v>249</v>
      </c>
      <c r="C213" s="40">
        <v>9472153</v>
      </c>
      <c r="D213" s="40" t="s">
        <v>5516</v>
      </c>
      <c r="E213" s="40" t="s">
        <v>5537</v>
      </c>
      <c r="F213" s="40"/>
    </row>
    <row r="214" spans="1:6" ht="15">
      <c r="A214" s="40" t="s">
        <v>235</v>
      </c>
      <c r="B214" s="40" t="s">
        <v>236</v>
      </c>
      <c r="C214" s="40">
        <v>9472177</v>
      </c>
      <c r="D214" s="40" t="s">
        <v>5516</v>
      </c>
      <c r="E214" s="40" t="s">
        <v>5521</v>
      </c>
      <c r="F214" s="40"/>
    </row>
    <row r="215" spans="1:6" ht="15">
      <c r="A215" s="40" t="s">
        <v>370</v>
      </c>
      <c r="B215" s="40" t="s">
        <v>371</v>
      </c>
      <c r="C215" s="40">
        <v>9324875</v>
      </c>
      <c r="D215" s="40" t="s">
        <v>5522</v>
      </c>
      <c r="E215" s="40" t="s">
        <v>5528</v>
      </c>
      <c r="F215" s="40"/>
    </row>
    <row r="216" spans="1:6" ht="15">
      <c r="A216" s="40" t="s">
        <v>440</v>
      </c>
      <c r="B216" s="40" t="s">
        <v>441</v>
      </c>
      <c r="C216" s="40">
        <v>9728942</v>
      </c>
      <c r="D216" s="40" t="s">
        <v>5516</v>
      </c>
      <c r="E216" s="40" t="s">
        <v>5536</v>
      </c>
      <c r="F216" s="40"/>
    </row>
    <row r="217" spans="1:6">
      <c r="A217" t="s">
        <v>364</v>
      </c>
      <c r="B217" t="s">
        <v>365</v>
      </c>
    </row>
    <row r="218" spans="1:6">
      <c r="A218" t="s">
        <v>366</v>
      </c>
      <c r="B218" t="s">
        <v>367</v>
      </c>
    </row>
    <row r="219" spans="1:6">
      <c r="A219" t="s">
        <v>368</v>
      </c>
      <c r="B219" t="s">
        <v>369</v>
      </c>
    </row>
    <row r="220" spans="1:6">
      <c r="A220" t="s">
        <v>370</v>
      </c>
      <c r="B220" t="s">
        <v>371</v>
      </c>
    </row>
    <row r="221" spans="1:6">
      <c r="A221" t="s">
        <v>372</v>
      </c>
      <c r="B221" t="s">
        <v>373</v>
      </c>
    </row>
    <row r="222" spans="1:6">
      <c r="A222" t="s">
        <v>374</v>
      </c>
      <c r="B222" t="s">
        <v>375</v>
      </c>
    </row>
    <row r="223" spans="1:6">
      <c r="A223" t="s">
        <v>376</v>
      </c>
      <c r="B223" t="s">
        <v>377</v>
      </c>
    </row>
    <row r="224" spans="1:6">
      <c r="A224" t="s">
        <v>378</v>
      </c>
      <c r="B224" t="s">
        <v>379</v>
      </c>
    </row>
    <row r="225" spans="1:2">
      <c r="A225" t="s">
        <v>380</v>
      </c>
      <c r="B225" t="s">
        <v>381</v>
      </c>
    </row>
    <row r="226" spans="1:2">
      <c r="A226" t="s">
        <v>382</v>
      </c>
      <c r="B226" t="s">
        <v>383</v>
      </c>
    </row>
    <row r="227" spans="1:2">
      <c r="A227" t="s">
        <v>28</v>
      </c>
      <c r="B227" t="s">
        <v>30</v>
      </c>
    </row>
    <row r="228" spans="1:2">
      <c r="A228" t="s">
        <v>60</v>
      </c>
      <c r="B228" t="s">
        <v>61</v>
      </c>
    </row>
    <row r="229" spans="1:2">
      <c r="A229" t="s">
        <v>29</v>
      </c>
      <c r="B229" t="s">
        <v>31</v>
      </c>
    </row>
    <row r="230" spans="1:2">
      <c r="A230" t="s">
        <v>384</v>
      </c>
      <c r="B230" t="s">
        <v>385</v>
      </c>
    </row>
    <row r="231" spans="1:2">
      <c r="A231" t="s">
        <v>386</v>
      </c>
      <c r="B231" t="s">
        <v>387</v>
      </c>
    </row>
    <row r="232" spans="1:2">
      <c r="A232" t="s">
        <v>388</v>
      </c>
      <c r="B232" t="s">
        <v>389</v>
      </c>
    </row>
    <row r="233" spans="1:2">
      <c r="A233" t="s">
        <v>390</v>
      </c>
      <c r="B233" t="s">
        <v>391</v>
      </c>
    </row>
    <row r="234" spans="1:2">
      <c r="A234" t="s">
        <v>392</v>
      </c>
      <c r="B234" t="s">
        <v>393</v>
      </c>
    </row>
    <row r="235" spans="1:2">
      <c r="A235" t="s">
        <v>394</v>
      </c>
      <c r="B235" t="s">
        <v>395</v>
      </c>
    </row>
    <row r="236" spans="1:2">
      <c r="A236" t="s">
        <v>396</v>
      </c>
      <c r="B236" t="s">
        <v>397</v>
      </c>
    </row>
    <row r="237" spans="1:2">
      <c r="A237" t="s">
        <v>398</v>
      </c>
      <c r="B237" t="s">
        <v>399</v>
      </c>
    </row>
    <row r="238" spans="1:2">
      <c r="A238" t="s">
        <v>400</v>
      </c>
      <c r="B238" t="s">
        <v>401</v>
      </c>
    </row>
    <row r="239" spans="1:2">
      <c r="A239" t="s">
        <v>402</v>
      </c>
      <c r="B239" t="s">
        <v>403</v>
      </c>
    </row>
    <row r="240" spans="1:2">
      <c r="A240" t="s">
        <v>404</v>
      </c>
      <c r="B240" t="s">
        <v>405</v>
      </c>
    </row>
    <row r="241" spans="1:2">
      <c r="A241" t="s">
        <v>62</v>
      </c>
      <c r="B241" t="s">
        <v>63</v>
      </c>
    </row>
    <row r="242" spans="1:2">
      <c r="A242" t="s">
        <v>406</v>
      </c>
      <c r="B242" t="s">
        <v>407</v>
      </c>
    </row>
    <row r="243" spans="1:2">
      <c r="A243" t="s">
        <v>408</v>
      </c>
      <c r="B243" t="s">
        <v>409</v>
      </c>
    </row>
    <row r="244" spans="1:2">
      <c r="A244" t="s">
        <v>410</v>
      </c>
      <c r="B244" t="s">
        <v>411</v>
      </c>
    </row>
    <row r="245" spans="1:2">
      <c r="A245" t="s">
        <v>412</v>
      </c>
      <c r="B245" t="s">
        <v>413</v>
      </c>
    </row>
    <row r="246" spans="1:2">
      <c r="A246" t="s">
        <v>414</v>
      </c>
      <c r="B246" t="s">
        <v>415</v>
      </c>
    </row>
    <row r="247" spans="1:2">
      <c r="A247" t="s">
        <v>416</v>
      </c>
      <c r="B247" t="s">
        <v>417</v>
      </c>
    </row>
    <row r="248" spans="1:2">
      <c r="A248" t="s">
        <v>418</v>
      </c>
      <c r="B248" t="s">
        <v>419</v>
      </c>
    </row>
    <row r="249" spans="1:2">
      <c r="A249" t="s">
        <v>420</v>
      </c>
      <c r="B249" t="s">
        <v>421</v>
      </c>
    </row>
    <row r="250" spans="1:2">
      <c r="A250" t="s">
        <v>422</v>
      </c>
      <c r="B250" t="s">
        <v>423</v>
      </c>
    </row>
    <row r="251" spans="1:2">
      <c r="A251" t="s">
        <v>424</v>
      </c>
      <c r="B251" t="s">
        <v>425</v>
      </c>
    </row>
    <row r="252" spans="1:2">
      <c r="A252" t="s">
        <v>426</v>
      </c>
      <c r="B252" t="s">
        <v>427</v>
      </c>
    </row>
    <row r="253" spans="1:2">
      <c r="A253" t="s">
        <v>428</v>
      </c>
      <c r="B253" t="s">
        <v>429</v>
      </c>
    </row>
    <row r="254" spans="1:2">
      <c r="A254" t="s">
        <v>430</v>
      </c>
      <c r="B254" t="s">
        <v>431</v>
      </c>
    </row>
    <row r="255" spans="1:2">
      <c r="A255" t="s">
        <v>432</v>
      </c>
      <c r="B255" t="s">
        <v>433</v>
      </c>
    </row>
    <row r="256" spans="1:2">
      <c r="A256" t="s">
        <v>434</v>
      </c>
      <c r="B256" t="s">
        <v>435</v>
      </c>
    </row>
    <row r="257" spans="1:2">
      <c r="A257" t="s">
        <v>436</v>
      </c>
      <c r="B257" t="s">
        <v>437</v>
      </c>
    </row>
    <row r="258" spans="1:2">
      <c r="A258" t="s">
        <v>438</v>
      </c>
      <c r="B258" t="s">
        <v>439</v>
      </c>
    </row>
    <row r="259" spans="1:2">
      <c r="A259" t="s">
        <v>440</v>
      </c>
      <c r="B259" t="s">
        <v>441</v>
      </c>
    </row>
    <row r="260" spans="1:2">
      <c r="A260" t="s">
        <v>442</v>
      </c>
      <c r="B260" t="s">
        <v>443</v>
      </c>
    </row>
    <row r="261" spans="1:2">
      <c r="A261" t="s">
        <v>444</v>
      </c>
      <c r="B261" t="s">
        <v>445</v>
      </c>
    </row>
    <row r="262" spans="1:2">
      <c r="A262" t="s">
        <v>446</v>
      </c>
      <c r="B262" t="s">
        <v>447</v>
      </c>
    </row>
    <row r="263" spans="1:2">
      <c r="A263" t="s">
        <v>448</v>
      </c>
      <c r="B263" t="s">
        <v>449</v>
      </c>
    </row>
    <row r="264" spans="1:2">
      <c r="A264" t="s">
        <v>450</v>
      </c>
      <c r="B264" t="s">
        <v>451</v>
      </c>
    </row>
    <row r="265" spans="1:2">
      <c r="A265" t="s">
        <v>452</v>
      </c>
      <c r="B265" t="s">
        <v>453</v>
      </c>
    </row>
    <row r="266" spans="1:2">
      <c r="A266" t="s">
        <v>454</v>
      </c>
      <c r="B266" t="s">
        <v>455</v>
      </c>
    </row>
    <row r="267" spans="1:2">
      <c r="A267" t="s">
        <v>456</v>
      </c>
      <c r="B267" t="s">
        <v>457</v>
      </c>
    </row>
    <row r="268" spans="1:2">
      <c r="A268" t="s">
        <v>458</v>
      </c>
      <c r="B268" t="s">
        <v>459</v>
      </c>
    </row>
    <row r="269" spans="1:2">
      <c r="A269" t="s">
        <v>460</v>
      </c>
      <c r="B269" t="s">
        <v>461</v>
      </c>
    </row>
    <row r="270" spans="1:2">
      <c r="A270" t="s">
        <v>462</v>
      </c>
      <c r="B270" t="s">
        <v>463</v>
      </c>
    </row>
    <row r="271" spans="1:2">
      <c r="A271" t="s">
        <v>464</v>
      </c>
      <c r="B271" t="s">
        <v>465</v>
      </c>
    </row>
    <row r="272" spans="1:2">
      <c r="A272" t="s">
        <v>466</v>
      </c>
      <c r="B272" t="s">
        <v>467</v>
      </c>
    </row>
    <row r="273" spans="1:2">
      <c r="A273" t="s">
        <v>468</v>
      </c>
      <c r="B273" t="s">
        <v>469</v>
      </c>
    </row>
    <row r="274" spans="1:2">
      <c r="A274" t="s">
        <v>470</v>
      </c>
      <c r="B274" t="s">
        <v>471</v>
      </c>
    </row>
    <row r="275" spans="1:2">
      <c r="A275" t="s">
        <v>472</v>
      </c>
      <c r="B275" t="s">
        <v>473</v>
      </c>
    </row>
    <row r="276" spans="1:2">
      <c r="A276" t="s">
        <v>474</v>
      </c>
      <c r="B276" t="s">
        <v>475</v>
      </c>
    </row>
    <row r="277" spans="1:2">
      <c r="A277" t="s">
        <v>476</v>
      </c>
      <c r="B277" t="s">
        <v>477</v>
      </c>
    </row>
    <row r="278" spans="1:2">
      <c r="A278" t="s">
        <v>478</v>
      </c>
      <c r="B278" t="s">
        <v>479</v>
      </c>
    </row>
    <row r="279" spans="1:2">
      <c r="A279" t="s">
        <v>480</v>
      </c>
      <c r="B279" t="s">
        <v>481</v>
      </c>
    </row>
    <row r="280" spans="1:2">
      <c r="A280" t="s">
        <v>482</v>
      </c>
      <c r="B280" t="s">
        <v>483</v>
      </c>
    </row>
    <row r="281" spans="1:2">
      <c r="A281" t="s">
        <v>484</v>
      </c>
      <c r="B281" t="s">
        <v>485</v>
      </c>
    </row>
    <row r="282" spans="1:2">
      <c r="A282" t="s">
        <v>486</v>
      </c>
      <c r="B282" t="s">
        <v>487</v>
      </c>
    </row>
    <row r="283" spans="1:2">
      <c r="A283" t="s">
        <v>488</v>
      </c>
      <c r="B283" t="s">
        <v>489</v>
      </c>
    </row>
    <row r="284" spans="1:2">
      <c r="A284" t="s">
        <v>490</v>
      </c>
      <c r="B284" t="s">
        <v>491</v>
      </c>
    </row>
    <row r="285" spans="1:2">
      <c r="A285" t="s">
        <v>492</v>
      </c>
      <c r="B285" t="s">
        <v>493</v>
      </c>
    </row>
    <row r="286" spans="1:2">
      <c r="A286" t="s">
        <v>494</v>
      </c>
      <c r="B286" t="s">
        <v>495</v>
      </c>
    </row>
    <row r="287" spans="1:2">
      <c r="A287" t="s">
        <v>496</v>
      </c>
      <c r="B287" t="s">
        <v>497</v>
      </c>
    </row>
    <row r="288" spans="1:2">
      <c r="A288" t="s">
        <v>498</v>
      </c>
      <c r="B288" t="s">
        <v>499</v>
      </c>
    </row>
    <row r="289" spans="1:6">
      <c r="A289" t="s">
        <v>500</v>
      </c>
      <c r="B289" t="s">
        <v>501</v>
      </c>
    </row>
    <row r="290" spans="1:6">
      <c r="A290" t="s">
        <v>502</v>
      </c>
      <c r="B290" t="s">
        <v>503</v>
      </c>
    </row>
    <row r="291" spans="1:6">
      <c r="A291" t="s">
        <v>504</v>
      </c>
      <c r="B291" t="s">
        <v>505</v>
      </c>
    </row>
    <row r="292" spans="1:6">
      <c r="A292" t="s">
        <v>506</v>
      </c>
      <c r="B292" t="s">
        <v>507</v>
      </c>
    </row>
    <row r="293" spans="1:6">
      <c r="A293" t="s">
        <v>508</v>
      </c>
      <c r="B293" t="s">
        <v>509</v>
      </c>
    </row>
    <row r="294" spans="1:6">
      <c r="A294" t="s">
        <v>510</v>
      </c>
      <c r="B294" t="s">
        <v>511</v>
      </c>
    </row>
    <row r="295" spans="1:6">
      <c r="A295" t="s">
        <v>512</v>
      </c>
      <c r="B295" t="s">
        <v>513</v>
      </c>
    </row>
    <row r="296" spans="1:6">
      <c r="A296" t="s">
        <v>68</v>
      </c>
      <c r="B296" t="s">
        <v>64</v>
      </c>
    </row>
    <row r="297" spans="1:6">
      <c r="A297" t="s">
        <v>5569</v>
      </c>
      <c r="B297" t="s">
        <v>5570</v>
      </c>
      <c r="C297">
        <v>9290115</v>
      </c>
      <c r="D297" t="s">
        <v>5522</v>
      </c>
      <c r="E297" t="s">
        <v>5528</v>
      </c>
      <c r="F297" t="s">
        <v>5571</v>
      </c>
    </row>
    <row r="298" spans="1:6">
      <c r="A298" t="s">
        <v>5574</v>
      </c>
      <c r="B298" t="s">
        <v>5575</v>
      </c>
      <c r="C298">
        <v>9290139</v>
      </c>
      <c r="D298" t="s">
        <v>5522</v>
      </c>
      <c r="E298" t="s">
        <v>5528</v>
      </c>
      <c r="F298" t="s">
        <v>22</v>
      </c>
    </row>
    <row r="299" spans="1:6">
      <c r="A299" t="s">
        <v>5579</v>
      </c>
      <c r="B299" t="s">
        <v>5582</v>
      </c>
    </row>
    <row r="300" spans="1:6">
      <c r="A300" t="s">
        <v>5578</v>
      </c>
      <c r="B300" t="s">
        <v>5581</v>
      </c>
    </row>
    <row r="301" spans="1:6">
      <c r="A301" t="s">
        <v>5577</v>
      </c>
      <c r="B301" t="s">
        <v>5580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1094828C2A334683F68C6ADE4F9C5E" ma:contentTypeVersion="14" ma:contentTypeDescription="Create a new document." ma:contentTypeScope="" ma:versionID="ae788384da491d7f0c15f4a6f044c002">
  <xsd:schema xmlns:xsd="http://www.w3.org/2001/XMLSchema" xmlns:xs="http://www.w3.org/2001/XMLSchema" xmlns:p="http://schemas.microsoft.com/office/2006/metadata/properties" xmlns:ns3="e012a522-ef9f-459f-afa9-20e8f9f568c0" xmlns:ns4="637fa4bc-8c90-4880-8fcf-dfa80fb3ebc0" targetNamespace="http://schemas.microsoft.com/office/2006/metadata/properties" ma:root="true" ma:fieldsID="ec397bdbf011ee4fbc9e198c22c586a7" ns3:_="" ns4:_="">
    <xsd:import namespace="e012a522-ef9f-459f-afa9-20e8f9f568c0"/>
    <xsd:import namespace="637fa4bc-8c90-4880-8fcf-dfa80fb3eb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2a522-ef9f-459f-afa9-20e8f9f5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fa4bc-8c90-4880-8fcf-dfa80fb3eb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12a522-ef9f-459f-afa9-20e8f9f568c0" xsi:nil="true"/>
  </documentManagement>
</p:properties>
</file>

<file path=customXml/itemProps1.xml><?xml version="1.0" encoding="utf-8"?>
<ds:datastoreItem xmlns:ds="http://schemas.openxmlformats.org/officeDocument/2006/customXml" ds:itemID="{8C483B62-DB6F-456B-B79C-A75977A28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402B5-4894-4B90-B5B7-8826F922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2a522-ef9f-459f-afa9-20e8f9f568c0"/>
    <ds:schemaRef ds:uri="637fa4bc-8c90-4880-8fcf-dfa80fb3e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C4040C-DEBE-4B8D-8331-E457B40DBF95}">
  <ds:schemaRefs>
    <ds:schemaRef ds:uri="http://schemas.microsoft.com/office/2006/documentManagement/types"/>
    <ds:schemaRef ds:uri="http://purl.org/dc/terms/"/>
    <ds:schemaRef ds:uri="e012a522-ef9f-459f-afa9-20e8f9f568c0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637fa4bc-8c90-4880-8fcf-dfa80fb3eb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LTS - Main</vt:lpstr>
      <vt:lpstr>A_LTS MASTER_DATA</vt:lpstr>
      <vt:lpstr>A_PFS MASTER_DATA</vt:lpstr>
      <vt:lpstr>CMA CODE</vt:lpstr>
      <vt:lpstr>PFS (WIP)</vt:lpstr>
      <vt:lpstr>Terminals</vt:lpstr>
      <vt:lpstr>Vessels</vt:lpstr>
      <vt:lpstr>'LTS - Main'!Print_Area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CSCL</dc:creator>
  <cp:lastModifiedBy>Heiko Huebner(CSLE-EMOC/HAM)</cp:lastModifiedBy>
  <cp:lastPrinted>2024-08-29T08:15:46Z</cp:lastPrinted>
  <dcterms:created xsi:type="dcterms:W3CDTF">2008-01-09T08:01:27Z</dcterms:created>
  <dcterms:modified xsi:type="dcterms:W3CDTF">2025-03-25T13:33:05Z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0x010100B81094828C2A334683F68C6ADE4F9C5E</vt:lpwstr>
  </property>
  <property fmtid="{D5CDD505-2E9C-101B-9397-08002B2CF9AE}" pid="3" name="MSIP_Label_b9aa53e9-54e1-416b-bb1d-25e40ce1114d_Enabled">
    <vt:lpwstr>true</vt:lpwstr>
  </property>
  <property fmtid="{D5CDD505-2E9C-101B-9397-08002B2CF9AE}" pid="4" name="MSIP_Label_b9aa53e9-54e1-416b-bb1d-25e40ce1114d_SetDate">
    <vt:lpwstr>2025-03-25T13:32:37Z</vt:lpwstr>
  </property>
  <property fmtid="{D5CDD505-2E9C-101B-9397-08002B2CF9AE}" pid="5" name="MSIP_Label_b9aa53e9-54e1-416b-bb1d-25e40ce1114d_Method">
    <vt:lpwstr>Standard</vt:lpwstr>
  </property>
  <property fmtid="{D5CDD505-2E9C-101B-9397-08002B2CF9AE}" pid="6" name="MSIP_Label_b9aa53e9-54e1-416b-bb1d-25e40ce1114d_Name">
    <vt:lpwstr>Restricted</vt:lpwstr>
  </property>
  <property fmtid="{D5CDD505-2E9C-101B-9397-08002B2CF9AE}" pid="7" name="MSIP_Label_b9aa53e9-54e1-416b-bb1d-25e40ce1114d_SiteId">
    <vt:lpwstr>ff308fd0-9421-454a-b8b3-4d36252ab3a3</vt:lpwstr>
  </property>
  <property fmtid="{D5CDD505-2E9C-101B-9397-08002B2CF9AE}" pid="8" name="MSIP_Label_b9aa53e9-54e1-416b-bb1d-25e40ce1114d_ActionId">
    <vt:lpwstr>545b1a0a-66e0-4030-ad61-22badc78cac3</vt:lpwstr>
  </property>
  <property fmtid="{D5CDD505-2E9C-101B-9397-08002B2CF9AE}" pid="9" name="MSIP_Label_b9aa53e9-54e1-416b-bb1d-25e40ce1114d_ContentBits">
    <vt:lpwstr>0</vt:lpwstr>
  </property>
  <property fmtid="{D5CDD505-2E9C-101B-9397-08002B2CF9AE}" pid="10" name="MSIP_Label_b9aa53e9-54e1-416b-bb1d-25e40ce1114d_Tag">
    <vt:lpwstr>10, 3, 0, 1</vt:lpwstr>
  </property>
</Properties>
</file>